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Owner\Documents\!_WebGL\3 Flight\7 GravityRT_Model\worksheets\"/>
    </mc:Choice>
  </mc:AlternateContent>
  <bookViews>
    <workbookView xWindow="0" yWindow="0" windowWidth="19200" windowHeight="11295"/>
  </bookViews>
  <sheets>
    <sheet name="Single_Comp" sheetId="39" r:id="rId1"/>
    <sheet name="Series_Comp" sheetId="40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6" i="39" l="1"/>
  <c r="H8" i="40" l="1"/>
  <c r="H9" i="40" s="1"/>
  <c r="D31" i="39"/>
  <c r="J27" i="40"/>
  <c r="J28" i="40" s="1"/>
  <c r="J29" i="40" s="1"/>
  <c r="A27" i="40"/>
  <c r="C26" i="40"/>
  <c r="D26" i="40" s="1"/>
  <c r="C17" i="40"/>
  <c r="C8" i="40"/>
  <c r="H7" i="40"/>
  <c r="M6" i="40"/>
  <c r="E26" i="40" s="1"/>
  <c r="C6" i="40"/>
  <c r="O27" i="39"/>
  <c r="C17" i="39"/>
  <c r="S11" i="39"/>
  <c r="S14" i="39" s="1"/>
  <c r="O11" i="39"/>
  <c r="O15" i="39" s="1"/>
  <c r="N11" i="39"/>
  <c r="H8" i="39"/>
  <c r="H9" i="39" s="1"/>
  <c r="C8" i="39"/>
  <c r="H7" i="39"/>
  <c r="C6" i="39"/>
  <c r="W5" i="39"/>
  <c r="R5" i="39"/>
  <c r="R8" i="39" s="1"/>
  <c r="O5" i="39"/>
  <c r="O6" i="39" s="1"/>
  <c r="C10" i="39" l="1"/>
  <c r="O28" i="39"/>
  <c r="N16" i="39"/>
  <c r="C9" i="39"/>
  <c r="E31" i="39"/>
  <c r="J30" i="40"/>
  <c r="J31" i="40" s="1"/>
  <c r="J32" i="40" s="1"/>
  <c r="J33" i="40" s="1"/>
  <c r="J34" i="40" s="1"/>
  <c r="J35" i="40" s="1"/>
  <c r="J36" i="40" s="1"/>
  <c r="J37" i="40" s="1"/>
  <c r="J38" i="40" s="1"/>
  <c r="J39" i="40" s="1"/>
  <c r="J40" i="40" s="1"/>
  <c r="J41" i="40" s="1"/>
  <c r="J42" i="40" s="1"/>
  <c r="J43" i="40" s="1"/>
  <c r="J44" i="40" s="1"/>
  <c r="J45" i="40" s="1"/>
  <c r="J46" i="40" s="1"/>
  <c r="J47" i="40" s="1"/>
  <c r="J48" i="40" s="1"/>
  <c r="J49" i="40" s="1"/>
  <c r="J50" i="40" s="1"/>
  <c r="J51" i="40" s="1"/>
  <c r="J52" i="40" s="1"/>
  <c r="J53" i="40" s="1"/>
  <c r="J54" i="40" s="1"/>
  <c r="J55" i="40" s="1"/>
  <c r="J56" i="40" s="1"/>
  <c r="J57" i="40" s="1"/>
  <c r="J58" i="40" s="1"/>
  <c r="J59" i="40" s="1"/>
  <c r="J60" i="40" s="1"/>
  <c r="J61" i="40" s="1"/>
  <c r="J62" i="40" s="1"/>
  <c r="J63" i="40" s="1"/>
  <c r="J64" i="40" s="1"/>
  <c r="J65" i="40" s="1"/>
  <c r="J66" i="40" s="1"/>
  <c r="J67" i="40" s="1"/>
  <c r="J68" i="40" s="1"/>
  <c r="J69" i="40" s="1"/>
  <c r="J70" i="40" s="1"/>
  <c r="J71" i="40" s="1"/>
  <c r="J72" i="40" s="1"/>
  <c r="J73" i="40" s="1"/>
  <c r="J74" i="40" s="1"/>
  <c r="J75" i="40" s="1"/>
  <c r="J76" i="40" s="1"/>
  <c r="J77" i="40" s="1"/>
  <c r="J78" i="40" s="1"/>
  <c r="J79" i="40" s="1"/>
  <c r="J80" i="40" s="1"/>
  <c r="J81" i="40" s="1"/>
  <c r="J82" i="40" s="1"/>
  <c r="J83" i="40" s="1"/>
  <c r="J84" i="40" s="1"/>
  <c r="J85" i="40" s="1"/>
  <c r="J86" i="40" s="1"/>
  <c r="J87" i="40" s="1"/>
  <c r="J88" i="40" s="1"/>
  <c r="J89" i="40" s="1"/>
  <c r="J90" i="40" s="1"/>
  <c r="J91" i="40" s="1"/>
  <c r="J92" i="40" s="1"/>
  <c r="J93" i="40" s="1"/>
  <c r="J94" i="40" s="1"/>
  <c r="J95" i="40" s="1"/>
  <c r="J96" i="40" s="1"/>
  <c r="J97" i="40" s="1"/>
  <c r="J98" i="40" s="1"/>
  <c r="J99" i="40" s="1"/>
  <c r="J100" i="40" s="1"/>
  <c r="J101" i="40" s="1"/>
  <c r="J102" i="40" s="1"/>
  <c r="J103" i="40" s="1"/>
  <c r="J104" i="40" s="1"/>
  <c r="J105" i="40" s="1"/>
  <c r="J106" i="40" s="1"/>
  <c r="J107" i="40" s="1"/>
  <c r="J108" i="40" s="1"/>
  <c r="J109" i="40" s="1"/>
  <c r="J110" i="40" s="1"/>
  <c r="J111" i="40" s="1"/>
  <c r="J112" i="40" s="1"/>
  <c r="J113" i="40" s="1"/>
  <c r="J114" i="40" s="1"/>
  <c r="J115" i="40" s="1"/>
  <c r="J116" i="40" s="1"/>
  <c r="J117" i="40" s="1"/>
  <c r="J118" i="40" s="1"/>
  <c r="J119" i="40" s="1"/>
  <c r="J120" i="40" s="1"/>
  <c r="J121" i="40" s="1"/>
  <c r="J122" i="40" s="1"/>
  <c r="J123" i="40" s="1"/>
  <c r="J124" i="40" s="1"/>
  <c r="J125" i="40" s="1"/>
  <c r="J126" i="40" s="1"/>
  <c r="J127" i="40" s="1"/>
  <c r="J128" i="40" s="1"/>
  <c r="J129" i="40" s="1"/>
  <c r="J130" i="40" s="1"/>
  <c r="J131" i="40" s="1"/>
  <c r="J132" i="40" s="1"/>
  <c r="J133" i="40" s="1"/>
  <c r="J134" i="40" s="1"/>
  <c r="J135" i="40" s="1"/>
  <c r="J136" i="40" s="1"/>
  <c r="J137" i="40" s="1"/>
  <c r="J138" i="40" s="1"/>
  <c r="J139" i="40" s="1"/>
  <c r="J140" i="40" s="1"/>
  <c r="J141" i="40" s="1"/>
  <c r="J142" i="40" s="1"/>
  <c r="J143" i="40" s="1"/>
  <c r="J144" i="40" s="1"/>
  <c r="J145" i="40" s="1"/>
  <c r="J146" i="40" s="1"/>
  <c r="J147" i="40" s="1"/>
  <c r="J148" i="40" s="1"/>
  <c r="J149" i="40" s="1"/>
  <c r="J150" i="40" s="1"/>
  <c r="J151" i="40" s="1"/>
  <c r="J152" i="40" s="1"/>
  <c r="J153" i="40" s="1"/>
  <c r="J154" i="40" s="1"/>
  <c r="J155" i="40" s="1"/>
  <c r="J156" i="40" s="1"/>
  <c r="J157" i="40" s="1"/>
  <c r="J158" i="40" s="1"/>
  <c r="J159" i="40" s="1"/>
  <c r="J160" i="40" s="1"/>
  <c r="J161" i="40" s="1"/>
  <c r="J162" i="40" s="1"/>
  <c r="J163" i="40" s="1"/>
  <c r="J164" i="40" s="1"/>
  <c r="J165" i="40" s="1"/>
  <c r="J166" i="40" s="1"/>
  <c r="J167" i="40" s="1"/>
  <c r="J168" i="40" s="1"/>
  <c r="J169" i="40" s="1"/>
  <c r="J170" i="40" s="1"/>
  <c r="J171" i="40" s="1"/>
  <c r="J172" i="40" s="1"/>
  <c r="J173" i="40" s="1"/>
  <c r="J174" i="40" s="1"/>
  <c r="J175" i="40" s="1"/>
  <c r="J176" i="40" s="1"/>
  <c r="J177" i="40" s="1"/>
  <c r="J178" i="40" s="1"/>
  <c r="J179" i="40" s="1"/>
  <c r="J180" i="40" s="1"/>
  <c r="J181" i="40" s="1"/>
  <c r="J182" i="40" s="1"/>
  <c r="J183" i="40" s="1"/>
  <c r="J184" i="40" s="1"/>
  <c r="J185" i="40" s="1"/>
  <c r="J186" i="40" s="1"/>
  <c r="J187" i="40" s="1"/>
  <c r="J188" i="40" s="1"/>
  <c r="J189" i="40" s="1"/>
  <c r="J190" i="40" s="1"/>
  <c r="J191" i="40" s="1"/>
  <c r="J192" i="40" s="1"/>
  <c r="J193" i="40" s="1"/>
  <c r="J194" i="40" s="1"/>
  <c r="J195" i="40" s="1"/>
  <c r="J196" i="40" s="1"/>
  <c r="J197" i="40" s="1"/>
  <c r="J198" i="40" s="1"/>
  <c r="J199" i="40" s="1"/>
  <c r="J200" i="40" s="1"/>
  <c r="J201" i="40" s="1"/>
  <c r="J202" i="40" s="1"/>
  <c r="J203" i="40" s="1"/>
  <c r="J204" i="40" s="1"/>
  <c r="J205" i="40" s="1"/>
  <c r="J206" i="40" s="1"/>
  <c r="J207" i="40" s="1"/>
  <c r="J208" i="40" s="1"/>
  <c r="J209" i="40" s="1"/>
  <c r="J210" i="40" s="1"/>
  <c r="J211" i="40" s="1"/>
  <c r="J212" i="40" s="1"/>
  <c r="J213" i="40" s="1"/>
  <c r="J214" i="40" s="1"/>
  <c r="J215" i="40" s="1"/>
  <c r="J216" i="40" s="1"/>
  <c r="J217" i="40" s="1"/>
  <c r="J218" i="40" s="1"/>
  <c r="J219" i="40" s="1"/>
  <c r="J220" i="40" s="1"/>
  <c r="J221" i="40" s="1"/>
  <c r="J222" i="40" s="1"/>
  <c r="J223" i="40" s="1"/>
  <c r="J224" i="40" s="1"/>
  <c r="J225" i="40" s="1"/>
  <c r="J226" i="40" s="1"/>
  <c r="J227" i="40" s="1"/>
  <c r="J228" i="40" s="1"/>
  <c r="J229" i="40" s="1"/>
  <c r="J230" i="40" s="1"/>
  <c r="J231" i="40" s="1"/>
  <c r="J232" i="40" s="1"/>
  <c r="J233" i="40" s="1"/>
  <c r="J234" i="40" s="1"/>
  <c r="J235" i="40" s="1"/>
  <c r="J236" i="40" s="1"/>
  <c r="J237" i="40" s="1"/>
  <c r="J238" i="40" s="1"/>
  <c r="J239" i="40" s="1"/>
  <c r="J240" i="40" s="1"/>
  <c r="J241" i="40" s="1"/>
  <c r="J242" i="40" s="1"/>
  <c r="J243" i="40" s="1"/>
  <c r="J244" i="40" s="1"/>
  <c r="J245" i="40" s="1"/>
  <c r="J246" i="40" s="1"/>
  <c r="J247" i="40" s="1"/>
  <c r="J248" i="40" s="1"/>
  <c r="J249" i="40" s="1"/>
  <c r="J250" i="40" s="1"/>
  <c r="J251" i="40" s="1"/>
  <c r="J252" i="40" s="1"/>
  <c r="J253" i="40" s="1"/>
  <c r="J254" i="40" s="1"/>
  <c r="J255" i="40" s="1"/>
  <c r="J256" i="40" s="1"/>
  <c r="J257" i="40" s="1"/>
  <c r="J258" i="40" s="1"/>
  <c r="J259" i="40" s="1"/>
  <c r="J260" i="40" s="1"/>
  <c r="J261" i="40" s="1"/>
  <c r="J262" i="40" s="1"/>
  <c r="J263" i="40" s="1"/>
  <c r="J264" i="40" s="1"/>
  <c r="J265" i="40" s="1"/>
  <c r="J266" i="40" s="1"/>
  <c r="J267" i="40" s="1"/>
  <c r="J268" i="40" s="1"/>
  <c r="J269" i="40" s="1"/>
  <c r="J270" i="40" s="1"/>
  <c r="J271" i="40" s="1"/>
  <c r="J272" i="40" s="1"/>
  <c r="J273" i="40" s="1"/>
  <c r="J274" i="40" s="1"/>
  <c r="J275" i="40" s="1"/>
  <c r="J276" i="40" s="1"/>
  <c r="J277" i="40" s="1"/>
  <c r="J278" i="40" s="1"/>
  <c r="J279" i="40" s="1"/>
  <c r="J280" i="40" s="1"/>
  <c r="J281" i="40" s="1"/>
  <c r="J282" i="40" s="1"/>
  <c r="J283" i="40" s="1"/>
  <c r="J284" i="40" s="1"/>
  <c r="J285" i="40" s="1"/>
  <c r="J286" i="40" s="1"/>
  <c r="J287" i="40" s="1"/>
  <c r="J288" i="40" s="1"/>
  <c r="J289" i="40" s="1"/>
  <c r="J290" i="40" s="1"/>
  <c r="J291" i="40" s="1"/>
  <c r="J292" i="40" s="1"/>
  <c r="J293" i="40" s="1"/>
  <c r="J294" i="40" s="1"/>
  <c r="J295" i="40" s="1"/>
  <c r="J296" i="40" s="1"/>
  <c r="J297" i="40" s="1"/>
  <c r="J298" i="40" s="1"/>
  <c r="J299" i="40" s="1"/>
  <c r="J300" i="40" s="1"/>
  <c r="J301" i="40" s="1"/>
  <c r="J302" i="40" s="1"/>
  <c r="J303" i="40" s="1"/>
  <c r="J304" i="40" s="1"/>
  <c r="J305" i="40" s="1"/>
  <c r="J306" i="40" s="1"/>
  <c r="J307" i="40" s="1"/>
  <c r="J308" i="40" s="1"/>
  <c r="J309" i="40" s="1"/>
  <c r="J310" i="40" s="1"/>
  <c r="J311" i="40" s="1"/>
  <c r="J312" i="40" s="1"/>
  <c r="J313" i="40" s="1"/>
  <c r="J314" i="40" s="1"/>
  <c r="J315" i="40" s="1"/>
  <c r="J316" i="40" s="1"/>
  <c r="J317" i="40" s="1"/>
  <c r="J318" i="40" s="1"/>
  <c r="J319" i="40" s="1"/>
  <c r="J320" i="40" s="1"/>
  <c r="J321" i="40" s="1"/>
  <c r="J322" i="40" s="1"/>
  <c r="J323" i="40" s="1"/>
  <c r="J324" i="40" s="1"/>
  <c r="J325" i="40" s="1"/>
  <c r="J326" i="40" s="1"/>
  <c r="J327" i="40" s="1"/>
  <c r="J328" i="40" s="1"/>
  <c r="J329" i="40" s="1"/>
  <c r="J330" i="40" s="1"/>
  <c r="J331" i="40" s="1"/>
  <c r="J332" i="40" s="1"/>
  <c r="J333" i="40" s="1"/>
  <c r="J334" i="40" s="1"/>
  <c r="J335" i="40" s="1"/>
  <c r="J336" i="40" s="1"/>
  <c r="J337" i="40" s="1"/>
  <c r="J338" i="40" s="1"/>
  <c r="J339" i="40" s="1"/>
  <c r="J340" i="40" s="1"/>
  <c r="J341" i="40" s="1"/>
  <c r="J342" i="40" s="1"/>
  <c r="J343" i="40" s="1"/>
  <c r="J344" i="40" s="1"/>
  <c r="J345" i="40" s="1"/>
  <c r="J346" i="40" s="1"/>
  <c r="J347" i="40" s="1"/>
  <c r="J348" i="40" s="1"/>
  <c r="J349" i="40" s="1"/>
  <c r="J350" i="40" s="1"/>
  <c r="J351" i="40" s="1"/>
  <c r="J352" i="40" s="1"/>
  <c r="J353" i="40" s="1"/>
  <c r="J354" i="40" s="1"/>
  <c r="J355" i="40" s="1"/>
  <c r="J356" i="40" s="1"/>
  <c r="J357" i="40" s="1"/>
  <c r="J358" i="40" s="1"/>
  <c r="J359" i="40" s="1"/>
  <c r="J360" i="40" s="1"/>
  <c r="J361" i="40" s="1"/>
  <c r="J362" i="40" s="1"/>
  <c r="J363" i="40" s="1"/>
  <c r="J364" i="40" s="1"/>
  <c r="J365" i="40" s="1"/>
  <c r="J366" i="40" s="1"/>
  <c r="J367" i="40" s="1"/>
  <c r="J368" i="40" s="1"/>
  <c r="J369" i="40" s="1"/>
  <c r="J370" i="40" s="1"/>
  <c r="J371" i="40" s="1"/>
  <c r="J372" i="40" s="1"/>
  <c r="J373" i="40" s="1"/>
  <c r="J374" i="40" s="1"/>
  <c r="J375" i="40" s="1"/>
  <c r="J376" i="40" s="1"/>
  <c r="J377" i="40" s="1"/>
  <c r="J378" i="40" s="1"/>
  <c r="J379" i="40" s="1"/>
  <c r="J380" i="40" s="1"/>
  <c r="J381" i="40" s="1"/>
  <c r="J382" i="40" s="1"/>
  <c r="J383" i="40" s="1"/>
  <c r="J384" i="40" s="1"/>
  <c r="J385" i="40" s="1"/>
  <c r="J386" i="40" s="1"/>
  <c r="J387" i="40" s="1"/>
  <c r="J388" i="40" s="1"/>
  <c r="J389" i="40" s="1"/>
  <c r="J390" i="40" s="1"/>
  <c r="J391" i="40" s="1"/>
  <c r="J392" i="40" s="1"/>
  <c r="J393" i="40" s="1"/>
  <c r="J394" i="40" s="1"/>
  <c r="J395" i="40" s="1"/>
  <c r="J396" i="40" s="1"/>
  <c r="J397" i="40" s="1"/>
  <c r="J398" i="40" s="1"/>
  <c r="J399" i="40" s="1"/>
  <c r="J400" i="40" s="1"/>
  <c r="J401" i="40" s="1"/>
  <c r="J402" i="40" s="1"/>
  <c r="J403" i="40" s="1"/>
  <c r="J404" i="40" s="1"/>
  <c r="J405" i="40" s="1"/>
  <c r="J406" i="40" s="1"/>
  <c r="J407" i="40" s="1"/>
  <c r="J408" i="40" s="1"/>
  <c r="J409" i="40" s="1"/>
  <c r="J410" i="40" s="1"/>
  <c r="J411" i="40" s="1"/>
  <c r="J412" i="40" s="1"/>
  <c r="J413" i="40" s="1"/>
  <c r="J414" i="40" s="1"/>
  <c r="J415" i="40" s="1"/>
  <c r="J416" i="40" s="1"/>
  <c r="J417" i="40" s="1"/>
  <c r="J418" i="40" s="1"/>
  <c r="J419" i="40" s="1"/>
  <c r="J420" i="40" s="1"/>
  <c r="J421" i="40" s="1"/>
  <c r="J422" i="40" s="1"/>
  <c r="J423" i="40" s="1"/>
  <c r="J424" i="40" s="1"/>
  <c r="J425" i="40" s="1"/>
  <c r="J426" i="40" s="1"/>
  <c r="J427" i="40" s="1"/>
  <c r="J428" i="40" s="1"/>
  <c r="J429" i="40" s="1"/>
  <c r="J430" i="40" s="1"/>
  <c r="J431" i="40" s="1"/>
  <c r="J432" i="40" s="1"/>
  <c r="J433" i="40" s="1"/>
  <c r="J434" i="40" s="1"/>
  <c r="J435" i="40" s="1"/>
  <c r="J436" i="40" s="1"/>
  <c r="J437" i="40" s="1"/>
  <c r="J438" i="40" s="1"/>
  <c r="J439" i="40" s="1"/>
  <c r="J440" i="40" s="1"/>
  <c r="J441" i="40" s="1"/>
  <c r="J442" i="40" s="1"/>
  <c r="J443" i="40" s="1"/>
  <c r="J444" i="40" s="1"/>
  <c r="J445" i="40" s="1"/>
  <c r="J446" i="40" s="1"/>
  <c r="J447" i="40" s="1"/>
  <c r="J448" i="40" s="1"/>
  <c r="J449" i="40" s="1"/>
  <c r="J450" i="40" s="1"/>
  <c r="J451" i="40" s="1"/>
  <c r="J452" i="40" s="1"/>
  <c r="J453" i="40" s="1"/>
  <c r="J454" i="40" s="1"/>
  <c r="J455" i="40" s="1"/>
  <c r="J456" i="40" s="1"/>
  <c r="J457" i="40" s="1"/>
  <c r="J458" i="40" s="1"/>
  <c r="J459" i="40" s="1"/>
  <c r="J460" i="40" s="1"/>
  <c r="J461" i="40" s="1"/>
  <c r="J462" i="40" s="1"/>
  <c r="J463" i="40" s="1"/>
  <c r="J464" i="40" s="1"/>
  <c r="J465" i="40" s="1"/>
  <c r="J466" i="40" s="1"/>
  <c r="J467" i="40" s="1"/>
  <c r="J468" i="40" s="1"/>
  <c r="J469" i="40" s="1"/>
  <c r="J470" i="40" s="1"/>
  <c r="J471" i="40" s="1"/>
  <c r="J472" i="40" s="1"/>
  <c r="J473" i="40" s="1"/>
  <c r="J474" i="40" s="1"/>
  <c r="J475" i="40" s="1"/>
  <c r="J476" i="40" s="1"/>
  <c r="J477" i="40" s="1"/>
  <c r="J478" i="40" s="1"/>
  <c r="J479" i="40" s="1"/>
  <c r="J480" i="40" s="1"/>
  <c r="J481" i="40" s="1"/>
  <c r="J482" i="40" s="1"/>
  <c r="J483" i="40" s="1"/>
  <c r="J484" i="40" s="1"/>
  <c r="J485" i="40" s="1"/>
  <c r="J486" i="40" s="1"/>
  <c r="J487" i="40" s="1"/>
  <c r="J488" i="40" s="1"/>
  <c r="J489" i="40" s="1"/>
  <c r="J490" i="40" s="1"/>
  <c r="J491" i="40" s="1"/>
  <c r="J492" i="40" s="1"/>
  <c r="J493" i="40" s="1"/>
  <c r="J494" i="40" s="1"/>
  <c r="J495" i="40" s="1"/>
  <c r="J496" i="40" s="1"/>
  <c r="J497" i="40" s="1"/>
  <c r="J498" i="40" s="1"/>
  <c r="J499" i="40" s="1"/>
  <c r="J500" i="40" s="1"/>
  <c r="J501" i="40" s="1"/>
  <c r="J502" i="40" s="1"/>
  <c r="J503" i="40" s="1"/>
  <c r="J504" i="40" s="1"/>
  <c r="J505" i="40" s="1"/>
  <c r="J506" i="40" s="1"/>
  <c r="J507" i="40" s="1"/>
  <c r="J508" i="40" s="1"/>
  <c r="J509" i="40" s="1"/>
  <c r="J510" i="40" s="1"/>
  <c r="J511" i="40" s="1"/>
  <c r="J512" i="40" s="1"/>
  <c r="J513" i="40" s="1"/>
  <c r="J514" i="40" s="1"/>
  <c r="J515" i="40" s="1"/>
  <c r="J516" i="40" s="1"/>
  <c r="J517" i="40" s="1"/>
  <c r="J518" i="40" s="1"/>
  <c r="J519" i="40" s="1"/>
  <c r="J520" i="40" s="1"/>
  <c r="J521" i="40" s="1"/>
  <c r="J522" i="40" s="1"/>
  <c r="J523" i="40" s="1"/>
  <c r="J524" i="40" s="1"/>
  <c r="J525" i="40" s="1"/>
  <c r="J526" i="40" s="1"/>
  <c r="J527" i="40" s="1"/>
  <c r="J528" i="40" s="1"/>
  <c r="J529" i="40" s="1"/>
  <c r="J530" i="40" s="1"/>
  <c r="J531" i="40" s="1"/>
  <c r="J532" i="40" s="1"/>
  <c r="J533" i="40" s="1"/>
  <c r="J534" i="40" s="1"/>
  <c r="J535" i="40" s="1"/>
  <c r="J536" i="40" s="1"/>
  <c r="J537" i="40" s="1"/>
  <c r="J538" i="40" s="1"/>
  <c r="J539" i="40" s="1"/>
  <c r="J540" i="40" s="1"/>
  <c r="J541" i="40" s="1"/>
  <c r="J542" i="40" s="1"/>
  <c r="J543" i="40" s="1"/>
  <c r="J544" i="40" s="1"/>
  <c r="J545" i="40" s="1"/>
  <c r="J546" i="40" s="1"/>
  <c r="J547" i="40" s="1"/>
  <c r="J548" i="40" s="1"/>
  <c r="J549" i="40" s="1"/>
  <c r="J550" i="40" s="1"/>
  <c r="J551" i="40" s="1"/>
  <c r="J552" i="40" s="1"/>
  <c r="J553" i="40" s="1"/>
  <c r="J554" i="40" s="1"/>
  <c r="J555" i="40" s="1"/>
  <c r="J556" i="40" s="1"/>
  <c r="J557" i="40" s="1"/>
  <c r="J558" i="40" s="1"/>
  <c r="J559" i="40" s="1"/>
  <c r="J560" i="40" s="1"/>
  <c r="J561" i="40" s="1"/>
  <c r="J562" i="40" s="1"/>
  <c r="J563" i="40" s="1"/>
  <c r="J564" i="40" s="1"/>
  <c r="J565" i="40" s="1"/>
  <c r="J566" i="40" s="1"/>
  <c r="J567" i="40" s="1"/>
  <c r="J568" i="40" s="1"/>
  <c r="J569" i="40" s="1"/>
  <c r="J570" i="40" s="1"/>
  <c r="J571" i="40" s="1"/>
  <c r="J572" i="40" s="1"/>
  <c r="J573" i="40" s="1"/>
  <c r="J574" i="40" s="1"/>
  <c r="J575" i="40" s="1"/>
  <c r="J576" i="40" s="1"/>
  <c r="J577" i="40" s="1"/>
  <c r="J578" i="40" s="1"/>
  <c r="J579" i="40" s="1"/>
  <c r="J580" i="40" s="1"/>
  <c r="J581" i="40" s="1"/>
  <c r="J582" i="40" s="1"/>
  <c r="J583" i="40" s="1"/>
  <c r="J584" i="40" s="1"/>
  <c r="J585" i="40" s="1"/>
  <c r="J586" i="40" s="1"/>
  <c r="J587" i="40" s="1"/>
  <c r="J588" i="40" s="1"/>
  <c r="J589" i="40" s="1"/>
  <c r="J590" i="40" s="1"/>
  <c r="J591" i="40" s="1"/>
  <c r="J592" i="40" s="1"/>
  <c r="J593" i="40" s="1"/>
  <c r="J594" i="40" s="1"/>
  <c r="J595" i="40" s="1"/>
  <c r="J596" i="40" s="1"/>
  <c r="J597" i="40" s="1"/>
  <c r="J598" i="40" s="1"/>
  <c r="J599" i="40" s="1"/>
  <c r="J600" i="40" s="1"/>
  <c r="J601" i="40" s="1"/>
  <c r="J602" i="40" s="1"/>
  <c r="J603" i="40" s="1"/>
  <c r="J604" i="40" s="1"/>
  <c r="J605" i="40" s="1"/>
  <c r="J606" i="40" s="1"/>
  <c r="J607" i="40" s="1"/>
  <c r="J608" i="40" s="1"/>
  <c r="J609" i="40" s="1"/>
  <c r="J610" i="40" s="1"/>
  <c r="J611" i="40" s="1"/>
  <c r="J612" i="40" s="1"/>
  <c r="J613" i="40" s="1"/>
  <c r="J614" i="40" s="1"/>
  <c r="J615" i="40" s="1"/>
  <c r="J616" i="40" s="1"/>
  <c r="J617" i="40" s="1"/>
  <c r="J618" i="40" s="1"/>
  <c r="J619" i="40" s="1"/>
  <c r="J620" i="40" s="1"/>
  <c r="J621" i="40" s="1"/>
  <c r="J622" i="40" s="1"/>
  <c r="J623" i="40" s="1"/>
  <c r="J624" i="40" s="1"/>
  <c r="J625" i="40" s="1"/>
  <c r="J626" i="40" s="1"/>
  <c r="J627" i="40" s="1"/>
  <c r="J628" i="40" s="1"/>
  <c r="J629" i="40" s="1"/>
  <c r="J630" i="40" s="1"/>
  <c r="J631" i="40" s="1"/>
  <c r="J632" i="40" s="1"/>
  <c r="J633" i="40" s="1"/>
  <c r="J634" i="40" s="1"/>
  <c r="J635" i="40" s="1"/>
  <c r="J636" i="40" s="1"/>
  <c r="J637" i="40" s="1"/>
  <c r="J638" i="40" s="1"/>
  <c r="J639" i="40" s="1"/>
  <c r="J640" i="40" s="1"/>
  <c r="J641" i="40" s="1"/>
  <c r="J642" i="40" s="1"/>
  <c r="J643" i="40" s="1"/>
  <c r="J644" i="40" s="1"/>
  <c r="J645" i="40" s="1"/>
  <c r="J646" i="40" s="1"/>
  <c r="J647" i="40" s="1"/>
  <c r="J648" i="40" s="1"/>
  <c r="J649" i="40" s="1"/>
  <c r="J650" i="40" s="1"/>
  <c r="J651" i="40" s="1"/>
  <c r="J652" i="40" s="1"/>
  <c r="J653" i="40" s="1"/>
  <c r="J654" i="40" s="1"/>
  <c r="J655" i="40" s="1"/>
  <c r="J656" i="40" s="1"/>
  <c r="J657" i="40" s="1"/>
  <c r="J658" i="40" s="1"/>
  <c r="J659" i="40" s="1"/>
  <c r="J660" i="40" s="1"/>
  <c r="J661" i="40" s="1"/>
  <c r="J662" i="40" s="1"/>
  <c r="J663" i="40" s="1"/>
  <c r="J664" i="40" s="1"/>
  <c r="J665" i="40" s="1"/>
  <c r="J666" i="40" s="1"/>
  <c r="J667" i="40" s="1"/>
  <c r="J668" i="40" s="1"/>
  <c r="J669" i="40" s="1"/>
  <c r="J670" i="40" s="1"/>
  <c r="J671" i="40" s="1"/>
  <c r="J672" i="40" s="1"/>
  <c r="J673" i="40" s="1"/>
  <c r="J674" i="40" s="1"/>
  <c r="J675" i="40" s="1"/>
  <c r="J676" i="40" s="1"/>
  <c r="J677" i="40" s="1"/>
  <c r="J678" i="40" s="1"/>
  <c r="J679" i="40" s="1"/>
  <c r="J680" i="40" s="1"/>
  <c r="J681" i="40" s="1"/>
  <c r="J682" i="40" s="1"/>
  <c r="J683" i="40" s="1"/>
  <c r="J684" i="40" s="1"/>
  <c r="J685" i="40" s="1"/>
  <c r="J686" i="40" s="1"/>
  <c r="J687" i="40" s="1"/>
  <c r="J688" i="40" s="1"/>
  <c r="J689" i="40" s="1"/>
  <c r="J690" i="40" s="1"/>
  <c r="J691" i="40" s="1"/>
  <c r="J692" i="40" s="1"/>
  <c r="J693" i="40" s="1"/>
  <c r="J694" i="40" s="1"/>
  <c r="J695" i="40" s="1"/>
  <c r="J696" i="40" s="1"/>
  <c r="J697" i="40" s="1"/>
  <c r="J698" i="40" s="1"/>
  <c r="J699" i="40" s="1"/>
  <c r="J700" i="40" s="1"/>
  <c r="J701" i="40" s="1"/>
  <c r="J702" i="40" s="1"/>
  <c r="J703" i="40" s="1"/>
  <c r="J704" i="40" s="1"/>
  <c r="J705" i="40" s="1"/>
  <c r="J706" i="40" s="1"/>
  <c r="J707" i="40" s="1"/>
  <c r="J708" i="40" s="1"/>
  <c r="J709" i="40" s="1"/>
  <c r="J710" i="40" s="1"/>
  <c r="J711" i="40" s="1"/>
  <c r="J712" i="40" s="1"/>
  <c r="J713" i="40" s="1"/>
  <c r="J714" i="40" s="1"/>
  <c r="J715" i="40" s="1"/>
  <c r="J716" i="40" s="1"/>
  <c r="J717" i="40" s="1"/>
  <c r="J718" i="40" s="1"/>
  <c r="J719" i="40" s="1"/>
  <c r="J720" i="40" s="1"/>
  <c r="J721" i="40" s="1"/>
  <c r="J722" i="40" s="1"/>
  <c r="J723" i="40" s="1"/>
  <c r="J724" i="40" s="1"/>
  <c r="J725" i="40" s="1"/>
  <c r="J726" i="40" s="1"/>
  <c r="J727" i="40" s="1"/>
  <c r="J728" i="40" s="1"/>
  <c r="J729" i="40" s="1"/>
  <c r="J730" i="40" s="1"/>
  <c r="J731" i="40" s="1"/>
  <c r="J732" i="40" s="1"/>
  <c r="J733" i="40" s="1"/>
  <c r="J734" i="40" s="1"/>
  <c r="J735" i="40" s="1"/>
  <c r="J736" i="40" s="1"/>
  <c r="J737" i="40" s="1"/>
  <c r="J738" i="40" s="1"/>
  <c r="J739" i="40" s="1"/>
  <c r="J740" i="40" s="1"/>
  <c r="J741" i="40" s="1"/>
  <c r="J742" i="40" s="1"/>
  <c r="J743" i="40" s="1"/>
  <c r="J744" i="40" s="1"/>
  <c r="J745" i="40" s="1"/>
  <c r="J746" i="40" s="1"/>
  <c r="J747" i="40" s="1"/>
  <c r="J748" i="40" s="1"/>
  <c r="J749" i="40" s="1"/>
  <c r="J750" i="40" s="1"/>
  <c r="J751" i="40" s="1"/>
  <c r="J752" i="40" s="1"/>
  <c r="J753" i="40" s="1"/>
  <c r="J754" i="40" s="1"/>
  <c r="J755" i="40" s="1"/>
  <c r="J756" i="40" s="1"/>
  <c r="J757" i="40" s="1"/>
  <c r="J758" i="40" s="1"/>
  <c r="J759" i="40" s="1"/>
  <c r="J760" i="40" s="1"/>
  <c r="J761" i="40" s="1"/>
  <c r="J762" i="40" s="1"/>
  <c r="J763" i="40" s="1"/>
  <c r="J764" i="40" s="1"/>
  <c r="J765" i="40" s="1"/>
  <c r="J766" i="40" s="1"/>
  <c r="J767" i="40" s="1"/>
  <c r="J768" i="40" s="1"/>
  <c r="J769" i="40" s="1"/>
  <c r="J770" i="40" s="1"/>
  <c r="J771" i="40" s="1"/>
  <c r="J772" i="40" s="1"/>
  <c r="J773" i="40" s="1"/>
  <c r="J774" i="40" s="1"/>
  <c r="J775" i="40" s="1"/>
  <c r="J776" i="40" s="1"/>
  <c r="J777" i="40" s="1"/>
  <c r="J778" i="40" s="1"/>
  <c r="J779" i="40" s="1"/>
  <c r="J780" i="40" s="1"/>
  <c r="J781" i="40" s="1"/>
  <c r="J782" i="40" s="1"/>
  <c r="J783" i="40" s="1"/>
  <c r="J784" i="40" s="1"/>
  <c r="J785" i="40" s="1"/>
  <c r="J786" i="40" s="1"/>
  <c r="J787" i="40" s="1"/>
  <c r="J788" i="40" s="1"/>
  <c r="J789" i="40" s="1"/>
  <c r="J790" i="40" s="1"/>
  <c r="J791" i="40" s="1"/>
  <c r="J792" i="40" s="1"/>
  <c r="J793" i="40" s="1"/>
  <c r="J794" i="40" s="1"/>
  <c r="J795" i="40" s="1"/>
  <c r="J796" i="40" s="1"/>
  <c r="J797" i="40" s="1"/>
  <c r="J798" i="40" s="1"/>
  <c r="J799" i="40" s="1"/>
  <c r="J800" i="40" s="1"/>
  <c r="J801" i="40" s="1"/>
  <c r="J802" i="40" s="1"/>
  <c r="J803" i="40" s="1"/>
  <c r="J804" i="40" s="1"/>
  <c r="J805" i="40" s="1"/>
  <c r="J806" i="40" s="1"/>
  <c r="J807" i="40" s="1"/>
  <c r="J808" i="40" s="1"/>
  <c r="J809" i="40" s="1"/>
  <c r="J810" i="40" s="1"/>
  <c r="J811" i="40" s="1"/>
  <c r="J812" i="40" s="1"/>
  <c r="J813" i="40" s="1"/>
  <c r="J814" i="40" s="1"/>
  <c r="J815" i="40" s="1"/>
  <c r="J816" i="40" s="1"/>
  <c r="J817" i="40" s="1"/>
  <c r="J818" i="40" s="1"/>
  <c r="J819" i="40" s="1"/>
  <c r="J820" i="40" s="1"/>
  <c r="J821" i="40" s="1"/>
  <c r="J822" i="40" s="1"/>
  <c r="J823" i="40" s="1"/>
  <c r="J824" i="40" s="1"/>
  <c r="J825" i="40" s="1"/>
  <c r="J826" i="40" s="1"/>
  <c r="J827" i="40" s="1"/>
  <c r="J828" i="40" s="1"/>
  <c r="J829" i="40" s="1"/>
  <c r="J830" i="40" s="1"/>
  <c r="J831" i="40" s="1"/>
  <c r="J832" i="40" s="1"/>
  <c r="J833" i="40" s="1"/>
  <c r="J834" i="40" s="1"/>
  <c r="J835" i="40" s="1"/>
  <c r="J836" i="40" s="1"/>
  <c r="J837" i="40" s="1"/>
  <c r="J838" i="40" s="1"/>
  <c r="J839" i="40" s="1"/>
  <c r="J840" i="40" s="1"/>
  <c r="J841" i="40" s="1"/>
  <c r="J842" i="40" s="1"/>
  <c r="J843" i="40" s="1"/>
  <c r="J844" i="40" s="1"/>
  <c r="J845" i="40" s="1"/>
  <c r="J846" i="40" s="1"/>
  <c r="J847" i="40" s="1"/>
  <c r="J848" i="40" s="1"/>
  <c r="J849" i="40" s="1"/>
  <c r="J850" i="40" s="1"/>
  <c r="J851" i="40" s="1"/>
  <c r="J852" i="40" s="1"/>
  <c r="J853" i="40" s="1"/>
  <c r="J854" i="40" s="1"/>
  <c r="J855" i="40" s="1"/>
  <c r="J856" i="40" s="1"/>
  <c r="J857" i="40" s="1"/>
  <c r="J858" i="40" s="1"/>
  <c r="J859" i="40" s="1"/>
  <c r="J860" i="40" s="1"/>
  <c r="J861" i="40" s="1"/>
  <c r="J862" i="40" s="1"/>
  <c r="J863" i="40" s="1"/>
  <c r="J864" i="40" s="1"/>
  <c r="J865" i="40" s="1"/>
  <c r="J866" i="40" s="1"/>
  <c r="J867" i="40" s="1"/>
  <c r="J868" i="40" s="1"/>
  <c r="J869" i="40" s="1"/>
  <c r="J870" i="40" s="1"/>
  <c r="J871" i="40" s="1"/>
  <c r="J872" i="40" s="1"/>
  <c r="J873" i="40" s="1"/>
  <c r="J874" i="40" s="1"/>
  <c r="J875" i="40" s="1"/>
  <c r="J876" i="40" s="1"/>
  <c r="J877" i="40" s="1"/>
  <c r="J878" i="40" s="1"/>
  <c r="J879" i="40" s="1"/>
  <c r="J880" i="40" s="1"/>
  <c r="J881" i="40" s="1"/>
  <c r="J882" i="40" s="1"/>
  <c r="J883" i="40" s="1"/>
  <c r="J884" i="40" s="1"/>
  <c r="J885" i="40" s="1"/>
  <c r="J886" i="40" s="1"/>
  <c r="J887" i="40" s="1"/>
  <c r="J888" i="40" s="1"/>
  <c r="J889" i="40" s="1"/>
  <c r="J890" i="40" s="1"/>
  <c r="J891" i="40" s="1"/>
  <c r="J892" i="40" s="1"/>
  <c r="J893" i="40" s="1"/>
  <c r="J894" i="40" s="1"/>
  <c r="J895" i="40" s="1"/>
  <c r="J896" i="40" s="1"/>
  <c r="J897" i="40" s="1"/>
  <c r="J898" i="40" s="1"/>
  <c r="J899" i="40" s="1"/>
  <c r="J900" i="40" s="1"/>
  <c r="J901" i="40" s="1"/>
  <c r="J902" i="40" s="1"/>
  <c r="J903" i="40" s="1"/>
  <c r="J904" i="40" s="1"/>
  <c r="J905" i="40" s="1"/>
  <c r="J906" i="40" s="1"/>
  <c r="J907" i="40" s="1"/>
  <c r="J908" i="40" s="1"/>
  <c r="J909" i="40" s="1"/>
  <c r="J910" i="40" s="1"/>
  <c r="J911" i="40" s="1"/>
  <c r="J912" i="40" s="1"/>
  <c r="J913" i="40" s="1"/>
  <c r="J914" i="40" s="1"/>
  <c r="J915" i="40" s="1"/>
  <c r="J916" i="40" s="1"/>
  <c r="J917" i="40" s="1"/>
  <c r="J918" i="40" s="1"/>
  <c r="J919" i="40" s="1"/>
  <c r="J920" i="40" s="1"/>
  <c r="J921" i="40" s="1"/>
  <c r="J922" i="40" s="1"/>
  <c r="J923" i="40" s="1"/>
  <c r="J924" i="40" s="1"/>
  <c r="J925" i="40" s="1"/>
  <c r="J926" i="40" s="1"/>
  <c r="J927" i="40" s="1"/>
  <c r="J928" i="40" s="1"/>
  <c r="J929" i="40" s="1"/>
  <c r="J930" i="40" s="1"/>
  <c r="J931" i="40" s="1"/>
  <c r="J932" i="40" s="1"/>
  <c r="J933" i="40" s="1"/>
  <c r="J934" i="40" s="1"/>
  <c r="J935" i="40" s="1"/>
  <c r="J936" i="40" s="1"/>
  <c r="J937" i="40" s="1"/>
  <c r="J938" i="40" s="1"/>
  <c r="J939" i="40" s="1"/>
  <c r="J940" i="40" s="1"/>
  <c r="J941" i="40" s="1"/>
  <c r="J942" i="40" s="1"/>
  <c r="J943" i="40" s="1"/>
  <c r="J944" i="40" s="1"/>
  <c r="J945" i="40" s="1"/>
  <c r="J946" i="40" s="1"/>
  <c r="J947" i="40" s="1"/>
  <c r="J948" i="40" s="1"/>
  <c r="J949" i="40" s="1"/>
  <c r="J950" i="40" s="1"/>
  <c r="J951" i="40" s="1"/>
  <c r="J952" i="40" s="1"/>
  <c r="J953" i="40" s="1"/>
  <c r="J954" i="40" s="1"/>
  <c r="J955" i="40" s="1"/>
  <c r="J956" i="40" s="1"/>
  <c r="J957" i="40" s="1"/>
  <c r="J958" i="40" s="1"/>
  <c r="J959" i="40" s="1"/>
  <c r="J960" i="40" s="1"/>
  <c r="J961" i="40" s="1"/>
  <c r="J962" i="40" s="1"/>
  <c r="J963" i="40" s="1"/>
  <c r="J964" i="40" s="1"/>
  <c r="J965" i="40" s="1"/>
  <c r="J966" i="40" s="1"/>
  <c r="J967" i="40" s="1"/>
  <c r="J968" i="40" s="1"/>
  <c r="J969" i="40" s="1"/>
  <c r="J970" i="40" s="1"/>
  <c r="J971" i="40" s="1"/>
  <c r="J972" i="40" s="1"/>
  <c r="J973" i="40" s="1"/>
  <c r="J974" i="40" s="1"/>
  <c r="J975" i="40" s="1"/>
  <c r="J976" i="40" s="1"/>
  <c r="J977" i="40" s="1"/>
  <c r="J978" i="40" s="1"/>
  <c r="J979" i="40" s="1"/>
  <c r="J980" i="40" s="1"/>
  <c r="J981" i="40" s="1"/>
  <c r="J982" i="40" s="1"/>
  <c r="J983" i="40" s="1"/>
  <c r="J984" i="40" s="1"/>
  <c r="J985" i="40" s="1"/>
  <c r="J986" i="40" s="1"/>
  <c r="J987" i="40" s="1"/>
  <c r="J988" i="40" s="1"/>
  <c r="J989" i="40" s="1"/>
  <c r="J990" i="40" s="1"/>
  <c r="J991" i="40" s="1"/>
  <c r="J992" i="40" s="1"/>
  <c r="J993" i="40" s="1"/>
  <c r="J994" i="40" s="1"/>
  <c r="J995" i="40" s="1"/>
  <c r="J996" i="40" s="1"/>
  <c r="J997" i="40" s="1"/>
  <c r="J998" i="40" s="1"/>
  <c r="J999" i="40" s="1"/>
  <c r="J1000" i="40" s="1"/>
  <c r="J1001" i="40" s="1"/>
  <c r="J1002" i="40" s="1"/>
  <c r="J1003" i="40" s="1"/>
  <c r="J1004" i="40" s="1"/>
  <c r="J1005" i="40" s="1"/>
  <c r="J1006" i="40" s="1"/>
  <c r="J1007" i="40" s="1"/>
  <c r="J1008" i="40" s="1"/>
  <c r="J1009" i="40" s="1"/>
  <c r="J1010" i="40" s="1"/>
  <c r="J1011" i="40" s="1"/>
  <c r="J1012" i="40" s="1"/>
  <c r="J1013" i="40" s="1"/>
  <c r="J1014" i="40" s="1"/>
  <c r="J1015" i="40" s="1"/>
  <c r="J1016" i="40" s="1"/>
  <c r="J1017" i="40" s="1"/>
  <c r="J1018" i="40" s="1"/>
  <c r="J1019" i="40" s="1"/>
  <c r="J1020" i="40" s="1"/>
  <c r="J1021" i="40" s="1"/>
  <c r="J1022" i="40" s="1"/>
  <c r="J1023" i="40" s="1"/>
  <c r="J1024" i="40" s="1"/>
  <c r="J1025" i="40" s="1"/>
  <c r="C9" i="40"/>
  <c r="AF26" i="40" s="1"/>
  <c r="M8" i="40"/>
  <c r="F26" i="40" s="1"/>
  <c r="G26" i="40" s="1"/>
  <c r="H26" i="40" s="1"/>
  <c r="I26" i="40" s="1"/>
  <c r="K26" i="40" s="1"/>
  <c r="L26" i="40" s="1"/>
  <c r="C10" i="40"/>
  <c r="Z18" i="40"/>
  <c r="Z19" i="40" s="1"/>
  <c r="A28" i="40"/>
  <c r="M13" i="40"/>
  <c r="W10" i="39"/>
  <c r="E24" i="39"/>
  <c r="F24" i="39" s="1"/>
  <c r="C28" i="39"/>
  <c r="H13" i="39"/>
  <c r="N15" i="39"/>
  <c r="M26" i="40" l="1"/>
  <c r="N26" i="40" s="1"/>
  <c r="H15" i="39"/>
  <c r="C25" i="39" s="1"/>
  <c r="C29" i="39" s="1"/>
  <c r="H17" i="39"/>
  <c r="H13" i="40"/>
  <c r="A29" i="40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G26" i="40"/>
  <c r="AH26" i="40" s="1"/>
  <c r="M12" i="40"/>
  <c r="V26" i="40"/>
  <c r="N18" i="39"/>
  <c r="H19" i="39" l="1"/>
  <c r="C27" i="39" s="1"/>
  <c r="C30" i="39" s="1"/>
  <c r="D30" i="39" s="1"/>
  <c r="E30" i="39" s="1"/>
  <c r="F30" i="39" s="1"/>
  <c r="BF26" i="40"/>
  <c r="X26" i="40"/>
  <c r="P26" i="40"/>
  <c r="Q26" i="40" s="1"/>
  <c r="O26" i="40"/>
  <c r="AI26" i="40"/>
  <c r="AZ26" i="40" s="1"/>
  <c r="W26" i="40"/>
  <c r="D25" i="39"/>
  <c r="E25" i="39" s="1"/>
  <c r="G25" i="39" s="1"/>
  <c r="G32" i="39" s="1"/>
  <c r="H15" i="40"/>
  <c r="AU776" i="40" s="1"/>
  <c r="BA776" i="40" s="1"/>
  <c r="H17" i="40"/>
  <c r="H19" i="40" s="1"/>
  <c r="AY26" i="40" s="1"/>
  <c r="AA26" i="40"/>
  <c r="M15" i="40"/>
  <c r="BH26" i="40"/>
  <c r="AM26" i="40"/>
  <c r="AN26" i="40"/>
  <c r="AP26" i="40" s="1"/>
  <c r="AS26" i="40" s="1"/>
  <c r="N27" i="39"/>
  <c r="H20" i="39" l="1"/>
  <c r="H25" i="39"/>
  <c r="H32" i="39" s="1"/>
  <c r="Y26" i="40"/>
  <c r="BI26" i="40"/>
  <c r="T27" i="40" s="1"/>
  <c r="R26" i="40"/>
  <c r="S26" i="40" s="1"/>
  <c r="AU830" i="40"/>
  <c r="BA830" i="40" s="1"/>
  <c r="AU941" i="40"/>
  <c r="BA941" i="40" s="1"/>
  <c r="AU967" i="40"/>
  <c r="BA967" i="40" s="1"/>
  <c r="AU721" i="40"/>
  <c r="BA721" i="40" s="1"/>
  <c r="AU1016" i="40"/>
  <c r="BA1016" i="40" s="1"/>
  <c r="AU757" i="40"/>
  <c r="BA757" i="40" s="1"/>
  <c r="AU988" i="40"/>
  <c r="BA988" i="40" s="1"/>
  <c r="AU1017" i="40"/>
  <c r="BA1017" i="40" s="1"/>
  <c r="AU758" i="40"/>
  <c r="BA758" i="40" s="1"/>
  <c r="AU932" i="40"/>
  <c r="BA932" i="40" s="1"/>
  <c r="AU807" i="40"/>
  <c r="BA807" i="40" s="1"/>
  <c r="AU982" i="40"/>
  <c r="BA982" i="40" s="1"/>
  <c r="AU893" i="40"/>
  <c r="BA893" i="40" s="1"/>
  <c r="AU993" i="40"/>
  <c r="BA993" i="40" s="1"/>
  <c r="AU724" i="40"/>
  <c r="BA724" i="40" s="1"/>
  <c r="AU986" i="40"/>
  <c r="BA986" i="40" s="1"/>
  <c r="AU869" i="40"/>
  <c r="BA869" i="40" s="1"/>
  <c r="AU800" i="40"/>
  <c r="BA800" i="40" s="1"/>
  <c r="AU968" i="40"/>
  <c r="BA968" i="40" s="1"/>
  <c r="AU981" i="40"/>
  <c r="BA981" i="40" s="1"/>
  <c r="AU950" i="40"/>
  <c r="BA950" i="40" s="1"/>
  <c r="AU835" i="40"/>
  <c r="BA835" i="40" s="1"/>
  <c r="AU1012" i="40"/>
  <c r="BA1012" i="40" s="1"/>
  <c r="AU922" i="40"/>
  <c r="BA922" i="40" s="1"/>
  <c r="AU906" i="40"/>
  <c r="BA906" i="40" s="1"/>
  <c r="AU29" i="40"/>
  <c r="BA29" i="40" s="1"/>
  <c r="AU1024" i="40"/>
  <c r="BA1024" i="40" s="1"/>
  <c r="AU792" i="40"/>
  <c r="BA792" i="40" s="1"/>
  <c r="AU948" i="40"/>
  <c r="BA948" i="40" s="1"/>
  <c r="AU1018" i="40"/>
  <c r="BA1018" i="40" s="1"/>
  <c r="AU1010" i="40"/>
  <c r="BA1010" i="40" s="1"/>
  <c r="AU904" i="40"/>
  <c r="BA904" i="40" s="1"/>
  <c r="AU1022" i="40"/>
  <c r="BA1022" i="40" s="1"/>
  <c r="AU987" i="40"/>
  <c r="BA987" i="40" s="1"/>
  <c r="AU854" i="40"/>
  <c r="BA854" i="40" s="1"/>
  <c r="AU882" i="40"/>
  <c r="BA882" i="40" s="1"/>
  <c r="AU875" i="40"/>
  <c r="BA875" i="40" s="1"/>
  <c r="AU951" i="40"/>
  <c r="BA951" i="40" s="1"/>
  <c r="AU999" i="40"/>
  <c r="BA999" i="40" s="1"/>
  <c r="AU883" i="40"/>
  <c r="BA883" i="40" s="1"/>
  <c r="AU972" i="40"/>
  <c r="BA972" i="40" s="1"/>
  <c r="AU1013" i="40"/>
  <c r="BA1013" i="40" s="1"/>
  <c r="AU1008" i="40"/>
  <c r="BA1008" i="40" s="1"/>
  <c r="AU894" i="40"/>
  <c r="BA894" i="40" s="1"/>
  <c r="AU1000" i="40"/>
  <c r="BA1000" i="40" s="1"/>
  <c r="AU975" i="40"/>
  <c r="BA975" i="40" s="1"/>
  <c r="AU824" i="40"/>
  <c r="BA824" i="40" s="1"/>
  <c r="AU845" i="40"/>
  <c r="BA845" i="40" s="1"/>
  <c r="AU806" i="40"/>
  <c r="BA806" i="40" s="1"/>
  <c r="AU973" i="40"/>
  <c r="BA973" i="40" s="1"/>
  <c r="AU969" i="40"/>
  <c r="BA969" i="40" s="1"/>
  <c r="AU1006" i="40"/>
  <c r="BA1006" i="40" s="1"/>
  <c r="AU1003" i="40"/>
  <c r="BA1003" i="40" s="1"/>
  <c r="AU878" i="40"/>
  <c r="BA878" i="40" s="1"/>
  <c r="AU997" i="40"/>
  <c r="BA997" i="40" s="1"/>
  <c r="AU772" i="40"/>
  <c r="BA772" i="40" s="1"/>
  <c r="AU768" i="40"/>
  <c r="BA768" i="40" s="1"/>
  <c r="AU957" i="40"/>
  <c r="BA957" i="40" s="1"/>
  <c r="AU872" i="40"/>
  <c r="BA872" i="40" s="1"/>
  <c r="AU821" i="40"/>
  <c r="BA821" i="40" s="1"/>
  <c r="AU738" i="40"/>
  <c r="BA738" i="40" s="1"/>
  <c r="AU976" i="40"/>
  <c r="BA976" i="40" s="1"/>
  <c r="AU865" i="40"/>
  <c r="BA865" i="40" s="1"/>
  <c r="AU759" i="40"/>
  <c r="BA759" i="40" s="1"/>
  <c r="AU908" i="40"/>
  <c r="BA908" i="40" s="1"/>
  <c r="AU731" i="40"/>
  <c r="BA731" i="40" s="1"/>
  <c r="AU849" i="40"/>
  <c r="BA849" i="40" s="1"/>
  <c r="AU934" i="40"/>
  <c r="BA934" i="40" s="1"/>
  <c r="AU890" i="40"/>
  <c r="BA890" i="40" s="1"/>
  <c r="AU810" i="40"/>
  <c r="BA810" i="40" s="1"/>
  <c r="AU998" i="40"/>
  <c r="BA998" i="40" s="1"/>
  <c r="AU1005" i="40"/>
  <c r="BA1005" i="40" s="1"/>
  <c r="AU996" i="40"/>
  <c r="BA996" i="40" s="1"/>
  <c r="AU931" i="40"/>
  <c r="BA931" i="40" s="1"/>
  <c r="AU870" i="40"/>
  <c r="BA870" i="40" s="1"/>
  <c r="AU778" i="40"/>
  <c r="BA778" i="40" s="1"/>
  <c r="AU766" i="40"/>
  <c r="BA766" i="40" s="1"/>
  <c r="AU929" i="40"/>
  <c r="BA929" i="40" s="1"/>
  <c r="AU839" i="40"/>
  <c r="BA839" i="40" s="1"/>
  <c r="AU739" i="40"/>
  <c r="BA739" i="40" s="1"/>
  <c r="AU884" i="40"/>
  <c r="BA884" i="40" s="1"/>
  <c r="AU900" i="40"/>
  <c r="BA900" i="40" s="1"/>
  <c r="AU945" i="40"/>
  <c r="BA945" i="40" s="1"/>
  <c r="AU702" i="40"/>
  <c r="BA702" i="40" s="1"/>
  <c r="AU938" i="40"/>
  <c r="BA938" i="40" s="1"/>
  <c r="AU842" i="40"/>
  <c r="BA842" i="40" s="1"/>
  <c r="AU727" i="40"/>
  <c r="BA727" i="40" s="1"/>
  <c r="AU866" i="40"/>
  <c r="BA866" i="40" s="1"/>
  <c r="AU873" i="40"/>
  <c r="BA873" i="40" s="1"/>
  <c r="AU858" i="40"/>
  <c r="BA858" i="40" s="1"/>
  <c r="AU944" i="40"/>
  <c r="BA944" i="40" s="1"/>
  <c r="AU874" i="40"/>
  <c r="BA874" i="40" s="1"/>
  <c r="AU819" i="40"/>
  <c r="BA819" i="40" s="1"/>
  <c r="AU983" i="40"/>
  <c r="BA983" i="40" s="1"/>
  <c r="AU954" i="40"/>
  <c r="BA954" i="40" s="1"/>
  <c r="AU1023" i="40"/>
  <c r="BA1023" i="40" s="1"/>
  <c r="AU910" i="40"/>
  <c r="BA910" i="40" s="1"/>
  <c r="AU832" i="40"/>
  <c r="BA832" i="40" s="1"/>
  <c r="AU783" i="40"/>
  <c r="BA783" i="40" s="1"/>
  <c r="AU685" i="40"/>
  <c r="BA685" i="40" s="1"/>
  <c r="AU911" i="40"/>
  <c r="BA911" i="40" s="1"/>
  <c r="AU841" i="40"/>
  <c r="BA841" i="40" s="1"/>
  <c r="AU695" i="40"/>
  <c r="BA695" i="40" s="1"/>
  <c r="AU836" i="40"/>
  <c r="BA836" i="40" s="1"/>
  <c r="AU754" i="40"/>
  <c r="BA754" i="40" s="1"/>
  <c r="AU816" i="40"/>
  <c r="BA816" i="40" s="1"/>
  <c r="AU919" i="40"/>
  <c r="BA919" i="40" s="1"/>
  <c r="AU857" i="40"/>
  <c r="BA857" i="40" s="1"/>
  <c r="AU787" i="40"/>
  <c r="BA787" i="40" s="1"/>
  <c r="AU970" i="40"/>
  <c r="BA970" i="40" s="1"/>
  <c r="AU966" i="40"/>
  <c r="BA966" i="40" s="1"/>
  <c r="AU1001" i="40"/>
  <c r="BA1001" i="40" s="1"/>
  <c r="AU917" i="40"/>
  <c r="BA917" i="40" s="1"/>
  <c r="AU837" i="40"/>
  <c r="BA837" i="40" s="1"/>
  <c r="AU797" i="40"/>
  <c r="BA797" i="40" s="1"/>
  <c r="AU682" i="40"/>
  <c r="BA682" i="40" s="1"/>
  <c r="AU921" i="40"/>
  <c r="BA921" i="40" s="1"/>
  <c r="AU779" i="40"/>
  <c r="BA779" i="40" s="1"/>
  <c r="AU678" i="40"/>
  <c r="BA678" i="40" s="1"/>
  <c r="AU803" i="40"/>
  <c r="BA803" i="40" s="1"/>
  <c r="AU706" i="40"/>
  <c r="BA706" i="40" s="1"/>
  <c r="AU683" i="40"/>
  <c r="BA683" i="40" s="1"/>
  <c r="AU1004" i="40"/>
  <c r="BA1004" i="40" s="1"/>
  <c r="AU935" i="40"/>
  <c r="BA935" i="40" s="1"/>
  <c r="AU861" i="40"/>
  <c r="BA861" i="40" s="1"/>
  <c r="AU801" i="40"/>
  <c r="BA801" i="40" s="1"/>
  <c r="AU952" i="40"/>
  <c r="BA952" i="40" s="1"/>
  <c r="AU1014" i="40"/>
  <c r="BA1014" i="40" s="1"/>
  <c r="AU990" i="40"/>
  <c r="BA990" i="40" s="1"/>
  <c r="AU896" i="40"/>
  <c r="BA896" i="40" s="1"/>
  <c r="AU848" i="40"/>
  <c r="BA848" i="40" s="1"/>
  <c r="AU756" i="40"/>
  <c r="BA756" i="40" s="1"/>
  <c r="AU1015" i="40"/>
  <c r="BA1015" i="40" s="1"/>
  <c r="AU887" i="40"/>
  <c r="BA887" i="40" s="1"/>
  <c r="AU785" i="40"/>
  <c r="BA785" i="40" s="1"/>
  <c r="AU1009" i="40"/>
  <c r="BA1009" i="40" s="1"/>
  <c r="AU749" i="40"/>
  <c r="BA749" i="40" s="1"/>
  <c r="AU995" i="40"/>
  <c r="BA995" i="40" s="1"/>
  <c r="AU984" i="40"/>
  <c r="BA984" i="40" s="1"/>
  <c r="AU831" i="40"/>
  <c r="BA831" i="40" s="1"/>
  <c r="AU753" i="40"/>
  <c r="BA753" i="40" s="1"/>
  <c r="AU1011" i="40"/>
  <c r="BA1011" i="40" s="1"/>
  <c r="AU711" i="40"/>
  <c r="BA711" i="40" s="1"/>
  <c r="AU697" i="40"/>
  <c r="BA697" i="40" s="1"/>
  <c r="AU960" i="40"/>
  <c r="BA960" i="40" s="1"/>
  <c r="AU891" i="40"/>
  <c r="BA891" i="40" s="1"/>
  <c r="AU823" i="40"/>
  <c r="BA823" i="40" s="1"/>
  <c r="AU752" i="40"/>
  <c r="BA752" i="40" s="1"/>
  <c r="AU971" i="40"/>
  <c r="BA971" i="40" s="1"/>
  <c r="AU833" i="40"/>
  <c r="BA833" i="40" s="1"/>
  <c r="AU947" i="40"/>
  <c r="BA947" i="40" s="1"/>
  <c r="AU933" i="40"/>
  <c r="BA933" i="40" s="1"/>
  <c r="AU826" i="40"/>
  <c r="BA826" i="40" s="1"/>
  <c r="AU680" i="40"/>
  <c r="BA680" i="40" s="1"/>
  <c r="AU991" i="40"/>
  <c r="BA991" i="40" s="1"/>
  <c r="AU871" i="40"/>
  <c r="BA871" i="40" s="1"/>
  <c r="AU825" i="40"/>
  <c r="BA825" i="40" s="1"/>
  <c r="AU734" i="40"/>
  <c r="BA734" i="40" s="1"/>
  <c r="AU940" i="40"/>
  <c r="BA940" i="40" s="1"/>
  <c r="AU811" i="40"/>
  <c r="BA811" i="40" s="1"/>
  <c r="AU902" i="40"/>
  <c r="BA902" i="40" s="1"/>
  <c r="AU943" i="40"/>
  <c r="BA943" i="40" s="1"/>
  <c r="AU742" i="40"/>
  <c r="BA742" i="40" s="1"/>
  <c r="AU794" i="40"/>
  <c r="BA794" i="40" s="1"/>
  <c r="AU953" i="40"/>
  <c r="BA953" i="40" s="1"/>
  <c r="AU888" i="40"/>
  <c r="BA888" i="40" s="1"/>
  <c r="AU789" i="40"/>
  <c r="BA789" i="40" s="1"/>
  <c r="AU732" i="40"/>
  <c r="BA732" i="40" s="1"/>
  <c r="AU716" i="40"/>
  <c r="BA716" i="40" s="1"/>
  <c r="AU923" i="40"/>
  <c r="BA923" i="40" s="1"/>
  <c r="AU815" i="40"/>
  <c r="BA815" i="40" s="1"/>
  <c r="AU744" i="40"/>
  <c r="BA744" i="40" s="1"/>
  <c r="AU773" i="40"/>
  <c r="BA773" i="40" s="1"/>
  <c r="AU955" i="40"/>
  <c r="BA955" i="40" s="1"/>
  <c r="AU859" i="40"/>
  <c r="BA859" i="40" s="1"/>
  <c r="AU942" i="40"/>
  <c r="BA942" i="40" s="1"/>
  <c r="AU828" i="40"/>
  <c r="BA828" i="40" s="1"/>
  <c r="AU774" i="40"/>
  <c r="BA774" i="40" s="1"/>
  <c r="AU992" i="40"/>
  <c r="BA992" i="40" s="1"/>
  <c r="AU905" i="40"/>
  <c r="BA905" i="40" s="1"/>
  <c r="AU771" i="40"/>
  <c r="BA771" i="40" s="1"/>
  <c r="AU958" i="40"/>
  <c r="BA958" i="40" s="1"/>
  <c r="AU728" i="40"/>
  <c r="BA728" i="40" s="1"/>
  <c r="AU980" i="40"/>
  <c r="BA980" i="40" s="1"/>
  <c r="AU895" i="40"/>
  <c r="BA895" i="40" s="1"/>
  <c r="AU736" i="40"/>
  <c r="BA736" i="40" s="1"/>
  <c r="AU709" i="40"/>
  <c r="BA709" i="40" s="1"/>
  <c r="AU722" i="40"/>
  <c r="BA722" i="40" s="1"/>
  <c r="AU762" i="40"/>
  <c r="BA762" i="40" s="1"/>
  <c r="AU936" i="40"/>
  <c r="BA936" i="40" s="1"/>
  <c r="AU863" i="40"/>
  <c r="BA863" i="40" s="1"/>
  <c r="AU777" i="40"/>
  <c r="BA777" i="40" s="1"/>
  <c r="AU726" i="40"/>
  <c r="BA726" i="40" s="1"/>
  <c r="AU817" i="40"/>
  <c r="BA817" i="40" s="1"/>
  <c r="AU949" i="40"/>
  <c r="BA949" i="40" s="1"/>
  <c r="AU918" i="40"/>
  <c r="BA918" i="40" s="1"/>
  <c r="AU748" i="40"/>
  <c r="BA748" i="40" s="1"/>
  <c r="AU719" i="40"/>
  <c r="BA719" i="40" s="1"/>
  <c r="AU647" i="40"/>
  <c r="BA647" i="40" s="1"/>
  <c r="AU926" i="40"/>
  <c r="BA926" i="40" s="1"/>
  <c r="AU860" i="40"/>
  <c r="BA860" i="40" s="1"/>
  <c r="AU760" i="40"/>
  <c r="BA760" i="40" s="1"/>
  <c r="AU687" i="40"/>
  <c r="BA687" i="40" s="1"/>
  <c r="AU814" i="40"/>
  <c r="BA814" i="40" s="1"/>
  <c r="AU862" i="40"/>
  <c r="BA862" i="40" s="1"/>
  <c r="AU898" i="40"/>
  <c r="BA898" i="40" s="1"/>
  <c r="AU730" i="40"/>
  <c r="BA730" i="40" s="1"/>
  <c r="AU829" i="40"/>
  <c r="BA829" i="40" s="1"/>
  <c r="AU809" i="40"/>
  <c r="BA809" i="40" s="1"/>
  <c r="AU712" i="40"/>
  <c r="BA712" i="40" s="1"/>
  <c r="AU963" i="40"/>
  <c r="BA963" i="40" s="1"/>
  <c r="AU876" i="40"/>
  <c r="BA876" i="40" s="1"/>
  <c r="AU788" i="40"/>
  <c r="BA788" i="40" s="1"/>
  <c r="AU737" i="40"/>
  <c r="BA737" i="40" s="1"/>
  <c r="AU962" i="40"/>
  <c r="BA962" i="40" s="1"/>
  <c r="AU961" i="40"/>
  <c r="BA961" i="40" s="1"/>
  <c r="AU927" i="40"/>
  <c r="BA927" i="40" s="1"/>
  <c r="AU912" i="40"/>
  <c r="BA912" i="40" s="1"/>
  <c r="AU827" i="40"/>
  <c r="BA827" i="40" s="1"/>
  <c r="AU877" i="40"/>
  <c r="BA877" i="40" s="1"/>
  <c r="AU750" i="40"/>
  <c r="BA750" i="40" s="1"/>
  <c r="AU843" i="40"/>
  <c r="BA843" i="40" s="1"/>
  <c r="AU703" i="40"/>
  <c r="BA703" i="40" s="1"/>
  <c r="AU764" i="40"/>
  <c r="BA764" i="40" s="1"/>
  <c r="AU741" i="40"/>
  <c r="BA741" i="40" s="1"/>
  <c r="AU855" i="40"/>
  <c r="BA855" i="40" s="1"/>
  <c r="AU717" i="40"/>
  <c r="BA717" i="40" s="1"/>
  <c r="AU924" i="40"/>
  <c r="BA924" i="40" s="1"/>
  <c r="AU847" i="40"/>
  <c r="BA847" i="40" s="1"/>
  <c r="AU761" i="40"/>
  <c r="BA761" i="40" s="1"/>
  <c r="AU713" i="40"/>
  <c r="BA713" i="40" s="1"/>
  <c r="AU916" i="40"/>
  <c r="BA916" i="40" s="1"/>
  <c r="AU914" i="40"/>
  <c r="BA914" i="40" s="1"/>
  <c r="AU899" i="40"/>
  <c r="BA899" i="40" s="1"/>
  <c r="AU881" i="40"/>
  <c r="BA881" i="40" s="1"/>
  <c r="AU786" i="40"/>
  <c r="BA786" i="40" s="1"/>
  <c r="AU834" i="40"/>
  <c r="BA834" i="40" s="1"/>
  <c r="AU677" i="40"/>
  <c r="BA677" i="40" s="1"/>
  <c r="AU805" i="40"/>
  <c r="BA805" i="40" s="1"/>
  <c r="AU670" i="40"/>
  <c r="BA670" i="40" s="1"/>
  <c r="AU765" i="40"/>
  <c r="BA765" i="40" s="1"/>
  <c r="AU676" i="40"/>
  <c r="BA676" i="40" s="1"/>
  <c r="AU662" i="40"/>
  <c r="BA662" i="40" s="1"/>
  <c r="AU743" i="40"/>
  <c r="BA743" i="40" s="1"/>
  <c r="AU925" i="40"/>
  <c r="BA925" i="40" s="1"/>
  <c r="AU844" i="40"/>
  <c r="BA844" i="40" s="1"/>
  <c r="AU799" i="40"/>
  <c r="BA799" i="40" s="1"/>
  <c r="AU696" i="40"/>
  <c r="BA696" i="40" s="1"/>
  <c r="AU928" i="40"/>
  <c r="BA928" i="40" s="1"/>
  <c r="AU946" i="40"/>
  <c r="BA946" i="40" s="1"/>
  <c r="AU867" i="40"/>
  <c r="BA867" i="40" s="1"/>
  <c r="AU978" i="40"/>
  <c r="BA978" i="40" s="1"/>
  <c r="AU791" i="40"/>
  <c r="BA791" i="40" s="1"/>
  <c r="AU813" i="40"/>
  <c r="BA813" i="40" s="1"/>
  <c r="AU692" i="40"/>
  <c r="BA692" i="40" s="1"/>
  <c r="AU793" i="40"/>
  <c r="BA793" i="40" s="1"/>
  <c r="AU964" i="40"/>
  <c r="BA964" i="40" s="1"/>
  <c r="AU694" i="40"/>
  <c r="BA694" i="40" s="1"/>
  <c r="AU658" i="40"/>
  <c r="BA658" i="40" s="1"/>
  <c r="AU751" i="40"/>
  <c r="BA751" i="40" s="1"/>
  <c r="AU1002" i="40"/>
  <c r="BA1002" i="40" s="1"/>
  <c r="AU907" i="40"/>
  <c r="BA907" i="40" s="1"/>
  <c r="AU840" i="40"/>
  <c r="BA840" i="40" s="1"/>
  <c r="AU798" i="40"/>
  <c r="BA798" i="40" s="1"/>
  <c r="AU718" i="40"/>
  <c r="BA718" i="40" s="1"/>
  <c r="AU901" i="40"/>
  <c r="BA901" i="40" s="1"/>
  <c r="AU885" i="40"/>
  <c r="BA885" i="40" s="1"/>
  <c r="AU989" i="40"/>
  <c r="BA989" i="40" s="1"/>
  <c r="AU939" i="40"/>
  <c r="BA939" i="40" s="1"/>
  <c r="AU725" i="40"/>
  <c r="BA725" i="40" s="1"/>
  <c r="AU820" i="40"/>
  <c r="BA820" i="40" s="1"/>
  <c r="AU977" i="40"/>
  <c r="BA977" i="40" s="1"/>
  <c r="AU767" i="40"/>
  <c r="BA767" i="40" s="1"/>
  <c r="AU892" i="40"/>
  <c r="BA892" i="40" s="1"/>
  <c r="AU671" i="40"/>
  <c r="BA671" i="40" s="1"/>
  <c r="AU850" i="40"/>
  <c r="BA850" i="40" s="1"/>
  <c r="AU642" i="40"/>
  <c r="BA642" i="40" s="1"/>
  <c r="AU979" i="40"/>
  <c r="BA979" i="40" s="1"/>
  <c r="AU897" i="40"/>
  <c r="BA897" i="40" s="1"/>
  <c r="AU851" i="40"/>
  <c r="BA851" i="40" s="1"/>
  <c r="AU733" i="40"/>
  <c r="BA733" i="40" s="1"/>
  <c r="AU701" i="40"/>
  <c r="BA701" i="40" s="1"/>
  <c r="AU868" i="40"/>
  <c r="BA868" i="40" s="1"/>
  <c r="AU994" i="40"/>
  <c r="BA994" i="40" s="1"/>
  <c r="AU959" i="40"/>
  <c r="BA959" i="40" s="1"/>
  <c r="AU889" i="40"/>
  <c r="BA889" i="40" s="1"/>
  <c r="AU985" i="40"/>
  <c r="BA985" i="40" s="1"/>
  <c r="AU775" i="40"/>
  <c r="BA775" i="40" s="1"/>
  <c r="AU937" i="40"/>
  <c r="BA937" i="40" s="1"/>
  <c r="AU740" i="40"/>
  <c r="BA740" i="40" s="1"/>
  <c r="AU846" i="40"/>
  <c r="BA846" i="40" s="1"/>
  <c r="AU965" i="40"/>
  <c r="BA965" i="40" s="1"/>
  <c r="AU818" i="40"/>
  <c r="BA818" i="40" s="1"/>
  <c r="AU747" i="40"/>
  <c r="BA747" i="40" s="1"/>
  <c r="AU689" i="40"/>
  <c r="BA689" i="40" s="1"/>
  <c r="AU763" i="40"/>
  <c r="BA763" i="40" s="1"/>
  <c r="AU930" i="40"/>
  <c r="BA930" i="40" s="1"/>
  <c r="AU920" i="40"/>
  <c r="BA920" i="40" s="1"/>
  <c r="AU660" i="40"/>
  <c r="BA660" i="40" s="1"/>
  <c r="AU735" i="40"/>
  <c r="BA735" i="40" s="1"/>
  <c r="AU679" i="40"/>
  <c r="BA679" i="40" s="1"/>
  <c r="AU769" i="40"/>
  <c r="BA769" i="40" s="1"/>
  <c r="AU812" i="40"/>
  <c r="BA812" i="40" s="1"/>
  <c r="AU913" i="40"/>
  <c r="BA913" i="40" s="1"/>
  <c r="AU652" i="40"/>
  <c r="BA652" i="40" s="1"/>
  <c r="AU1020" i="40"/>
  <c r="BA1020" i="40" s="1"/>
  <c r="AU784" i="40"/>
  <c r="BA784" i="40" s="1"/>
  <c r="AU956" i="40"/>
  <c r="BA956" i="40" s="1"/>
  <c r="AU655" i="40"/>
  <c r="BA655" i="40" s="1"/>
  <c r="AU782" i="40"/>
  <c r="BA782" i="40" s="1"/>
  <c r="AU770" i="40"/>
  <c r="BA770" i="40" s="1"/>
  <c r="AU853" i="40"/>
  <c r="BA853" i="40" s="1"/>
  <c r="AU715" i="40"/>
  <c r="BA715" i="40" s="1"/>
  <c r="AU720" i="40"/>
  <c r="BA720" i="40" s="1"/>
  <c r="AU808" i="40"/>
  <c r="BA808" i="40" s="1"/>
  <c r="AU699" i="40"/>
  <c r="BA699" i="40" s="1"/>
  <c r="AU909" i="40"/>
  <c r="BA909" i="40" s="1"/>
  <c r="AU755" i="40"/>
  <c r="BA755" i="40" s="1"/>
  <c r="AU886" i="40"/>
  <c r="BA886" i="40" s="1"/>
  <c r="AU667" i="40"/>
  <c r="BA667" i="40" s="1"/>
  <c r="AU710" i="40"/>
  <c r="BA710" i="40" s="1"/>
  <c r="AU686" i="40"/>
  <c r="BA686" i="40" s="1"/>
  <c r="AU1025" i="40"/>
  <c r="BA1025" i="40" s="1"/>
  <c r="AU1007" i="40"/>
  <c r="BA1007" i="40" s="1"/>
  <c r="AU838" i="40"/>
  <c r="BA838" i="40" s="1"/>
  <c r="AU790" i="40"/>
  <c r="BA790" i="40" s="1"/>
  <c r="AU704" i="40"/>
  <c r="BA704" i="40" s="1"/>
  <c r="AU653" i="40"/>
  <c r="BA653" i="40" s="1"/>
  <c r="AU708" i="40"/>
  <c r="BA708" i="40" s="1"/>
  <c r="AU649" i="40"/>
  <c r="BA649" i="40" s="1"/>
  <c r="AU623" i="40"/>
  <c r="BA623" i="40" s="1"/>
  <c r="AU614" i="40"/>
  <c r="BA614" i="40" s="1"/>
  <c r="AU636" i="40"/>
  <c r="BA636" i="40" s="1"/>
  <c r="AU619" i="40"/>
  <c r="BA619" i="40" s="1"/>
  <c r="AU603" i="40"/>
  <c r="BA603" i="40" s="1"/>
  <c r="AU586" i="40"/>
  <c r="BA586" i="40" s="1"/>
  <c r="AU569" i="40"/>
  <c r="BA569" i="40" s="1"/>
  <c r="AU599" i="40"/>
  <c r="BA599" i="40" s="1"/>
  <c r="AU633" i="40"/>
  <c r="BA633" i="40" s="1"/>
  <c r="AU588" i="40"/>
  <c r="BA588" i="40" s="1"/>
  <c r="AU531" i="40"/>
  <c r="BA531" i="40" s="1"/>
  <c r="AU522" i="40"/>
  <c r="BA522" i="40" s="1"/>
  <c r="AU552" i="40"/>
  <c r="BA552" i="40" s="1"/>
  <c r="AU597" i="40"/>
  <c r="BA597" i="40" s="1"/>
  <c r="AU503" i="40"/>
  <c r="BA503" i="40" s="1"/>
  <c r="AU518" i="40"/>
  <c r="BA518" i="40" s="1"/>
  <c r="AU540" i="40"/>
  <c r="BA540" i="40" s="1"/>
  <c r="AU487" i="40"/>
  <c r="BA487" i="40" s="1"/>
  <c r="AU478" i="40"/>
  <c r="BA478" i="40" s="1"/>
  <c r="AU549" i="40"/>
  <c r="BA549" i="40" s="1"/>
  <c r="AU492" i="40"/>
  <c r="BA492" i="40" s="1"/>
  <c r="AU537" i="40"/>
  <c r="BA537" i="40" s="1"/>
  <c r="AU431" i="40"/>
  <c r="BA431" i="40" s="1"/>
  <c r="AU454" i="40"/>
  <c r="BA454" i="40" s="1"/>
  <c r="AU461" i="40"/>
  <c r="BA461" i="40" s="1"/>
  <c r="AU397" i="40"/>
  <c r="BA397" i="40" s="1"/>
  <c r="AU444" i="40"/>
  <c r="BA444" i="40" s="1"/>
  <c r="AU380" i="40"/>
  <c r="BA380" i="40" s="1"/>
  <c r="AU411" i="40"/>
  <c r="BA411" i="40" s="1"/>
  <c r="AU442" i="40"/>
  <c r="BA442" i="40" s="1"/>
  <c r="AU533" i="40"/>
  <c r="BA533" i="40" s="1"/>
  <c r="AU409" i="40"/>
  <c r="BA409" i="40" s="1"/>
  <c r="AU372" i="40"/>
  <c r="BA372" i="40" s="1"/>
  <c r="AU308" i="40"/>
  <c r="BA308" i="40" s="1"/>
  <c r="AU331" i="40"/>
  <c r="BA331" i="40" s="1"/>
  <c r="AU362" i="40"/>
  <c r="BA362" i="40" s="1"/>
  <c r="AU298" i="40"/>
  <c r="BA298" i="40" s="1"/>
  <c r="AU329" i="40"/>
  <c r="BA329" i="40" s="1"/>
  <c r="AU360" i="40"/>
  <c r="BA360" i="40" s="1"/>
  <c r="AU400" i="40"/>
  <c r="BA400" i="40" s="1"/>
  <c r="AU319" i="40"/>
  <c r="BA319" i="40" s="1"/>
  <c r="AU342" i="40"/>
  <c r="BA342" i="40" s="1"/>
  <c r="AU294" i="40"/>
  <c r="BA294" i="40" s="1"/>
  <c r="AU285" i="40"/>
  <c r="BA285" i="40" s="1"/>
  <c r="AU221" i="40"/>
  <c r="BA221" i="40" s="1"/>
  <c r="AU252" i="40"/>
  <c r="BA252" i="40" s="1"/>
  <c r="AU259" i="40"/>
  <c r="BA259" i="40" s="1"/>
  <c r="AU274" i="40"/>
  <c r="BA274" i="40" s="1"/>
  <c r="AU373" i="40"/>
  <c r="BA373" i="40" s="1"/>
  <c r="AU249" i="40"/>
  <c r="BA249" i="40" s="1"/>
  <c r="AU288" i="40"/>
  <c r="BA288" i="40" s="1"/>
  <c r="AU224" i="40"/>
  <c r="BA224" i="40" s="1"/>
  <c r="AU177" i="40"/>
  <c r="BA177" i="40" s="1"/>
  <c r="AU176" i="40"/>
  <c r="BA176" i="40" s="1"/>
  <c r="AU230" i="40"/>
  <c r="BA230" i="40" s="1"/>
  <c r="AU151" i="40"/>
  <c r="BA151" i="40" s="1"/>
  <c r="AU182" i="40"/>
  <c r="BA182" i="40" s="1"/>
  <c r="AU219" i="40"/>
  <c r="BA219" i="40" s="1"/>
  <c r="AU157" i="40"/>
  <c r="BA157" i="40" s="1"/>
  <c r="AU196" i="40"/>
  <c r="BA196" i="40" s="1"/>
  <c r="AU238" i="40"/>
  <c r="BA238" i="40" s="1"/>
  <c r="AU170" i="40"/>
  <c r="BA170" i="40" s="1"/>
  <c r="AU125" i="40"/>
  <c r="BA125" i="40" s="1"/>
  <c r="AU61" i="40"/>
  <c r="BA61" i="40" s="1"/>
  <c r="AU100" i="40"/>
  <c r="BA100" i="40" s="1"/>
  <c r="AU131" i="40"/>
  <c r="BA131" i="40" s="1"/>
  <c r="AU67" i="40"/>
  <c r="BA67" i="40" s="1"/>
  <c r="AU98" i="40"/>
  <c r="BA98" i="40" s="1"/>
  <c r="AU113" i="40"/>
  <c r="BA113" i="40" s="1"/>
  <c r="AU136" i="40"/>
  <c r="BA136" i="40" s="1"/>
  <c r="AU72" i="40"/>
  <c r="BA72" i="40" s="1"/>
  <c r="AU94" i="40"/>
  <c r="BA94" i="40" s="1"/>
  <c r="AU43" i="40"/>
  <c r="BA43" i="40" s="1"/>
  <c r="AU50" i="40"/>
  <c r="BA50" i="40" s="1"/>
  <c r="AU33" i="40"/>
  <c r="BA33" i="40" s="1"/>
  <c r="AU40" i="40"/>
  <c r="BA40" i="40" s="1"/>
  <c r="AU38" i="40"/>
  <c r="BA38" i="40" s="1"/>
  <c r="AU36" i="40"/>
  <c r="BA36" i="40" s="1"/>
  <c r="AU915" i="40"/>
  <c r="BA915" i="40" s="1"/>
  <c r="AU822" i="40"/>
  <c r="BA822" i="40" s="1"/>
  <c r="AU723" i="40"/>
  <c r="BA723" i="40" s="1"/>
  <c r="AU693" i="40"/>
  <c r="BA693" i="40" s="1"/>
  <c r="AU668" i="40"/>
  <c r="BA668" i="40" s="1"/>
  <c r="AU674" i="40"/>
  <c r="BA674" i="40" s="1"/>
  <c r="AU632" i="40"/>
  <c r="BA632" i="40" s="1"/>
  <c r="AU607" i="40"/>
  <c r="BA607" i="40" s="1"/>
  <c r="AU637" i="40"/>
  <c r="BA637" i="40" s="1"/>
  <c r="AU620" i="40"/>
  <c r="BA620" i="40" s="1"/>
  <c r="AU672" i="40"/>
  <c r="BA672" i="40" s="1"/>
  <c r="AU587" i="40"/>
  <c r="BA587" i="40" s="1"/>
  <c r="AU570" i="40"/>
  <c r="BA570" i="40" s="1"/>
  <c r="AU600" i="40"/>
  <c r="BA600" i="40" s="1"/>
  <c r="AU583" i="40"/>
  <c r="BA583" i="40" s="1"/>
  <c r="AU590" i="40"/>
  <c r="BA590" i="40" s="1"/>
  <c r="AU572" i="40"/>
  <c r="BA572" i="40" s="1"/>
  <c r="AU515" i="40"/>
  <c r="BA515" i="40" s="1"/>
  <c r="AU506" i="40"/>
  <c r="BA506" i="40" s="1"/>
  <c r="AU536" i="40"/>
  <c r="BA536" i="40" s="1"/>
  <c r="AU551" i="40"/>
  <c r="BA551" i="40" s="1"/>
  <c r="AU589" i="40"/>
  <c r="BA589" i="40" s="1"/>
  <c r="AU502" i="40"/>
  <c r="BA502" i="40" s="1"/>
  <c r="AU524" i="40"/>
  <c r="BA524" i="40" s="1"/>
  <c r="AU471" i="40"/>
  <c r="BA471" i="40" s="1"/>
  <c r="AU553" i="40"/>
  <c r="BA553" i="40" s="1"/>
  <c r="AU505" i="40"/>
  <c r="BA505" i="40" s="1"/>
  <c r="AU475" i="40"/>
  <c r="BA475" i="40" s="1"/>
  <c r="AU481" i="40"/>
  <c r="BA481" i="40" s="1"/>
  <c r="AU415" i="40"/>
  <c r="BA415" i="40" s="1"/>
  <c r="AU438" i="40"/>
  <c r="BA438" i="40" s="1"/>
  <c r="AU445" i="40"/>
  <c r="BA445" i="40" s="1"/>
  <c r="AU381" i="40"/>
  <c r="BA381" i="40" s="1"/>
  <c r="AU428" i="40"/>
  <c r="BA428" i="40" s="1"/>
  <c r="AU459" i="40"/>
  <c r="BA459" i="40" s="1"/>
  <c r="AU395" i="40"/>
  <c r="BA395" i="40" s="1"/>
  <c r="AU426" i="40"/>
  <c r="BA426" i="40" s="1"/>
  <c r="AU457" i="40"/>
  <c r="BA457" i="40" s="1"/>
  <c r="AU393" i="40"/>
  <c r="BA393" i="40" s="1"/>
  <c r="AU356" i="40"/>
  <c r="BA356" i="40" s="1"/>
  <c r="AU416" i="40"/>
  <c r="BA416" i="40" s="1"/>
  <c r="AU315" i="40"/>
  <c r="BA315" i="40" s="1"/>
  <c r="AU346" i="40"/>
  <c r="BA346" i="40" s="1"/>
  <c r="AU382" i="40"/>
  <c r="BA382" i="40" s="1"/>
  <c r="AU313" i="40"/>
  <c r="BA313" i="40" s="1"/>
  <c r="AU344" i="40"/>
  <c r="BA344" i="40" s="1"/>
  <c r="AU367" i="40"/>
  <c r="BA367" i="40" s="1"/>
  <c r="AU303" i="40"/>
  <c r="BA303" i="40" s="1"/>
  <c r="AU326" i="40"/>
  <c r="BA326" i="40" s="1"/>
  <c r="AU278" i="40"/>
  <c r="BA278" i="40" s="1"/>
  <c r="AU269" i="40"/>
  <c r="BA269" i="40" s="1"/>
  <c r="AU333" i="40"/>
  <c r="BA333" i="40" s="1"/>
  <c r="AU325" i="40"/>
  <c r="BA325" i="40" s="1"/>
  <c r="AU243" i="40"/>
  <c r="BA243" i="40" s="1"/>
  <c r="AU258" i="40"/>
  <c r="BA258" i="40" s="1"/>
  <c r="AU297" i="40"/>
  <c r="BA297" i="40" s="1"/>
  <c r="AU233" i="40"/>
  <c r="BA233" i="40" s="1"/>
  <c r="AU272" i="40"/>
  <c r="BA272" i="40" s="1"/>
  <c r="AU357" i="40"/>
  <c r="BA357" i="40" s="1"/>
  <c r="AU287" i="40"/>
  <c r="BA287" i="40" s="1"/>
  <c r="AU160" i="40"/>
  <c r="BA160" i="40" s="1"/>
  <c r="AU199" i="40"/>
  <c r="BA199" i="40" s="1"/>
  <c r="AU271" i="40"/>
  <c r="BA271" i="40" s="1"/>
  <c r="AU166" i="40"/>
  <c r="BA166" i="40" s="1"/>
  <c r="AU205" i="40"/>
  <c r="BA205" i="40" s="1"/>
  <c r="AU255" i="40"/>
  <c r="BA255" i="40" s="1"/>
  <c r="AU180" i="40"/>
  <c r="BA180" i="40" s="1"/>
  <c r="AU220" i="40"/>
  <c r="BA220" i="40" s="1"/>
  <c r="AU154" i="40"/>
  <c r="BA154" i="40" s="1"/>
  <c r="AU109" i="40"/>
  <c r="BA109" i="40" s="1"/>
  <c r="AU163" i="40"/>
  <c r="BA163" i="40" s="1"/>
  <c r="AU84" i="40"/>
  <c r="BA84" i="40" s="1"/>
  <c r="AU115" i="40"/>
  <c r="BA115" i="40" s="1"/>
  <c r="AU171" i="40"/>
  <c r="BA171" i="40" s="1"/>
  <c r="AU82" i="40"/>
  <c r="BA82" i="40" s="1"/>
  <c r="AU97" i="40"/>
  <c r="BA97" i="40" s="1"/>
  <c r="AU120" i="40"/>
  <c r="BA120" i="40" s="1"/>
  <c r="AU203" i="40"/>
  <c r="BA203" i="40" s="1"/>
  <c r="AU78" i="40"/>
  <c r="BA78" i="40" s="1"/>
  <c r="AU27" i="40"/>
  <c r="BA27" i="40" s="1"/>
  <c r="AU34" i="40"/>
  <c r="BA34" i="40" s="1"/>
  <c r="AU45" i="40"/>
  <c r="BA45" i="40" s="1"/>
  <c r="AU103" i="40"/>
  <c r="BA103" i="40" s="1"/>
  <c r="AU87" i="40"/>
  <c r="BA87" i="40" s="1"/>
  <c r="AU31" i="40"/>
  <c r="BA31" i="40" s="1"/>
  <c r="AU903" i="40"/>
  <c r="BA903" i="40" s="1"/>
  <c r="AU796" i="40"/>
  <c r="BA796" i="40" s="1"/>
  <c r="AU746" i="40"/>
  <c r="BA746" i="40" s="1"/>
  <c r="AU714" i="40"/>
  <c r="BA714" i="40" s="1"/>
  <c r="AU644" i="40"/>
  <c r="BA644" i="40" s="1"/>
  <c r="AU666" i="40"/>
  <c r="BA666" i="40" s="1"/>
  <c r="AU624" i="40"/>
  <c r="BA624" i="40" s="1"/>
  <c r="AU646" i="40"/>
  <c r="BA646" i="40" s="1"/>
  <c r="AU629" i="40"/>
  <c r="BA629" i="40" s="1"/>
  <c r="AU612" i="40"/>
  <c r="BA612" i="40" s="1"/>
  <c r="AU634" i="40"/>
  <c r="BA634" i="40" s="1"/>
  <c r="AU579" i="40"/>
  <c r="BA579" i="40" s="1"/>
  <c r="AU562" i="40"/>
  <c r="BA562" i="40" s="1"/>
  <c r="AU592" i="40"/>
  <c r="BA592" i="40" s="1"/>
  <c r="AU575" i="40"/>
  <c r="BA575" i="40" s="1"/>
  <c r="AU582" i="40"/>
  <c r="BA582" i="40" s="1"/>
  <c r="AU564" i="40"/>
  <c r="BA564" i="40" s="1"/>
  <c r="AU507" i="40"/>
  <c r="BA507" i="40" s="1"/>
  <c r="AU498" i="40"/>
  <c r="BA498" i="40" s="1"/>
  <c r="AU528" i="40"/>
  <c r="BA528" i="40" s="1"/>
  <c r="AU543" i="40"/>
  <c r="BA543" i="40" s="1"/>
  <c r="AU558" i="40"/>
  <c r="BA558" i="40" s="1"/>
  <c r="AU494" i="40"/>
  <c r="BA494" i="40" s="1"/>
  <c r="AU529" i="40"/>
  <c r="BA529" i="40" s="1"/>
  <c r="AU581" i="40"/>
  <c r="BA581" i="40" s="1"/>
  <c r="AU521" i="40"/>
  <c r="BA521" i="40" s="1"/>
  <c r="AU484" i="40"/>
  <c r="BA484" i="40" s="1"/>
  <c r="AU467" i="40"/>
  <c r="BA467" i="40" s="1"/>
  <c r="AU473" i="40"/>
  <c r="BA473" i="40" s="1"/>
  <c r="AU407" i="40"/>
  <c r="BA407" i="40" s="1"/>
  <c r="AU430" i="40"/>
  <c r="BA430" i="40" s="1"/>
  <c r="AU437" i="40"/>
  <c r="BA437" i="40" s="1"/>
  <c r="AU497" i="40"/>
  <c r="BA497" i="40" s="1"/>
  <c r="AU420" i="40"/>
  <c r="BA420" i="40" s="1"/>
  <c r="AU451" i="40"/>
  <c r="BA451" i="40" s="1"/>
  <c r="AU387" i="40"/>
  <c r="BA387" i="40" s="1"/>
  <c r="AU418" i="40"/>
  <c r="BA418" i="40" s="1"/>
  <c r="AU449" i="40"/>
  <c r="BA449" i="40" s="1"/>
  <c r="AU385" i="40"/>
  <c r="BA385" i="40" s="1"/>
  <c r="AU348" i="40"/>
  <c r="BA348" i="40" s="1"/>
  <c r="AU371" i="40"/>
  <c r="BA371" i="40" s="1"/>
  <c r="AU307" i="40"/>
  <c r="BA307" i="40" s="1"/>
  <c r="AU338" i="40"/>
  <c r="BA338" i="40" s="1"/>
  <c r="AU369" i="40"/>
  <c r="BA369" i="40" s="1"/>
  <c r="AU305" i="40"/>
  <c r="BA305" i="40" s="1"/>
  <c r="AU336" i="40"/>
  <c r="BA336" i="40" s="1"/>
  <c r="AU359" i="40"/>
  <c r="BA359" i="40" s="1"/>
  <c r="AU440" i="40"/>
  <c r="BA440" i="40" s="1"/>
  <c r="AU318" i="40"/>
  <c r="BA318" i="40" s="1"/>
  <c r="AU270" i="40"/>
  <c r="BA270" i="40" s="1"/>
  <c r="AU261" i="40"/>
  <c r="BA261" i="40" s="1"/>
  <c r="AU292" i="40"/>
  <c r="BA292" i="40" s="1"/>
  <c r="AU304" i="40"/>
  <c r="BA304" i="40" s="1"/>
  <c r="AU235" i="40"/>
  <c r="BA235" i="40" s="1"/>
  <c r="AU250" i="40"/>
  <c r="BA250" i="40" s="1"/>
  <c r="AU289" i="40"/>
  <c r="BA289" i="40" s="1"/>
  <c r="AU225" i="40"/>
  <c r="BA225" i="40" s="1"/>
  <c r="AU264" i="40"/>
  <c r="BA264" i="40" s="1"/>
  <c r="AU295" i="40"/>
  <c r="BA295" i="40" s="1"/>
  <c r="AU239" i="40"/>
  <c r="BA239" i="40" s="1"/>
  <c r="AU152" i="40"/>
  <c r="BA152" i="40" s="1"/>
  <c r="AU191" i="40"/>
  <c r="BA191" i="40" s="1"/>
  <c r="AU247" i="40"/>
  <c r="BA247" i="40" s="1"/>
  <c r="AU158" i="40"/>
  <c r="BA158" i="40" s="1"/>
  <c r="AU197" i="40"/>
  <c r="BA197" i="40" s="1"/>
  <c r="AU228" i="40"/>
  <c r="BA228" i="40" s="1"/>
  <c r="AU172" i="40"/>
  <c r="BA172" i="40" s="1"/>
  <c r="AU210" i="40"/>
  <c r="BA210" i="40" s="1"/>
  <c r="AU146" i="40"/>
  <c r="BA146" i="40" s="1"/>
  <c r="AU101" i="40"/>
  <c r="BA101" i="40" s="1"/>
  <c r="AU139" i="40"/>
  <c r="BA139" i="40" s="1"/>
  <c r="AU76" i="40"/>
  <c r="BA76" i="40" s="1"/>
  <c r="AU107" i="40"/>
  <c r="BA107" i="40" s="1"/>
  <c r="AU155" i="40"/>
  <c r="BA155" i="40" s="1"/>
  <c r="AU74" i="40"/>
  <c r="BA74" i="40" s="1"/>
  <c r="AU89" i="40"/>
  <c r="BA89" i="40" s="1"/>
  <c r="AU112" i="40"/>
  <c r="BA112" i="40" s="1"/>
  <c r="AU134" i="40"/>
  <c r="BA134" i="40" s="1"/>
  <c r="AU70" i="40"/>
  <c r="BA70" i="40" s="1"/>
  <c r="AU47" i="40"/>
  <c r="BA47" i="40" s="1"/>
  <c r="AU26" i="40"/>
  <c r="AU37" i="40"/>
  <c r="BA37" i="40" s="1"/>
  <c r="AU55" i="40"/>
  <c r="BA55" i="40" s="1"/>
  <c r="AU161" i="40"/>
  <c r="BA161" i="40" s="1"/>
  <c r="AU880" i="40"/>
  <c r="BA880" i="40" s="1"/>
  <c r="AU780" i="40"/>
  <c r="BA780" i="40" s="1"/>
  <c r="AU745" i="40"/>
  <c r="BA745" i="40" s="1"/>
  <c r="AU698" i="40"/>
  <c r="BA698" i="40" s="1"/>
  <c r="AU707" i="40"/>
  <c r="BA707" i="40" s="1"/>
  <c r="AU650" i="40"/>
  <c r="BA650" i="40" s="1"/>
  <c r="AU616" i="40"/>
  <c r="BA616" i="40" s="1"/>
  <c r="AU643" i="40"/>
  <c r="BA643" i="40" s="1"/>
  <c r="AU621" i="40"/>
  <c r="BA621" i="40" s="1"/>
  <c r="AU604" i="40"/>
  <c r="BA604" i="40" s="1"/>
  <c r="AU626" i="40"/>
  <c r="BA626" i="40" s="1"/>
  <c r="AU571" i="40"/>
  <c r="BA571" i="40" s="1"/>
  <c r="AU601" i="40"/>
  <c r="BA601" i="40" s="1"/>
  <c r="AU584" i="40"/>
  <c r="BA584" i="40" s="1"/>
  <c r="AU567" i="40"/>
  <c r="BA567" i="40" s="1"/>
  <c r="AU574" i="40"/>
  <c r="BA574" i="40" s="1"/>
  <c r="AU565" i="40"/>
  <c r="BA565" i="40" s="1"/>
  <c r="AU554" i="40"/>
  <c r="BA554" i="40" s="1"/>
  <c r="AU490" i="40"/>
  <c r="BA490" i="40" s="1"/>
  <c r="AU520" i="40"/>
  <c r="BA520" i="40" s="1"/>
  <c r="AU535" i="40"/>
  <c r="BA535" i="40" s="1"/>
  <c r="AU550" i="40"/>
  <c r="BA550" i="40" s="1"/>
  <c r="AU625" i="40"/>
  <c r="BA625" i="40" s="1"/>
  <c r="AU516" i="40"/>
  <c r="BA516" i="40" s="1"/>
  <c r="AU557" i="40"/>
  <c r="BA557" i="40" s="1"/>
  <c r="AU517" i="40"/>
  <c r="BA517" i="40" s="1"/>
  <c r="AU476" i="40"/>
  <c r="BA476" i="40" s="1"/>
  <c r="AU541" i="40"/>
  <c r="BA541" i="40" s="1"/>
  <c r="AU463" i="40"/>
  <c r="BA463" i="40" s="1"/>
  <c r="AU399" i="40"/>
  <c r="BA399" i="40" s="1"/>
  <c r="AU422" i="40"/>
  <c r="BA422" i="40" s="1"/>
  <c r="AU429" i="40"/>
  <c r="BA429" i="40" s="1"/>
  <c r="AU489" i="40"/>
  <c r="BA489" i="40" s="1"/>
  <c r="AU412" i="40"/>
  <c r="BA412" i="40" s="1"/>
  <c r="AU443" i="40"/>
  <c r="BA443" i="40" s="1"/>
  <c r="AU379" i="40"/>
  <c r="BA379" i="40" s="1"/>
  <c r="AU410" i="40"/>
  <c r="BA410" i="40" s="1"/>
  <c r="AU441" i="40"/>
  <c r="BA441" i="40" s="1"/>
  <c r="AU377" i="40"/>
  <c r="BA377" i="40" s="1"/>
  <c r="AU340" i="40"/>
  <c r="BA340" i="40" s="1"/>
  <c r="AU363" i="40"/>
  <c r="BA363" i="40" s="1"/>
  <c r="AU299" i="40"/>
  <c r="BA299" i="40" s="1"/>
  <c r="AU330" i="40"/>
  <c r="BA330" i="40" s="1"/>
  <c r="AU361" i="40"/>
  <c r="BA361" i="40" s="1"/>
  <c r="AU456" i="40"/>
  <c r="BA456" i="40" s="1"/>
  <c r="AU328" i="40"/>
  <c r="BA328" i="40" s="1"/>
  <c r="AU351" i="40"/>
  <c r="BA351" i="40" s="1"/>
  <c r="AU374" i="40"/>
  <c r="BA374" i="40" s="1"/>
  <c r="AU310" i="40"/>
  <c r="BA310" i="40" s="1"/>
  <c r="AU262" i="40"/>
  <c r="BA262" i="40" s="1"/>
  <c r="AU253" i="40"/>
  <c r="BA253" i="40" s="1"/>
  <c r="AU284" i="40"/>
  <c r="BA284" i="40" s="1"/>
  <c r="AU291" i="40"/>
  <c r="BA291" i="40" s="1"/>
  <c r="AU227" i="40"/>
  <c r="BA227" i="40" s="1"/>
  <c r="AU242" i="40"/>
  <c r="BA242" i="40" s="1"/>
  <c r="AU281" i="40"/>
  <c r="BA281" i="40" s="1"/>
  <c r="AU217" i="40"/>
  <c r="BA217" i="40" s="1"/>
  <c r="AU256" i="40"/>
  <c r="BA256" i="40" s="1"/>
  <c r="AU209" i="40"/>
  <c r="BA209" i="40" s="1"/>
  <c r="AU208" i="40"/>
  <c r="BA208" i="40" s="1"/>
  <c r="AU144" i="40"/>
  <c r="BA144" i="40" s="1"/>
  <c r="AU183" i="40"/>
  <c r="BA183" i="40" s="1"/>
  <c r="AU214" i="40"/>
  <c r="BA214" i="40" s="1"/>
  <c r="AU150" i="40"/>
  <c r="BA150" i="40" s="1"/>
  <c r="AU189" i="40"/>
  <c r="BA189" i="40" s="1"/>
  <c r="AU222" i="40"/>
  <c r="BA222" i="40" s="1"/>
  <c r="AU164" i="40"/>
  <c r="BA164" i="40" s="1"/>
  <c r="AU202" i="40"/>
  <c r="BA202" i="40" s="1"/>
  <c r="AU138" i="40"/>
  <c r="BA138" i="40" s="1"/>
  <c r="AU93" i="40"/>
  <c r="BA93" i="40" s="1"/>
  <c r="AU132" i="40"/>
  <c r="BA132" i="40" s="1"/>
  <c r="AU68" i="40"/>
  <c r="BA68" i="40" s="1"/>
  <c r="AU99" i="40"/>
  <c r="BA99" i="40" s="1"/>
  <c r="AU130" i="40"/>
  <c r="BA130" i="40" s="1"/>
  <c r="AU66" i="40"/>
  <c r="BA66" i="40" s="1"/>
  <c r="AU81" i="40"/>
  <c r="BA81" i="40" s="1"/>
  <c r="AU104" i="40"/>
  <c r="BA104" i="40" s="1"/>
  <c r="AU126" i="40"/>
  <c r="BA126" i="40" s="1"/>
  <c r="AU62" i="40"/>
  <c r="BA62" i="40" s="1"/>
  <c r="AU119" i="40"/>
  <c r="BA119" i="40" s="1"/>
  <c r="AU211" i="40"/>
  <c r="BA211" i="40" s="1"/>
  <c r="AU141" i="40"/>
  <c r="BA141" i="40" s="1"/>
  <c r="AU53" i="40"/>
  <c r="BA53" i="40" s="1"/>
  <c r="AU1021" i="40"/>
  <c r="BA1021" i="40" s="1"/>
  <c r="AU864" i="40"/>
  <c r="BA864" i="40" s="1"/>
  <c r="AU802" i="40"/>
  <c r="BA802" i="40" s="1"/>
  <c r="AU681" i="40"/>
  <c r="BA681" i="40" s="1"/>
  <c r="AU661" i="40"/>
  <c r="BA661" i="40" s="1"/>
  <c r="AU659" i="40"/>
  <c r="BA659" i="40" s="1"/>
  <c r="AU657" i="40"/>
  <c r="BA657" i="40" s="1"/>
  <c r="AU631" i="40"/>
  <c r="BA631" i="40" s="1"/>
  <c r="AU622" i="40"/>
  <c r="BA622" i="40" s="1"/>
  <c r="AU656" i="40"/>
  <c r="BA656" i="40" s="1"/>
  <c r="AU627" i="40"/>
  <c r="BA627" i="40" s="1"/>
  <c r="AU609" i="40"/>
  <c r="BA609" i="40" s="1"/>
  <c r="AU594" i="40"/>
  <c r="BA594" i="40" s="1"/>
  <c r="AU577" i="40"/>
  <c r="BA577" i="40" s="1"/>
  <c r="AU641" i="40"/>
  <c r="BA641" i="40" s="1"/>
  <c r="AU648" i="40"/>
  <c r="BA648" i="40" s="1"/>
  <c r="AU596" i="40"/>
  <c r="BA596" i="40" s="1"/>
  <c r="AU539" i="40"/>
  <c r="BA539" i="40" s="1"/>
  <c r="AU530" i="40"/>
  <c r="BA530" i="40" s="1"/>
  <c r="AU560" i="40"/>
  <c r="BA560" i="40" s="1"/>
  <c r="AU496" i="40"/>
  <c r="BA496" i="40" s="1"/>
  <c r="AU511" i="40"/>
  <c r="BA511" i="40" s="1"/>
  <c r="AU526" i="40"/>
  <c r="BA526" i="40" s="1"/>
  <c r="AU548" i="40"/>
  <c r="BA548" i="40" s="1"/>
  <c r="AU491" i="40"/>
  <c r="BA491" i="40" s="1"/>
  <c r="AU486" i="40"/>
  <c r="BA486" i="40" s="1"/>
  <c r="AU469" i="40"/>
  <c r="BA469" i="40" s="1"/>
  <c r="AU501" i="40"/>
  <c r="BA501" i="40" s="1"/>
  <c r="AU474" i="40"/>
  <c r="BA474" i="40" s="1"/>
  <c r="AU439" i="40"/>
  <c r="BA439" i="40" s="1"/>
  <c r="AU462" i="40"/>
  <c r="BA462" i="40" s="1"/>
  <c r="AU488" i="40"/>
  <c r="BA488" i="40" s="1"/>
  <c r="AU405" i="40"/>
  <c r="BA405" i="40" s="1"/>
  <c r="AU452" i="40"/>
  <c r="BA452" i="40" s="1"/>
  <c r="AU388" i="40"/>
  <c r="BA388" i="40" s="1"/>
  <c r="AU419" i="40"/>
  <c r="BA419" i="40" s="1"/>
  <c r="AU450" i="40"/>
  <c r="BA450" i="40" s="1"/>
  <c r="AU386" i="40"/>
  <c r="BA386" i="40" s="1"/>
  <c r="AU417" i="40"/>
  <c r="BA417" i="40" s="1"/>
  <c r="AU378" i="40"/>
  <c r="BA378" i="40" s="1"/>
  <c r="AU316" i="40"/>
  <c r="BA316" i="40" s="1"/>
  <c r="AU339" i="40"/>
  <c r="BA339" i="40" s="1"/>
  <c r="AU370" i="40"/>
  <c r="BA370" i="40" s="1"/>
  <c r="AU306" i="40"/>
  <c r="BA306" i="40" s="1"/>
  <c r="AU337" i="40"/>
  <c r="BA337" i="40" s="1"/>
  <c r="AU368" i="40"/>
  <c r="BA368" i="40" s="1"/>
  <c r="AU448" i="40"/>
  <c r="BA448" i="40" s="1"/>
  <c r="AU327" i="40"/>
  <c r="BA327" i="40" s="1"/>
  <c r="AU350" i="40"/>
  <c r="BA350" i="40" s="1"/>
  <c r="AU349" i="40"/>
  <c r="BA349" i="40" s="1"/>
  <c r="AU293" i="40"/>
  <c r="BA293" i="40" s="1"/>
  <c r="AU229" i="40"/>
  <c r="BA229" i="40" s="1"/>
  <c r="AU260" i="40"/>
  <c r="BA260" i="40" s="1"/>
  <c r="AU267" i="40"/>
  <c r="BA267" i="40" s="1"/>
  <c r="AU282" i="40"/>
  <c r="BA282" i="40" s="1"/>
  <c r="AU218" i="40"/>
  <c r="BA218" i="40" s="1"/>
  <c r="AU257" i="40"/>
  <c r="BA257" i="40" s="1"/>
  <c r="AU296" i="40"/>
  <c r="BA296" i="40" s="1"/>
  <c r="AU232" i="40"/>
  <c r="BA232" i="40" s="1"/>
  <c r="AU185" i="40"/>
  <c r="BA185" i="40" s="1"/>
  <c r="AU184" i="40"/>
  <c r="BA184" i="40" s="1"/>
  <c r="AU236" i="40"/>
  <c r="BA236" i="40" s="1"/>
  <c r="AU159" i="40"/>
  <c r="BA159" i="40" s="1"/>
  <c r="AU190" i="40"/>
  <c r="BA190" i="40" s="1"/>
  <c r="AU231" i="40"/>
  <c r="BA231" i="40" s="1"/>
  <c r="AU165" i="40"/>
  <c r="BA165" i="40" s="1"/>
  <c r="AU204" i="40"/>
  <c r="BA204" i="40" s="1"/>
  <c r="AU140" i="40"/>
  <c r="BA140" i="40" s="1"/>
  <c r="AU178" i="40"/>
  <c r="BA178" i="40" s="1"/>
  <c r="AU133" i="40"/>
  <c r="BA133" i="40" s="1"/>
  <c r="AU69" i="40"/>
  <c r="BA69" i="40" s="1"/>
  <c r="AU108" i="40"/>
  <c r="BA108" i="40" s="1"/>
  <c r="AU145" i="40"/>
  <c r="BA145" i="40" s="1"/>
  <c r="AU75" i="40"/>
  <c r="BA75" i="40" s="1"/>
  <c r="AU106" i="40"/>
  <c r="BA106" i="40" s="1"/>
  <c r="AU121" i="40"/>
  <c r="BA121" i="40" s="1"/>
  <c r="AU147" i="40"/>
  <c r="BA147" i="40" s="1"/>
  <c r="AU80" i="40"/>
  <c r="BA80" i="40" s="1"/>
  <c r="AU102" i="40"/>
  <c r="BA102" i="40" s="1"/>
  <c r="AU51" i="40"/>
  <c r="BA51" i="40" s="1"/>
  <c r="AU58" i="40"/>
  <c r="BA58" i="40" s="1"/>
  <c r="AU41" i="40"/>
  <c r="BA41" i="40" s="1"/>
  <c r="AU48" i="40"/>
  <c r="BA48" i="40" s="1"/>
  <c r="AU46" i="40"/>
  <c r="BA46" i="40" s="1"/>
  <c r="AU44" i="40"/>
  <c r="BA44" i="40" s="1"/>
  <c r="AU879" i="40"/>
  <c r="BA879" i="40" s="1"/>
  <c r="AU688" i="40"/>
  <c r="BA688" i="40" s="1"/>
  <c r="AU665" i="40"/>
  <c r="BA665" i="40" s="1"/>
  <c r="AU613" i="40"/>
  <c r="BA613" i="40" s="1"/>
  <c r="AU595" i="40"/>
  <c r="BA595" i="40" s="1"/>
  <c r="AU568" i="40"/>
  <c r="BA568" i="40" s="1"/>
  <c r="AU555" i="40"/>
  <c r="BA555" i="40" s="1"/>
  <c r="AU544" i="40"/>
  <c r="BA544" i="40" s="1"/>
  <c r="AU534" i="40"/>
  <c r="BA534" i="40" s="1"/>
  <c r="AU525" i="40"/>
  <c r="BA525" i="40" s="1"/>
  <c r="AU483" i="40"/>
  <c r="BA483" i="40" s="1"/>
  <c r="AU383" i="40"/>
  <c r="BA383" i="40" s="1"/>
  <c r="AU480" i="40"/>
  <c r="BA480" i="40" s="1"/>
  <c r="AU403" i="40"/>
  <c r="BA403" i="40" s="1"/>
  <c r="AU425" i="40"/>
  <c r="BA425" i="40" s="1"/>
  <c r="AU355" i="40"/>
  <c r="BA355" i="40" s="1"/>
  <c r="AU464" i="40"/>
  <c r="BA464" i="40" s="1"/>
  <c r="AU312" i="40"/>
  <c r="BA312" i="40" s="1"/>
  <c r="AU302" i="40"/>
  <c r="BA302" i="40" s="1"/>
  <c r="AU432" i="40"/>
  <c r="BA432" i="40" s="1"/>
  <c r="AU290" i="40"/>
  <c r="BA290" i="40" s="1"/>
  <c r="AU365" i="40"/>
  <c r="BA365" i="40" s="1"/>
  <c r="AU169" i="40"/>
  <c r="BA169" i="40" s="1"/>
  <c r="AU167" i="40"/>
  <c r="BA167" i="40" s="1"/>
  <c r="AU181" i="40"/>
  <c r="BA181" i="40" s="1"/>
  <c r="AU223" i="40"/>
  <c r="BA223" i="40" s="1"/>
  <c r="AU77" i="40"/>
  <c r="BA77" i="40" s="1"/>
  <c r="AU91" i="40"/>
  <c r="BA91" i="40" s="1"/>
  <c r="AU105" i="40"/>
  <c r="BA105" i="40" s="1"/>
  <c r="AU110" i="40"/>
  <c r="BA110" i="40" s="1"/>
  <c r="AU57" i="40"/>
  <c r="BA57" i="40" s="1"/>
  <c r="AU30" i="40"/>
  <c r="BA30" i="40" s="1"/>
  <c r="AU852" i="40"/>
  <c r="BA852" i="40" s="1"/>
  <c r="AU663" i="40"/>
  <c r="BA663" i="40" s="1"/>
  <c r="AU640" i="40"/>
  <c r="BA640" i="40" s="1"/>
  <c r="AU605" i="40"/>
  <c r="BA605" i="40" s="1"/>
  <c r="AU563" i="40"/>
  <c r="BA563" i="40" s="1"/>
  <c r="AU591" i="40"/>
  <c r="BA591" i="40" s="1"/>
  <c r="AU547" i="40"/>
  <c r="BA547" i="40" s="1"/>
  <c r="AU512" i="40"/>
  <c r="BA512" i="40" s="1"/>
  <c r="AU510" i="40"/>
  <c r="BA510" i="40" s="1"/>
  <c r="AU500" i="40"/>
  <c r="BA500" i="40" s="1"/>
  <c r="AU509" i="40"/>
  <c r="BA509" i="40" s="1"/>
  <c r="AU446" i="40"/>
  <c r="BA446" i="40" s="1"/>
  <c r="AU460" i="40"/>
  <c r="BA460" i="40" s="1"/>
  <c r="AU466" i="40"/>
  <c r="BA466" i="40" s="1"/>
  <c r="AU401" i="40"/>
  <c r="BA401" i="40" s="1"/>
  <c r="AU347" i="40"/>
  <c r="BA347" i="40" s="1"/>
  <c r="AU353" i="40"/>
  <c r="BA353" i="40" s="1"/>
  <c r="AU375" i="40"/>
  <c r="BA375" i="40" s="1"/>
  <c r="AU392" i="40"/>
  <c r="BA392" i="40" s="1"/>
  <c r="AU276" i="40"/>
  <c r="BA276" i="40" s="1"/>
  <c r="AU266" i="40"/>
  <c r="BA266" i="40" s="1"/>
  <c r="AU301" i="40"/>
  <c r="BA301" i="40" s="1"/>
  <c r="AU200" i="40"/>
  <c r="BA200" i="40" s="1"/>
  <c r="AU143" i="40"/>
  <c r="BA143" i="40" s="1"/>
  <c r="AU173" i="40"/>
  <c r="BA173" i="40" s="1"/>
  <c r="AU194" i="40"/>
  <c r="BA194" i="40" s="1"/>
  <c r="AU187" i="40"/>
  <c r="BA187" i="40" s="1"/>
  <c r="AU83" i="40"/>
  <c r="BA83" i="40" s="1"/>
  <c r="AU73" i="40"/>
  <c r="BA73" i="40" s="1"/>
  <c r="AU86" i="40"/>
  <c r="BA86" i="40" s="1"/>
  <c r="AU49" i="40"/>
  <c r="BA49" i="40" s="1"/>
  <c r="AU79" i="40"/>
  <c r="BA79" i="40" s="1"/>
  <c r="AU213" i="40"/>
  <c r="BA213" i="40" s="1"/>
  <c r="AU54" i="40"/>
  <c r="BA54" i="40" s="1"/>
  <c r="AU856" i="40"/>
  <c r="BA856" i="40" s="1"/>
  <c r="AU669" i="40"/>
  <c r="BA669" i="40" s="1"/>
  <c r="AU608" i="40"/>
  <c r="BA608" i="40" s="1"/>
  <c r="AU628" i="40"/>
  <c r="BA628" i="40" s="1"/>
  <c r="AU602" i="40"/>
  <c r="BA602" i="40" s="1"/>
  <c r="AU654" i="40"/>
  <c r="BA654" i="40" s="1"/>
  <c r="AU523" i="40"/>
  <c r="BA523" i="40" s="1"/>
  <c r="AU504" i="40"/>
  <c r="BA504" i="40" s="1"/>
  <c r="AU573" i="40"/>
  <c r="BA573" i="40" s="1"/>
  <c r="AU470" i="40"/>
  <c r="BA470" i="40" s="1"/>
  <c r="AU482" i="40"/>
  <c r="BA482" i="40" s="1"/>
  <c r="AU414" i="40"/>
  <c r="BA414" i="40" s="1"/>
  <c r="AU436" i="40"/>
  <c r="BA436" i="40" s="1"/>
  <c r="AU458" i="40"/>
  <c r="BA458" i="40" s="1"/>
  <c r="AU424" i="40"/>
  <c r="BA424" i="40" s="1"/>
  <c r="AU323" i="40"/>
  <c r="BA323" i="40" s="1"/>
  <c r="AU345" i="40"/>
  <c r="BA345" i="40" s="1"/>
  <c r="AU343" i="40"/>
  <c r="BA343" i="40" s="1"/>
  <c r="AU286" i="40"/>
  <c r="BA286" i="40" s="1"/>
  <c r="AU268" i="40"/>
  <c r="BA268" i="40" s="1"/>
  <c r="AU234" i="40"/>
  <c r="BA234" i="40" s="1"/>
  <c r="AU280" i="40"/>
  <c r="BA280" i="40" s="1"/>
  <c r="AU192" i="40"/>
  <c r="BA192" i="40" s="1"/>
  <c r="AU206" i="40"/>
  <c r="BA206" i="40" s="1"/>
  <c r="AU149" i="40"/>
  <c r="BA149" i="40" s="1"/>
  <c r="AU186" i="40"/>
  <c r="BA186" i="40" s="1"/>
  <c r="AU124" i="40"/>
  <c r="BA124" i="40" s="1"/>
  <c r="AU59" i="40"/>
  <c r="BA59" i="40" s="1"/>
  <c r="AU65" i="40"/>
  <c r="BA65" i="40" s="1"/>
  <c r="AU135" i="40"/>
  <c r="BA135" i="40" s="1"/>
  <c r="AU39" i="40"/>
  <c r="BA39" i="40" s="1"/>
  <c r="AU52" i="40"/>
  <c r="BA52" i="40" s="1"/>
  <c r="AU729" i="40"/>
  <c r="BA729" i="40" s="1"/>
  <c r="AU468" i="40"/>
  <c r="BA468" i="40" s="1"/>
  <c r="AU322" i="40"/>
  <c r="BA322" i="40" s="1"/>
  <c r="AU251" i="40"/>
  <c r="BA251" i="40" s="1"/>
  <c r="AU263" i="40"/>
  <c r="BA263" i="40" s="1"/>
  <c r="AU64" i="40"/>
  <c r="BA64" i="40" s="1"/>
  <c r="AU673" i="40"/>
  <c r="BA673" i="40" s="1"/>
  <c r="AU580" i="40"/>
  <c r="BA580" i="40" s="1"/>
  <c r="AU545" i="40"/>
  <c r="BA545" i="40" s="1"/>
  <c r="AU433" i="40"/>
  <c r="BA433" i="40" s="1"/>
  <c r="AU320" i="40"/>
  <c r="BA320" i="40" s="1"/>
  <c r="AU193" i="40"/>
  <c r="BA193" i="40" s="1"/>
  <c r="AU85" i="40"/>
  <c r="BA85" i="40" s="1"/>
  <c r="AU118" i="40"/>
  <c r="BA118" i="40" s="1"/>
  <c r="AU795" i="40"/>
  <c r="BA795" i="40" s="1"/>
  <c r="AU645" i="40"/>
  <c r="BA645" i="40" s="1"/>
  <c r="AU639" i="40"/>
  <c r="BA639" i="40" s="1"/>
  <c r="AU691" i="40"/>
  <c r="BA691" i="40" s="1"/>
  <c r="AU578" i="40"/>
  <c r="BA578" i="40" s="1"/>
  <c r="AU651" i="40"/>
  <c r="BA651" i="40" s="1"/>
  <c r="AU546" i="40"/>
  <c r="BA546" i="40" s="1"/>
  <c r="AU559" i="40"/>
  <c r="BA559" i="40" s="1"/>
  <c r="AU556" i="40"/>
  <c r="BA556" i="40" s="1"/>
  <c r="AU485" i="40"/>
  <c r="BA485" i="40" s="1"/>
  <c r="AU499" i="40"/>
  <c r="BA499" i="40" s="1"/>
  <c r="AU406" i="40"/>
  <c r="BA406" i="40" s="1"/>
  <c r="AU404" i="40"/>
  <c r="BA404" i="40" s="1"/>
  <c r="AU434" i="40"/>
  <c r="BA434" i="40" s="1"/>
  <c r="AU384" i="40"/>
  <c r="BA384" i="40" s="1"/>
  <c r="AU408" i="40"/>
  <c r="BA408" i="40" s="1"/>
  <c r="AU321" i="40"/>
  <c r="BA321" i="40" s="1"/>
  <c r="AU335" i="40"/>
  <c r="BA335" i="40" s="1"/>
  <c r="AU254" i="40"/>
  <c r="BA254" i="40" s="1"/>
  <c r="AU244" i="40"/>
  <c r="BA244" i="40" s="1"/>
  <c r="AU226" i="40"/>
  <c r="BA226" i="40" s="1"/>
  <c r="AU248" i="40"/>
  <c r="BA248" i="40" s="1"/>
  <c r="AU168" i="40"/>
  <c r="BA168" i="40" s="1"/>
  <c r="AU198" i="40"/>
  <c r="BA198" i="40" s="1"/>
  <c r="AU215" i="40"/>
  <c r="BA215" i="40" s="1"/>
  <c r="AU162" i="40"/>
  <c r="BA162" i="40" s="1"/>
  <c r="AU116" i="40"/>
  <c r="BA116" i="40" s="1"/>
  <c r="AU122" i="40"/>
  <c r="BA122" i="40" s="1"/>
  <c r="AU128" i="40"/>
  <c r="BA128" i="40" s="1"/>
  <c r="AU71" i="40"/>
  <c r="BA71" i="40" s="1"/>
  <c r="AU111" i="40"/>
  <c r="BA111" i="40" s="1"/>
  <c r="AU28" i="40"/>
  <c r="BA28" i="40" s="1"/>
  <c r="AU690" i="40"/>
  <c r="BA690" i="40" s="1"/>
  <c r="AU700" i="40"/>
  <c r="BA700" i="40" s="1"/>
  <c r="AU664" i="40"/>
  <c r="BA664" i="40" s="1"/>
  <c r="AU493" i="40"/>
  <c r="BA493" i="40" s="1"/>
  <c r="AU423" i="40"/>
  <c r="BA423" i="40" s="1"/>
  <c r="AU435" i="40"/>
  <c r="BA435" i="40" s="1"/>
  <c r="AU358" i="40"/>
  <c r="BA358" i="40" s="1"/>
  <c r="AU265" i="40"/>
  <c r="BA265" i="40" s="1"/>
  <c r="AU207" i="40"/>
  <c r="BA207" i="40" s="1"/>
  <c r="AU179" i="40"/>
  <c r="BA179" i="40" s="1"/>
  <c r="AU63" i="40"/>
  <c r="BA63" i="40" s="1"/>
  <c r="AU974" i="40"/>
  <c r="BA974" i="40" s="1"/>
  <c r="AU610" i="40"/>
  <c r="BA610" i="40" s="1"/>
  <c r="AU542" i="40"/>
  <c r="BA542" i="40" s="1"/>
  <c r="AU389" i="40"/>
  <c r="BA389" i="40" s="1"/>
  <c r="AU314" i="40"/>
  <c r="BA314" i="40" s="1"/>
  <c r="AU317" i="40"/>
  <c r="BA317" i="40" s="1"/>
  <c r="AU175" i="40"/>
  <c r="BA175" i="40" s="1"/>
  <c r="AU123" i="40"/>
  <c r="BA123" i="40" s="1"/>
  <c r="AU42" i="40"/>
  <c r="BA42" i="40" s="1"/>
  <c r="AU804" i="40"/>
  <c r="BA804" i="40" s="1"/>
  <c r="AU684" i="40"/>
  <c r="BA684" i="40" s="1"/>
  <c r="AU615" i="40"/>
  <c r="BA615" i="40" s="1"/>
  <c r="AU635" i="40"/>
  <c r="BA635" i="40" s="1"/>
  <c r="AU593" i="40"/>
  <c r="BA593" i="40" s="1"/>
  <c r="AU598" i="40"/>
  <c r="BA598" i="40" s="1"/>
  <c r="AU538" i="40"/>
  <c r="BA538" i="40" s="1"/>
  <c r="AU527" i="40"/>
  <c r="BA527" i="40" s="1"/>
  <c r="AU532" i="40"/>
  <c r="BA532" i="40" s="1"/>
  <c r="AU477" i="40"/>
  <c r="BA477" i="40" s="1"/>
  <c r="AU455" i="40"/>
  <c r="BA455" i="40" s="1"/>
  <c r="AU453" i="40"/>
  <c r="BA453" i="40" s="1"/>
  <c r="AU396" i="40"/>
  <c r="BA396" i="40" s="1"/>
  <c r="AU402" i="40"/>
  <c r="BA402" i="40" s="1"/>
  <c r="AU364" i="40"/>
  <c r="BA364" i="40" s="1"/>
  <c r="AU398" i="40"/>
  <c r="BA398" i="40" s="1"/>
  <c r="AU390" i="40"/>
  <c r="BA390" i="40" s="1"/>
  <c r="AU311" i="40"/>
  <c r="BA311" i="40" s="1"/>
  <c r="AU341" i="40"/>
  <c r="BA341" i="40" s="1"/>
  <c r="AU283" i="40"/>
  <c r="BA283" i="40" s="1"/>
  <c r="AU309" i="40"/>
  <c r="BA309" i="40" s="1"/>
  <c r="AU240" i="40"/>
  <c r="BA240" i="40" s="1"/>
  <c r="AU279" i="40"/>
  <c r="BA279" i="40" s="1"/>
  <c r="AU174" i="40"/>
  <c r="BA174" i="40" s="1"/>
  <c r="AU212" i="40"/>
  <c r="BA212" i="40" s="1"/>
  <c r="AU195" i="40"/>
  <c r="BA195" i="40" s="1"/>
  <c r="AU92" i="40"/>
  <c r="BA92" i="40" s="1"/>
  <c r="AU114" i="40"/>
  <c r="BA114" i="40" s="1"/>
  <c r="AU96" i="40"/>
  <c r="BA96" i="40" s="1"/>
  <c r="AU35" i="40"/>
  <c r="BA35" i="40" s="1"/>
  <c r="AU56" i="40"/>
  <c r="BA56" i="40" s="1"/>
  <c r="AU630" i="40"/>
  <c r="BA630" i="40" s="1"/>
  <c r="AU324" i="40"/>
  <c r="BA324" i="40" s="1"/>
  <c r="AU117" i="40"/>
  <c r="BA117" i="40" s="1"/>
  <c r="AU606" i="40"/>
  <c r="BA606" i="40" s="1"/>
  <c r="AU237" i="40"/>
  <c r="BA237" i="40" s="1"/>
  <c r="AU781" i="40"/>
  <c r="BA781" i="40" s="1"/>
  <c r="AU675" i="40"/>
  <c r="BA675" i="40" s="1"/>
  <c r="AU638" i="40"/>
  <c r="BA638" i="40" s="1"/>
  <c r="AU611" i="40"/>
  <c r="BA611" i="40" s="1"/>
  <c r="AU585" i="40"/>
  <c r="BA585" i="40" s="1"/>
  <c r="AU566" i="40"/>
  <c r="BA566" i="40" s="1"/>
  <c r="AU514" i="40"/>
  <c r="BA514" i="40" s="1"/>
  <c r="AU519" i="40"/>
  <c r="BA519" i="40" s="1"/>
  <c r="AU513" i="40"/>
  <c r="BA513" i="40" s="1"/>
  <c r="AU508" i="40"/>
  <c r="BA508" i="40" s="1"/>
  <c r="AU447" i="40"/>
  <c r="BA447" i="40" s="1"/>
  <c r="AU421" i="40"/>
  <c r="BA421" i="40" s="1"/>
  <c r="AU472" i="40"/>
  <c r="BA472" i="40" s="1"/>
  <c r="AU394" i="40"/>
  <c r="BA394" i="40" s="1"/>
  <c r="AU332" i="40"/>
  <c r="BA332" i="40" s="1"/>
  <c r="AU354" i="40"/>
  <c r="BA354" i="40" s="1"/>
  <c r="AU376" i="40"/>
  <c r="BA376" i="40" s="1"/>
  <c r="AU366" i="40"/>
  <c r="BA366" i="40" s="1"/>
  <c r="AU277" i="40"/>
  <c r="BA277" i="40" s="1"/>
  <c r="AU275" i="40"/>
  <c r="BA275" i="40" s="1"/>
  <c r="AU273" i="40"/>
  <c r="BA273" i="40" s="1"/>
  <c r="AU216" i="40"/>
  <c r="BA216" i="40" s="1"/>
  <c r="AU246" i="40"/>
  <c r="BA246" i="40" s="1"/>
  <c r="AU142" i="40"/>
  <c r="BA142" i="40" s="1"/>
  <c r="AU188" i="40"/>
  <c r="BA188" i="40" s="1"/>
  <c r="AU153" i="40"/>
  <c r="BA153" i="40" s="1"/>
  <c r="AU60" i="40"/>
  <c r="BA60" i="40" s="1"/>
  <c r="AU90" i="40"/>
  <c r="BA90" i="40" s="1"/>
  <c r="AU88" i="40"/>
  <c r="BA88" i="40" s="1"/>
  <c r="AU127" i="40"/>
  <c r="BA127" i="40" s="1"/>
  <c r="AU32" i="40"/>
  <c r="BA32" i="40" s="1"/>
  <c r="AU1019" i="40"/>
  <c r="BA1019" i="40" s="1"/>
  <c r="AU618" i="40"/>
  <c r="BA618" i="40" s="1"/>
  <c r="AU617" i="40"/>
  <c r="BA617" i="40" s="1"/>
  <c r="AU495" i="40"/>
  <c r="BA495" i="40" s="1"/>
  <c r="AU413" i="40"/>
  <c r="BA413" i="40" s="1"/>
  <c r="AU465" i="40"/>
  <c r="BA465" i="40" s="1"/>
  <c r="AU352" i="40"/>
  <c r="BA352" i="40" s="1"/>
  <c r="AU245" i="40"/>
  <c r="BA245" i="40" s="1"/>
  <c r="AU201" i="40"/>
  <c r="BA201" i="40" s="1"/>
  <c r="AU156" i="40"/>
  <c r="BA156" i="40" s="1"/>
  <c r="AU137" i="40"/>
  <c r="BA137" i="40" s="1"/>
  <c r="AU95" i="40"/>
  <c r="BA95" i="40" s="1"/>
  <c r="AU705" i="40"/>
  <c r="BA705" i="40" s="1"/>
  <c r="AU576" i="40"/>
  <c r="BA576" i="40" s="1"/>
  <c r="AU561" i="40"/>
  <c r="BA561" i="40" s="1"/>
  <c r="AU479" i="40"/>
  <c r="BA479" i="40" s="1"/>
  <c r="AU391" i="40"/>
  <c r="BA391" i="40" s="1"/>
  <c r="AU427" i="40"/>
  <c r="BA427" i="40" s="1"/>
  <c r="AU300" i="40"/>
  <c r="BA300" i="40" s="1"/>
  <c r="AU334" i="40"/>
  <c r="BA334" i="40" s="1"/>
  <c r="AU241" i="40"/>
  <c r="BA241" i="40" s="1"/>
  <c r="AU148" i="40"/>
  <c r="BA148" i="40" s="1"/>
  <c r="AU129" i="40"/>
  <c r="BA129" i="40" s="1"/>
  <c r="AB26" i="40"/>
  <c r="N28" i="39"/>
  <c r="Z26" i="40" l="1"/>
  <c r="BA26" i="40"/>
  <c r="BB26" i="40" s="1"/>
  <c r="BC26" i="40" s="1"/>
  <c r="BD26" i="40" s="1"/>
  <c r="BE26" i="40" s="1"/>
  <c r="BG26" i="40" s="1"/>
  <c r="AF27" i="40" s="1"/>
  <c r="AG27" i="40" s="1"/>
  <c r="AI27" i="40" s="1"/>
  <c r="AV26" i="40"/>
  <c r="AW26" i="40" s="1"/>
  <c r="AC26" i="40"/>
  <c r="AD26" i="40" s="1"/>
  <c r="AL26" i="40"/>
  <c r="AQ26" i="40" s="1"/>
  <c r="AT26" i="40" s="1"/>
  <c r="AX26" i="40" l="1"/>
  <c r="B27" i="40" s="1"/>
  <c r="C27" i="40" s="1"/>
  <c r="E27" i="40" s="1"/>
  <c r="AO26" i="40"/>
  <c r="AR26" i="40" s="1"/>
  <c r="AY27" i="40"/>
  <c r="AH27" i="40"/>
  <c r="AZ27" i="40"/>
  <c r="AV27" i="40"/>
  <c r="AW27" i="40" s="1"/>
  <c r="AX27" i="40" s="1"/>
  <c r="BB27" i="40"/>
  <c r="F27" i="40" l="1"/>
  <c r="D27" i="40"/>
  <c r="U27" i="40"/>
  <c r="V27" i="40" s="1"/>
  <c r="B28" i="40"/>
  <c r="BC27" i="40"/>
  <c r="BD27" i="40" s="1"/>
  <c r="BE27" i="40" s="1"/>
  <c r="G27" i="40" l="1"/>
  <c r="H27" i="40" s="1"/>
  <c r="I27" i="40" s="1"/>
  <c r="K27" i="40" s="1"/>
  <c r="L27" i="40" s="1"/>
  <c r="BF27" i="40"/>
  <c r="BG27" i="40" s="1"/>
  <c r="AN27" i="40"/>
  <c r="BH27" i="40"/>
  <c r="BI27" i="40" s="1"/>
  <c r="AM27" i="40"/>
  <c r="R18" i="39"/>
  <c r="X27" i="40" l="1"/>
  <c r="T28" i="40"/>
  <c r="AA27" i="40"/>
  <c r="M27" i="40"/>
  <c r="AF28" i="40"/>
  <c r="W27" i="40" l="1"/>
  <c r="AG28" i="40"/>
  <c r="N27" i="40"/>
  <c r="P27" i="40" l="1"/>
  <c r="Q27" i="40" s="1"/>
  <c r="O27" i="40"/>
  <c r="AY28" i="40"/>
  <c r="AI28" i="40"/>
  <c r="AH28" i="40"/>
  <c r="R27" i="40" l="1"/>
  <c r="S27" i="40" s="1"/>
  <c r="BB28" i="40"/>
  <c r="AZ28" i="40"/>
  <c r="AV28" i="40"/>
  <c r="AW28" i="40" s="1"/>
  <c r="AX28" i="40" s="1"/>
  <c r="BC28" i="40" l="1"/>
  <c r="BD28" i="40" s="1"/>
  <c r="B29" i="40"/>
  <c r="BE28" i="40" l="1"/>
  <c r="O16" i="39" l="1"/>
  <c r="O18" i="39" l="1"/>
  <c r="Y27" i="40" l="1"/>
  <c r="AB27" i="40"/>
  <c r="AC27" i="40" l="1"/>
  <c r="AD27" i="40" s="1"/>
  <c r="C28" i="40" s="1"/>
  <c r="E28" i="40" s="1"/>
  <c r="AJ27" i="40"/>
  <c r="Z20" i="40" s="1"/>
  <c r="Z27" i="40"/>
  <c r="AP27" i="40"/>
  <c r="AS27" i="40" s="1"/>
  <c r="AK27" i="40" l="1"/>
  <c r="AL27" i="40" s="1"/>
  <c r="F28" i="40"/>
  <c r="D28" i="40"/>
  <c r="AQ27" i="40" l="1"/>
  <c r="AT27" i="40" s="1"/>
  <c r="AO27" i="40"/>
  <c r="AR27" i="40" s="1"/>
  <c r="G28" i="40"/>
  <c r="U28" i="40"/>
  <c r="V28" i="40" l="1"/>
  <c r="H28" i="40"/>
  <c r="AM28" i="40" l="1"/>
  <c r="AN28" i="40"/>
  <c r="AP28" i="40" s="1"/>
  <c r="BH28" i="40"/>
  <c r="BI28" i="40" s="1"/>
  <c r="BF28" i="40"/>
  <c r="BG28" i="40" s="1"/>
  <c r="I28" i="40"/>
  <c r="K28" i="40" l="1"/>
  <c r="L28" i="40" s="1"/>
  <c r="AS28" i="40"/>
  <c r="T29" i="40"/>
  <c r="AF29" i="40"/>
  <c r="AG29" i="40" s="1"/>
  <c r="AH29" i="40" s="1"/>
  <c r="X28" i="40" l="1"/>
  <c r="M28" i="40"/>
  <c r="AA28" i="40"/>
  <c r="AY29" i="40"/>
  <c r="AI29" i="40"/>
  <c r="AZ29" i="40" s="1"/>
  <c r="W28" i="40" l="1"/>
  <c r="BB29" i="40"/>
  <c r="BC29" i="40" s="1"/>
  <c r="BD29" i="40" s="1"/>
  <c r="BE29" i="40" s="1"/>
  <c r="N28" i="40"/>
  <c r="P28" i="40" s="1"/>
  <c r="AV29" i="40"/>
  <c r="AW29" i="40" s="1"/>
  <c r="AX29" i="40" s="1"/>
  <c r="B30" i="40" l="1"/>
  <c r="Q28" i="40"/>
  <c r="AB28" i="40"/>
  <c r="Y28" i="40"/>
  <c r="O28" i="40"/>
  <c r="R28" i="40" l="1"/>
  <c r="S28" i="40" s="1"/>
  <c r="AC28" i="40"/>
  <c r="Z28" i="40"/>
  <c r="AD28" i="40" l="1"/>
  <c r="AJ28" i="40" l="1"/>
  <c r="AK28" i="40" s="1"/>
  <c r="C29" i="40"/>
  <c r="E29" i="40" s="1"/>
  <c r="AL28" i="40" l="1"/>
  <c r="F29" i="40"/>
  <c r="D29" i="40"/>
  <c r="G29" i="40" l="1"/>
  <c r="H29" i="40" s="1"/>
  <c r="I29" i="40" s="1"/>
  <c r="K29" i="40" s="1"/>
  <c r="L29" i="40" s="1"/>
  <c r="U29" i="40"/>
  <c r="V29" i="40" s="1"/>
  <c r="X29" i="40" l="1"/>
  <c r="W29" i="40"/>
  <c r="M29" i="40"/>
  <c r="BF29" i="40"/>
  <c r="BG29" i="40" s="1"/>
  <c r="AF30" i="40" s="1"/>
  <c r="AG30" i="40" s="1"/>
  <c r="AA29" i="40"/>
  <c r="BH29" i="40"/>
  <c r="BI29" i="40" s="1"/>
  <c r="AM29" i="40"/>
  <c r="AN29" i="40"/>
  <c r="AP29" i="40" s="1"/>
  <c r="AS29" i="40" s="1"/>
  <c r="N29" i="40" l="1"/>
  <c r="P29" i="40" s="1"/>
  <c r="Q29" i="40" s="1"/>
  <c r="T30" i="40"/>
  <c r="AO28" i="40"/>
  <c r="AQ28" i="40"/>
  <c r="AH30" i="40"/>
  <c r="AY30" i="40"/>
  <c r="AI30" i="40"/>
  <c r="O29" i="40" l="1"/>
  <c r="R29" i="40"/>
  <c r="S29" i="40" s="1"/>
  <c r="AV30" i="40"/>
  <c r="AW30" i="40" s="1"/>
  <c r="AX30" i="40" s="1"/>
  <c r="AZ30" i="40"/>
  <c r="BB30" i="40"/>
  <c r="AT28" i="40"/>
  <c r="AR28" i="40"/>
  <c r="B31" i="40" l="1"/>
  <c r="BC30" i="40"/>
  <c r="BD30" i="40" s="1"/>
  <c r="BE30" i="40" s="1"/>
  <c r="Y29" i="40" l="1"/>
  <c r="AB29" i="40"/>
  <c r="AJ29" i="40" l="1"/>
  <c r="AK29" i="40" s="1"/>
  <c r="AC29" i="40"/>
  <c r="AD29" i="40" s="1"/>
  <c r="C30" i="40" s="1"/>
  <c r="E30" i="40" s="1"/>
  <c r="Z29" i="40"/>
  <c r="D30" i="40" l="1"/>
  <c r="F30" i="40"/>
  <c r="G30" i="40" l="1"/>
  <c r="H30" i="40" s="1"/>
  <c r="I30" i="40" s="1"/>
  <c r="K30" i="40" s="1"/>
  <c r="L30" i="40" s="1"/>
  <c r="U30" i="40"/>
  <c r="V30" i="40" s="1"/>
  <c r="AL29" i="40"/>
  <c r="M30" i="40" l="1"/>
  <c r="N30" i="40" s="1"/>
  <c r="P30" i="40" s="1"/>
  <c r="X30" i="40"/>
  <c r="BF30" i="40"/>
  <c r="BG30" i="40" s="1"/>
  <c r="AF31" i="40" s="1"/>
  <c r="AG31" i="40" s="1"/>
  <c r="AY31" i="40" s="1"/>
  <c r="AN30" i="40"/>
  <c r="AP30" i="40" s="1"/>
  <c r="AS30" i="40" s="1"/>
  <c r="AA30" i="40"/>
  <c r="AM30" i="40"/>
  <c r="W30" i="40"/>
  <c r="BH30" i="40"/>
  <c r="BI30" i="40" s="1"/>
  <c r="AQ29" i="40"/>
  <c r="AT29" i="40" s="1"/>
  <c r="AO29" i="40"/>
  <c r="AR29" i="40" s="1"/>
  <c r="T31" i="40" l="1"/>
  <c r="AH31" i="40"/>
  <c r="AI31" i="40"/>
  <c r="AZ31" i="40" s="1"/>
  <c r="O30" i="40"/>
  <c r="Q30" i="40"/>
  <c r="BB31" i="40" l="1"/>
  <c r="BC31" i="40" s="1"/>
  <c r="BD31" i="40" s="1"/>
  <c r="BE31" i="40" s="1"/>
  <c r="R30" i="40"/>
  <c r="S30" i="40" s="1"/>
  <c r="AV31" i="40"/>
  <c r="AW31" i="40" s="1"/>
  <c r="AX31" i="40" s="1"/>
  <c r="Y30" i="40"/>
  <c r="B32" i="40" l="1"/>
  <c r="AB30" i="40"/>
  <c r="Z30" i="40"/>
  <c r="AC30" i="40" l="1"/>
  <c r="AD30" i="40" s="1"/>
  <c r="C31" i="40" s="1"/>
  <c r="E31" i="40" s="1"/>
  <c r="AJ30" i="40"/>
  <c r="AK30" i="40" s="1"/>
  <c r="D31" i="40" l="1"/>
  <c r="AL30" i="40"/>
  <c r="AO30" i="40" s="1"/>
  <c r="AR30" i="40" s="1"/>
  <c r="F31" i="40"/>
  <c r="G31" i="40" l="1"/>
  <c r="H31" i="40" s="1"/>
  <c r="I31" i="40" s="1"/>
  <c r="K31" i="40" s="1"/>
  <c r="L31" i="40" s="1"/>
  <c r="U31" i="40"/>
  <c r="V31" i="40" s="1"/>
  <c r="AQ30" i="40"/>
  <c r="AT30" i="40" s="1"/>
  <c r="X31" i="40" l="1"/>
  <c r="M31" i="40"/>
  <c r="BF31" i="40"/>
  <c r="BG31" i="40" s="1"/>
  <c r="AF32" i="40" s="1"/>
  <c r="AG32" i="40" s="1"/>
  <c r="AH32" i="40" s="1"/>
  <c r="AM31" i="40"/>
  <c r="BH31" i="40"/>
  <c r="BI31" i="40" s="1"/>
  <c r="AN31" i="40"/>
  <c r="W31" i="40"/>
  <c r="N31" i="40"/>
  <c r="P31" i="40" s="1"/>
  <c r="AA31" i="40"/>
  <c r="T32" i="40" l="1"/>
  <c r="AY32" i="40"/>
  <c r="AI32" i="40"/>
  <c r="AZ32" i="40" s="1"/>
  <c r="O31" i="40"/>
  <c r="Q31" i="40"/>
  <c r="AV32" i="40"/>
  <c r="AW32" i="40" s="1"/>
  <c r="AX32" i="40" s="1"/>
  <c r="B33" i="40" l="1"/>
  <c r="BB32" i="40"/>
  <c r="BC32" i="40" s="1"/>
  <c r="BD32" i="40" s="1"/>
  <c r="BE32" i="40" s="1"/>
  <c r="R31" i="40"/>
  <c r="S31" i="40" s="1"/>
  <c r="Y31" i="40"/>
  <c r="AB31" i="40"/>
  <c r="Z31" i="40" l="1"/>
  <c r="AP31" i="40" s="1"/>
  <c r="AS31" i="40" s="1"/>
  <c r="AJ31" i="40"/>
  <c r="AC31" i="40"/>
  <c r="AD31" i="40" s="1"/>
  <c r="C32" i="40" s="1"/>
  <c r="D32" i="40" s="1"/>
  <c r="E32" i="40" l="1"/>
  <c r="AK31" i="40"/>
  <c r="F32" i="40"/>
  <c r="G32" i="40" s="1"/>
  <c r="H32" i="40" s="1"/>
  <c r="I32" i="40" s="1"/>
  <c r="K32" i="40" s="1"/>
  <c r="L32" i="40" s="1"/>
  <c r="AL31" i="40" l="1"/>
  <c r="M32" i="40"/>
  <c r="U32" i="40"/>
  <c r="V32" i="40" s="1"/>
  <c r="X32" i="40" s="1"/>
  <c r="AQ31" i="40" l="1"/>
  <c r="AT31" i="40" s="1"/>
  <c r="AO31" i="40"/>
  <c r="AR31" i="40" s="1"/>
  <c r="BF32" i="40"/>
  <c r="BG32" i="40" s="1"/>
  <c r="AF33" i="40" s="1"/>
  <c r="AG33" i="40" s="1"/>
  <c r="AY33" i="40" s="1"/>
  <c r="AA32" i="40"/>
  <c r="W32" i="40"/>
  <c r="BH32" i="40"/>
  <c r="BI32" i="40" s="1"/>
  <c r="AN32" i="40"/>
  <c r="AP32" i="40" s="1"/>
  <c r="AS32" i="40" s="1"/>
  <c r="AM32" i="40"/>
  <c r="N32" i="40"/>
  <c r="P32" i="40" s="1"/>
  <c r="T33" i="40" l="1"/>
  <c r="Q32" i="40"/>
  <c r="AH33" i="40"/>
  <c r="AI33" i="40"/>
  <c r="AV33" i="40" s="1"/>
  <c r="AW33" i="40" s="1"/>
  <c r="AX33" i="40" s="1"/>
  <c r="O32" i="40"/>
  <c r="BB33" i="40" l="1"/>
  <c r="AZ33" i="40"/>
  <c r="B34" i="40"/>
  <c r="R32" i="40"/>
  <c r="S32" i="40" s="1"/>
  <c r="AB32" i="40"/>
  <c r="Y32" i="40"/>
  <c r="BC33" i="40" l="1"/>
  <c r="BD33" i="40" s="1"/>
  <c r="BE33" i="40" s="1"/>
  <c r="Z32" i="40"/>
  <c r="AJ32" i="40"/>
  <c r="AC32" i="40"/>
  <c r="AD32" i="40" s="1"/>
  <c r="C33" i="40" s="1"/>
  <c r="E33" i="40" s="1"/>
  <c r="AK32" i="40" l="1"/>
  <c r="D33" i="40"/>
  <c r="F33" i="40"/>
  <c r="AL32" i="40" l="1"/>
  <c r="U33" i="40"/>
  <c r="V33" i="40" s="1"/>
  <c r="G33" i="40"/>
  <c r="H33" i="40" s="1"/>
  <c r="I33" i="40" s="1"/>
  <c r="K33" i="40" s="1"/>
  <c r="L33" i="40" s="1"/>
  <c r="AO32" i="40" l="1"/>
  <c r="AR32" i="40" s="1"/>
  <c r="AQ32" i="40"/>
  <c r="AT32" i="40" s="1"/>
  <c r="X33" i="40"/>
  <c r="AA33" i="40"/>
  <c r="M33" i="40"/>
  <c r="BF33" i="40"/>
  <c r="BG33" i="40" s="1"/>
  <c r="AF34" i="40" s="1"/>
  <c r="AG34" i="40" s="1"/>
  <c r="AI34" i="40" s="1"/>
  <c r="BB34" i="40" s="1"/>
  <c r="AN33" i="40"/>
  <c r="AP33" i="40" s="1"/>
  <c r="AS33" i="40" s="1"/>
  <c r="AM33" i="40"/>
  <c r="BH33" i="40"/>
  <c r="BI33" i="40" s="1"/>
  <c r="T34" i="40" l="1"/>
  <c r="AV34" i="40"/>
  <c r="AW34" i="40" s="1"/>
  <c r="AX34" i="40" s="1"/>
  <c r="AZ34" i="40"/>
  <c r="AH34" i="40"/>
  <c r="AY34" i="40"/>
  <c r="BC34" i="40" s="1"/>
  <c r="BD34" i="40" s="1"/>
  <c r="BE34" i="40" s="1"/>
  <c r="W33" i="40"/>
  <c r="N33" i="40"/>
  <c r="P33" i="40" s="1"/>
  <c r="B35" i="40" l="1"/>
  <c r="O33" i="40"/>
  <c r="Q33" i="40"/>
  <c r="R33" i="40" l="1"/>
  <c r="S33" i="40" s="1"/>
  <c r="Y33" i="40"/>
  <c r="AB33" i="40"/>
  <c r="Z33" i="40" l="1"/>
  <c r="AC33" i="40"/>
  <c r="AD33" i="40" s="1"/>
  <c r="C34" i="40" s="1"/>
  <c r="D34" i="40" s="1"/>
  <c r="AJ33" i="40"/>
  <c r="AK33" i="40" s="1"/>
  <c r="E34" i="40" l="1"/>
  <c r="AL33" i="40"/>
  <c r="AQ33" i="40" s="1"/>
  <c r="AT33" i="40" s="1"/>
  <c r="F34" i="40"/>
  <c r="G34" i="40" s="1"/>
  <c r="H34" i="40" s="1"/>
  <c r="I34" i="40" s="1"/>
  <c r="K34" i="40" s="1"/>
  <c r="L34" i="40" s="1"/>
  <c r="M34" i="40" l="1"/>
  <c r="U34" i="40"/>
  <c r="V34" i="40" s="1"/>
  <c r="X34" i="40" s="1"/>
  <c r="AO33" i="40"/>
  <c r="AR33" i="40" s="1"/>
  <c r="BF34" i="40" l="1"/>
  <c r="BG34" i="40" s="1"/>
  <c r="AF35" i="40" s="1"/>
  <c r="AG35" i="40" s="1"/>
  <c r="AY35" i="40" s="1"/>
  <c r="N34" i="40"/>
  <c r="P34" i="40" s="1"/>
  <c r="AN34" i="40"/>
  <c r="AP34" i="40" s="1"/>
  <c r="AS34" i="40" s="1"/>
  <c r="BH34" i="40"/>
  <c r="BI34" i="40" s="1"/>
  <c r="W34" i="40"/>
  <c r="AM34" i="40"/>
  <c r="AA34" i="40"/>
  <c r="AH35" i="40" l="1"/>
  <c r="AI35" i="40"/>
  <c r="BB35" i="40" s="1"/>
  <c r="T35" i="40"/>
  <c r="O34" i="40"/>
  <c r="Q34" i="40"/>
  <c r="Y34" i="40"/>
  <c r="AB34" i="40"/>
  <c r="AZ35" i="40" l="1"/>
  <c r="BC35" i="40" s="1"/>
  <c r="BD35" i="40" s="1"/>
  <c r="BE35" i="40" s="1"/>
  <c r="AV35" i="40"/>
  <c r="AW35" i="40" s="1"/>
  <c r="AX35" i="40" s="1"/>
  <c r="B36" i="40" s="1"/>
  <c r="R34" i="40"/>
  <c r="S34" i="40" s="1"/>
  <c r="AC34" i="40"/>
  <c r="AD34" i="40" s="1"/>
  <c r="C35" i="40" s="1"/>
  <c r="E35" i="40" s="1"/>
  <c r="AJ34" i="40"/>
  <c r="AK34" i="40" s="1"/>
  <c r="Z34" i="40"/>
  <c r="AL34" i="40" l="1"/>
  <c r="AO34" i="40" s="1"/>
  <c r="AR34" i="40" s="1"/>
  <c r="D35" i="40"/>
  <c r="F35" i="40"/>
  <c r="G35" i="40" l="1"/>
  <c r="H35" i="40" s="1"/>
  <c r="I35" i="40" s="1"/>
  <c r="K35" i="40" s="1"/>
  <c r="L35" i="40" s="1"/>
  <c r="U35" i="40"/>
  <c r="V35" i="40" s="1"/>
  <c r="AQ34" i="40"/>
  <c r="AT34" i="40" s="1"/>
  <c r="X35" i="40" l="1"/>
  <c r="M35" i="40"/>
  <c r="N35" i="40" s="1"/>
  <c r="P35" i="40" s="1"/>
  <c r="BF35" i="40"/>
  <c r="BG35" i="40" s="1"/>
  <c r="AF36" i="40" s="1"/>
  <c r="AG36" i="40" s="1"/>
  <c r="AY36" i="40" s="1"/>
  <c r="AM35" i="40"/>
  <c r="W35" i="40"/>
  <c r="AN35" i="40"/>
  <c r="AP35" i="40" s="1"/>
  <c r="AS35" i="40" s="1"/>
  <c r="BH35" i="40"/>
  <c r="BI35" i="40" s="1"/>
  <c r="AA35" i="40"/>
  <c r="T36" i="40" l="1"/>
  <c r="AI36" i="40"/>
  <c r="BB36" i="40" s="1"/>
  <c r="AH36" i="40"/>
  <c r="Q35" i="40"/>
  <c r="O35" i="40"/>
  <c r="AZ36" i="40" l="1"/>
  <c r="BC36" i="40" s="1"/>
  <c r="BD36" i="40" s="1"/>
  <c r="BE36" i="40" s="1"/>
  <c r="AV36" i="40"/>
  <c r="AW36" i="40" s="1"/>
  <c r="AX36" i="40" s="1"/>
  <c r="R35" i="40"/>
  <c r="S35" i="40" s="1"/>
  <c r="Y35" i="40"/>
  <c r="AB35" i="40"/>
  <c r="B37" i="40" l="1"/>
  <c r="AC35" i="40"/>
  <c r="AD35" i="40" s="1"/>
  <c r="C36" i="40" s="1"/>
  <c r="E36" i="40" s="1"/>
  <c r="AJ35" i="40"/>
  <c r="AK35" i="40" s="1"/>
  <c r="Z35" i="40"/>
  <c r="AL35" i="40" l="1"/>
  <c r="AQ35" i="40" s="1"/>
  <c r="AT35" i="40" s="1"/>
  <c r="D36" i="40"/>
  <c r="F36" i="40"/>
  <c r="U36" i="40" l="1"/>
  <c r="V36" i="40" s="1"/>
  <c r="AO35" i="40"/>
  <c r="AR35" i="40" s="1"/>
  <c r="G36" i="40"/>
  <c r="H36" i="40" s="1"/>
  <c r="I36" i="40" s="1"/>
  <c r="K36" i="40" s="1"/>
  <c r="L36" i="40" s="1"/>
  <c r="X36" i="40" l="1"/>
  <c r="AA36" i="40"/>
  <c r="M36" i="40"/>
  <c r="BF36" i="40"/>
  <c r="BG36" i="40" s="1"/>
  <c r="AF37" i="40" s="1"/>
  <c r="AG37" i="40" s="1"/>
  <c r="AY37" i="40" s="1"/>
  <c r="AN36" i="40"/>
  <c r="AP36" i="40" s="1"/>
  <c r="AS36" i="40" s="1"/>
  <c r="AM36" i="40"/>
  <c r="BH36" i="40"/>
  <c r="BI36" i="40" s="1"/>
  <c r="T37" i="40" l="1"/>
  <c r="AI37" i="40"/>
  <c r="BB37" i="40" s="1"/>
  <c r="AH37" i="40"/>
  <c r="W36" i="40"/>
  <c r="N36" i="40"/>
  <c r="P36" i="40" s="1"/>
  <c r="AZ37" i="40" l="1"/>
  <c r="BC37" i="40" s="1"/>
  <c r="BD37" i="40" s="1"/>
  <c r="BE37" i="40" s="1"/>
  <c r="AV37" i="40"/>
  <c r="AW37" i="40" s="1"/>
  <c r="AX37" i="40" s="1"/>
  <c r="Q36" i="40"/>
  <c r="O36" i="40"/>
  <c r="B38" i="40" l="1"/>
  <c r="R36" i="40"/>
  <c r="S36" i="40" s="1"/>
  <c r="AB36" i="40"/>
  <c r="Y36" i="40"/>
  <c r="AC36" i="40" l="1"/>
  <c r="AD36" i="40" s="1"/>
  <c r="C37" i="40" s="1"/>
  <c r="E37" i="40" s="1"/>
  <c r="AJ36" i="40"/>
  <c r="AK36" i="40" s="1"/>
  <c r="Z36" i="40"/>
  <c r="AL36" i="40" l="1"/>
  <c r="AQ36" i="40" s="1"/>
  <c r="AT36" i="40" s="1"/>
  <c r="D37" i="40"/>
  <c r="F37" i="40"/>
  <c r="U37" i="40" l="1"/>
  <c r="V37" i="40" s="1"/>
  <c r="AO36" i="40"/>
  <c r="AR36" i="40" s="1"/>
  <c r="G37" i="40"/>
  <c r="H37" i="40" s="1"/>
  <c r="I37" i="40" s="1"/>
  <c r="K37" i="40" s="1"/>
  <c r="L37" i="40" s="1"/>
  <c r="X37" i="40" l="1"/>
  <c r="AA37" i="40"/>
  <c r="M37" i="40"/>
  <c r="BF37" i="40"/>
  <c r="BG37" i="40" s="1"/>
  <c r="AF38" i="40" s="1"/>
  <c r="AG38" i="40" s="1"/>
  <c r="AH38" i="40" s="1"/>
  <c r="BH37" i="40"/>
  <c r="BI37" i="40" s="1"/>
  <c r="AM37" i="40"/>
  <c r="AN37" i="40"/>
  <c r="AP37" i="40" s="1"/>
  <c r="AS37" i="40" s="1"/>
  <c r="T38" i="40" l="1"/>
  <c r="AY38" i="40"/>
  <c r="AI38" i="40"/>
  <c r="BB38" i="40" s="1"/>
  <c r="W37" i="40"/>
  <c r="N37" i="40"/>
  <c r="P37" i="40" s="1"/>
  <c r="AV38" i="40" l="1"/>
  <c r="AW38" i="40" s="1"/>
  <c r="AX38" i="40" s="1"/>
  <c r="AZ38" i="40"/>
  <c r="BC38" i="40" s="1"/>
  <c r="BD38" i="40" s="1"/>
  <c r="BE38" i="40" s="1"/>
  <c r="O37" i="40"/>
  <c r="Q37" i="40"/>
  <c r="B39" i="40" l="1"/>
  <c r="R37" i="40"/>
  <c r="S37" i="40" s="1"/>
  <c r="Y37" i="40"/>
  <c r="AB37" i="40"/>
  <c r="AC37" i="40" l="1"/>
  <c r="AD37" i="40" s="1"/>
  <c r="C38" i="40" s="1"/>
  <c r="E38" i="40" s="1"/>
  <c r="AJ37" i="40"/>
  <c r="AK37" i="40" s="1"/>
  <c r="Z37" i="40"/>
  <c r="AL37" i="40" l="1"/>
  <c r="AO37" i="40" s="1"/>
  <c r="AR37" i="40" s="1"/>
  <c r="D38" i="40"/>
  <c r="F38" i="40"/>
  <c r="G38" i="40" l="1"/>
  <c r="H38" i="40" s="1"/>
  <c r="I38" i="40" s="1"/>
  <c r="K38" i="40" s="1"/>
  <c r="L38" i="40" s="1"/>
  <c r="AQ37" i="40"/>
  <c r="AT37" i="40" s="1"/>
  <c r="U38" i="40"/>
  <c r="V38" i="40" s="1"/>
  <c r="X38" i="40" l="1"/>
  <c r="W38" i="40"/>
  <c r="M38" i="40"/>
  <c r="N38" i="40" s="1"/>
  <c r="P38" i="40" s="1"/>
  <c r="BF38" i="40"/>
  <c r="BG38" i="40" s="1"/>
  <c r="AF39" i="40" s="1"/>
  <c r="AG39" i="40" s="1"/>
  <c r="AH39" i="40" s="1"/>
  <c r="AM38" i="40"/>
  <c r="BH38" i="40"/>
  <c r="BI38" i="40" s="1"/>
  <c r="AN38" i="40"/>
  <c r="AP38" i="40" s="1"/>
  <c r="AS38" i="40" s="1"/>
  <c r="AA38" i="40"/>
  <c r="T39" i="40" l="1"/>
  <c r="Q38" i="40"/>
  <c r="AY39" i="40"/>
  <c r="AI39" i="40"/>
  <c r="BB39" i="40" s="1"/>
  <c r="O38" i="40"/>
  <c r="AZ39" i="40" l="1"/>
  <c r="BC39" i="40" s="1"/>
  <c r="BD39" i="40" s="1"/>
  <c r="BE39" i="40" s="1"/>
  <c r="R38" i="40"/>
  <c r="S38" i="40" s="1"/>
  <c r="AV39" i="40"/>
  <c r="AW39" i="40" s="1"/>
  <c r="AX39" i="40" s="1"/>
  <c r="B40" i="40" l="1"/>
  <c r="AB38" i="40"/>
  <c r="Y38" i="40"/>
  <c r="AC38" i="40" l="1"/>
  <c r="AD38" i="40" s="1"/>
  <c r="C39" i="40" s="1"/>
  <c r="E39" i="40" s="1"/>
  <c r="AJ38" i="40"/>
  <c r="AK38" i="40" s="1"/>
  <c r="Z38" i="40"/>
  <c r="AL38" i="40" l="1"/>
  <c r="AQ38" i="40" s="1"/>
  <c r="AT38" i="40" s="1"/>
  <c r="D39" i="40"/>
  <c r="F39" i="40"/>
  <c r="G39" i="40" l="1"/>
  <c r="H39" i="40" s="1"/>
  <c r="I39" i="40" s="1"/>
  <c r="K39" i="40" s="1"/>
  <c r="L39" i="40" s="1"/>
  <c r="U39" i="40"/>
  <c r="V39" i="40" s="1"/>
  <c r="AO38" i="40"/>
  <c r="AR38" i="40" s="1"/>
  <c r="X39" i="40" l="1"/>
  <c r="M39" i="40"/>
  <c r="BF39" i="40"/>
  <c r="BG39" i="40" s="1"/>
  <c r="AF40" i="40" s="1"/>
  <c r="AG40" i="40" s="1"/>
  <c r="AN39" i="40"/>
  <c r="AP39" i="40" s="1"/>
  <c r="AS39" i="40" s="1"/>
  <c r="W39" i="40"/>
  <c r="AM39" i="40"/>
  <c r="BH39" i="40"/>
  <c r="BI39" i="40" s="1"/>
  <c r="AA39" i="40"/>
  <c r="N39" i="40" l="1"/>
  <c r="P39" i="40" s="1"/>
  <c r="Q39" i="40" s="1"/>
  <c r="T40" i="40"/>
  <c r="AY40" i="40"/>
  <c r="AI40" i="40"/>
  <c r="AH40" i="40"/>
  <c r="O39" i="40" l="1"/>
  <c r="R39" i="40"/>
  <c r="S39" i="40" s="1"/>
  <c r="AZ40" i="40"/>
  <c r="AV40" i="40"/>
  <c r="AW40" i="40" s="1"/>
  <c r="AX40" i="40" s="1"/>
  <c r="BB40" i="40"/>
  <c r="B41" i="40" l="1"/>
  <c r="BC40" i="40"/>
  <c r="BD40" i="40" s="1"/>
  <c r="BE40" i="40" s="1"/>
  <c r="AB39" i="40" l="1"/>
  <c r="Y39" i="40"/>
  <c r="AC39" i="40" l="1"/>
  <c r="AD39" i="40" s="1"/>
  <c r="C40" i="40" s="1"/>
  <c r="E40" i="40" s="1"/>
  <c r="AJ39" i="40"/>
  <c r="AK39" i="40" s="1"/>
  <c r="Z39" i="40"/>
  <c r="AL39" i="40" l="1"/>
  <c r="AQ39" i="40" s="1"/>
  <c r="AT39" i="40" s="1"/>
  <c r="D40" i="40"/>
  <c r="F40" i="40"/>
  <c r="U40" i="40" l="1"/>
  <c r="V40" i="40" s="1"/>
  <c r="AO39" i="40"/>
  <c r="AR39" i="40" s="1"/>
  <c r="G40" i="40"/>
  <c r="H40" i="40" s="1"/>
  <c r="I40" i="40" s="1"/>
  <c r="K40" i="40" s="1"/>
  <c r="L40" i="40" s="1"/>
  <c r="X40" i="40" l="1"/>
  <c r="M40" i="40"/>
  <c r="BF40" i="40"/>
  <c r="BG40" i="40" s="1"/>
  <c r="AF41" i="40" s="1"/>
  <c r="AG41" i="40" s="1"/>
  <c r="AN40" i="40"/>
  <c r="AP40" i="40" s="1"/>
  <c r="AS40" i="40" s="1"/>
  <c r="AM40" i="40"/>
  <c r="BH40" i="40"/>
  <c r="BI40" i="40" s="1"/>
  <c r="AA40" i="40"/>
  <c r="T41" i="40" l="1"/>
  <c r="W40" i="40"/>
  <c r="N40" i="40"/>
  <c r="P40" i="40" s="1"/>
  <c r="AY41" i="40"/>
  <c r="AI41" i="40"/>
  <c r="AH41" i="40"/>
  <c r="Q40" i="40" l="1"/>
  <c r="O40" i="40"/>
  <c r="AZ41" i="40"/>
  <c r="AV41" i="40"/>
  <c r="AW41" i="40" s="1"/>
  <c r="AX41" i="40" s="1"/>
  <c r="BB41" i="40"/>
  <c r="B42" i="40" l="1"/>
  <c r="R40" i="40"/>
  <c r="S40" i="40" s="1"/>
  <c r="AB40" i="40"/>
  <c r="BC41" i="40"/>
  <c r="BD41" i="40" s="1"/>
  <c r="BE41" i="40" s="1"/>
  <c r="AC40" i="40" l="1"/>
  <c r="AD40" i="40" s="1"/>
  <c r="C41" i="40" s="1"/>
  <c r="AJ40" i="40"/>
  <c r="Y40" i="40"/>
  <c r="E41" i="40" l="1"/>
  <c r="AK40" i="40"/>
  <c r="Z40" i="40"/>
  <c r="D41" i="40"/>
  <c r="F41" i="40"/>
  <c r="AL40" i="40" l="1"/>
  <c r="U41" i="40"/>
  <c r="V41" i="40" s="1"/>
  <c r="G41" i="40"/>
  <c r="H41" i="40" s="1"/>
  <c r="I41" i="40" s="1"/>
  <c r="K41" i="40" s="1"/>
  <c r="L41" i="40" s="1"/>
  <c r="AO40" i="40" l="1"/>
  <c r="AR40" i="40" s="1"/>
  <c r="AQ40" i="40"/>
  <c r="AT40" i="40" s="1"/>
  <c r="X41" i="40"/>
  <c r="M41" i="40"/>
  <c r="BF41" i="40"/>
  <c r="BG41" i="40" s="1"/>
  <c r="AF42" i="40" s="1"/>
  <c r="AG42" i="40" s="1"/>
  <c r="AN41" i="40"/>
  <c r="AP41" i="40" s="1"/>
  <c r="AS41" i="40" s="1"/>
  <c r="AM41" i="40"/>
  <c r="BH41" i="40"/>
  <c r="BI41" i="40" s="1"/>
  <c r="AA41" i="40"/>
  <c r="T42" i="40" l="1"/>
  <c r="W41" i="40"/>
  <c r="N41" i="40"/>
  <c r="P41" i="40" s="1"/>
  <c r="AY42" i="40"/>
  <c r="AI42" i="40"/>
  <c r="AH42" i="40"/>
  <c r="Q41" i="40" l="1"/>
  <c r="O41" i="40"/>
  <c r="AZ42" i="40"/>
  <c r="AV42" i="40"/>
  <c r="AW42" i="40" s="1"/>
  <c r="AX42" i="40" s="1"/>
  <c r="BB42" i="40"/>
  <c r="B43" i="40" l="1"/>
  <c r="R41" i="40"/>
  <c r="S41" i="40" s="1"/>
  <c r="BC42" i="40"/>
  <c r="BD42" i="40" s="1"/>
  <c r="BE42" i="40" s="1"/>
  <c r="Y41" i="40" l="1"/>
  <c r="AB41" i="40"/>
  <c r="AC41" i="40" l="1"/>
  <c r="AD41" i="40" s="1"/>
  <c r="C42" i="40" s="1"/>
  <c r="E42" i="40" s="1"/>
  <c r="AJ41" i="40"/>
  <c r="AK41" i="40" s="1"/>
  <c r="Z41" i="40"/>
  <c r="AL41" i="40" l="1"/>
  <c r="AQ41" i="40" s="1"/>
  <c r="AT41" i="40" s="1"/>
  <c r="D42" i="40"/>
  <c r="F42" i="40"/>
  <c r="AO41" i="40" l="1"/>
  <c r="AR41" i="40" s="1"/>
  <c r="U42" i="40"/>
  <c r="V42" i="40" s="1"/>
  <c r="G42" i="40"/>
  <c r="H42" i="40" s="1"/>
  <c r="I42" i="40" s="1"/>
  <c r="K42" i="40" s="1"/>
  <c r="L42" i="40" s="1"/>
  <c r="X42" i="40" l="1"/>
  <c r="BH42" i="40"/>
  <c r="BI42" i="40" s="1"/>
  <c r="T43" i="40" s="1"/>
  <c r="AA42" i="40"/>
  <c r="M42" i="40"/>
  <c r="BF42" i="40"/>
  <c r="BG42" i="40" s="1"/>
  <c r="AF43" i="40" s="1"/>
  <c r="AG43" i="40" s="1"/>
  <c r="AI43" i="40" s="1"/>
  <c r="AM42" i="40"/>
  <c r="AN42" i="40"/>
  <c r="AP42" i="40" s="1"/>
  <c r="AS42" i="40" s="1"/>
  <c r="AY43" i="40" l="1"/>
  <c r="AH43" i="40"/>
  <c r="W42" i="40"/>
  <c r="N42" i="40"/>
  <c r="P42" i="40" s="1"/>
  <c r="AV43" i="40"/>
  <c r="AW43" i="40" s="1"/>
  <c r="AX43" i="40" s="1"/>
  <c r="AZ43" i="40"/>
  <c r="BB43" i="40"/>
  <c r="B44" i="40" l="1"/>
  <c r="Q42" i="40"/>
  <c r="O42" i="40"/>
  <c r="BC43" i="40"/>
  <c r="BD43" i="40" s="1"/>
  <c r="BE43" i="40" s="1"/>
  <c r="R42" i="40" l="1"/>
  <c r="S42" i="40" s="1"/>
  <c r="AB42" i="40"/>
  <c r="AC42" i="40" l="1"/>
  <c r="AD42" i="40" s="1"/>
  <c r="C43" i="40" s="1"/>
  <c r="AJ42" i="40"/>
  <c r="AK42" i="40" s="1"/>
  <c r="Y42" i="40"/>
  <c r="E43" i="40" l="1"/>
  <c r="Z42" i="40"/>
  <c r="AL42" i="40"/>
  <c r="AQ42" i="40" s="1"/>
  <c r="AT42" i="40" s="1"/>
  <c r="D43" i="40"/>
  <c r="F43" i="40"/>
  <c r="U43" i="40" l="1"/>
  <c r="V43" i="40" s="1"/>
  <c r="AO42" i="40"/>
  <c r="AR42" i="40" s="1"/>
  <c r="G43" i="40"/>
  <c r="H43" i="40" s="1"/>
  <c r="I43" i="40" s="1"/>
  <c r="K43" i="40" s="1"/>
  <c r="L43" i="40" s="1"/>
  <c r="X43" i="40" l="1"/>
  <c r="AA43" i="40"/>
  <c r="M43" i="40"/>
  <c r="BF43" i="40"/>
  <c r="BG43" i="40" s="1"/>
  <c r="AF44" i="40" s="1"/>
  <c r="AG44" i="40" s="1"/>
  <c r="AN43" i="40"/>
  <c r="AM43" i="40"/>
  <c r="BH43" i="40"/>
  <c r="BI43" i="40" s="1"/>
  <c r="T44" i="40" l="1"/>
  <c r="W43" i="40"/>
  <c r="N43" i="40"/>
  <c r="P43" i="40" s="1"/>
  <c r="AH44" i="40"/>
  <c r="AY44" i="40"/>
  <c r="AI44" i="40"/>
  <c r="O43" i="40" l="1"/>
  <c r="Q43" i="40"/>
  <c r="AZ44" i="40"/>
  <c r="BB44" i="40"/>
  <c r="AV44" i="40"/>
  <c r="AW44" i="40" s="1"/>
  <c r="AX44" i="40" s="1"/>
  <c r="B45" i="40" l="1"/>
  <c r="R43" i="40"/>
  <c r="S43" i="40" s="1"/>
  <c r="BC44" i="40"/>
  <c r="BD44" i="40" s="1"/>
  <c r="BE44" i="40" s="1"/>
  <c r="Y43" i="40" l="1"/>
  <c r="AB43" i="40"/>
  <c r="AC43" i="40" l="1"/>
  <c r="AD43" i="40" s="1"/>
  <c r="C44" i="40" s="1"/>
  <c r="F44" i="40" s="1"/>
  <c r="AJ43" i="40"/>
  <c r="AK43" i="40" s="1"/>
  <c r="AP43" i="40"/>
  <c r="AS43" i="40" s="1"/>
  <c r="Z43" i="40"/>
  <c r="E44" i="40" l="1"/>
  <c r="AL43" i="40"/>
  <c r="AO43" i="40" s="1"/>
  <c r="AR43" i="40" s="1"/>
  <c r="D44" i="40"/>
  <c r="G44" i="40" s="1"/>
  <c r="H44" i="40" s="1"/>
  <c r="I44" i="40" s="1"/>
  <c r="K44" i="40" s="1"/>
  <c r="L44" i="40" s="1"/>
  <c r="M44" i="40" l="1"/>
  <c r="U44" i="40"/>
  <c r="V44" i="40" s="1"/>
  <c r="X44" i="40" s="1"/>
  <c r="AQ43" i="40"/>
  <c r="AT43" i="40" s="1"/>
  <c r="W44" i="40" l="1"/>
  <c r="BF44" i="40"/>
  <c r="BG44" i="40" s="1"/>
  <c r="AF45" i="40" s="1"/>
  <c r="AG45" i="40" s="1"/>
  <c r="AN44" i="40"/>
  <c r="AP44" i="40" s="1"/>
  <c r="AS44" i="40" s="1"/>
  <c r="AM44" i="40"/>
  <c r="BH44" i="40"/>
  <c r="BI44" i="40" s="1"/>
  <c r="AA44" i="40"/>
  <c r="N44" i="40"/>
  <c r="P44" i="40" s="1"/>
  <c r="T45" i="40" l="1"/>
  <c r="Q44" i="40"/>
  <c r="O44" i="40"/>
  <c r="AY45" i="40"/>
  <c r="AH45" i="40"/>
  <c r="AI45" i="40"/>
  <c r="R44" i="40" l="1"/>
  <c r="S44" i="40" s="1"/>
  <c r="BB45" i="40"/>
  <c r="AZ45" i="40"/>
  <c r="AV45" i="40"/>
  <c r="AW45" i="40" s="1"/>
  <c r="AX45" i="40" s="1"/>
  <c r="B46" i="40" l="1"/>
  <c r="BC45" i="40"/>
  <c r="BD45" i="40" s="1"/>
  <c r="BE45" i="40" s="1"/>
  <c r="AB44" i="40" l="1"/>
  <c r="Y44" i="40"/>
  <c r="AC44" i="40" l="1"/>
  <c r="AD44" i="40" s="1"/>
  <c r="C45" i="40" s="1"/>
  <c r="E45" i="40" s="1"/>
  <c r="AJ44" i="40"/>
  <c r="AK44" i="40" s="1"/>
  <c r="Z44" i="40"/>
  <c r="AL44" i="40" l="1"/>
  <c r="AQ44" i="40" s="1"/>
  <c r="AT44" i="40" s="1"/>
  <c r="D45" i="40"/>
  <c r="F45" i="40"/>
  <c r="G45" i="40" l="1"/>
  <c r="H45" i="40" s="1"/>
  <c r="I45" i="40" s="1"/>
  <c r="K45" i="40" s="1"/>
  <c r="L45" i="40" s="1"/>
  <c r="U45" i="40"/>
  <c r="V45" i="40" s="1"/>
  <c r="AO44" i="40"/>
  <c r="AR44" i="40" s="1"/>
  <c r="X45" i="40" l="1"/>
  <c r="M45" i="40"/>
  <c r="BF45" i="40"/>
  <c r="BG45" i="40" s="1"/>
  <c r="AF46" i="40" s="1"/>
  <c r="AG46" i="40" s="1"/>
  <c r="W45" i="40"/>
  <c r="AM45" i="40"/>
  <c r="BH45" i="40"/>
  <c r="BI45" i="40" s="1"/>
  <c r="AN45" i="40"/>
  <c r="AP45" i="40" s="1"/>
  <c r="AS45" i="40" s="1"/>
  <c r="AA45" i="40"/>
  <c r="N45" i="40" l="1"/>
  <c r="P45" i="40" s="1"/>
  <c r="Q45" i="40" s="1"/>
  <c r="T46" i="40"/>
  <c r="AH46" i="40"/>
  <c r="AI46" i="40"/>
  <c r="AY46" i="40"/>
  <c r="O45" i="40" l="1"/>
  <c r="R45" i="40"/>
  <c r="S45" i="40" s="1"/>
  <c r="AZ46" i="40"/>
  <c r="BB46" i="40"/>
  <c r="AV46" i="40"/>
  <c r="AW46" i="40" s="1"/>
  <c r="AX46" i="40" s="1"/>
  <c r="B47" i="40" l="1"/>
  <c r="BC46" i="40"/>
  <c r="BD46" i="40" s="1"/>
  <c r="BE46" i="40" s="1"/>
  <c r="AB45" i="40" l="1"/>
  <c r="Y45" i="40"/>
  <c r="AC45" i="40" l="1"/>
  <c r="AD45" i="40" s="1"/>
  <c r="C46" i="40" s="1"/>
  <c r="E46" i="40" s="1"/>
  <c r="AJ45" i="40"/>
  <c r="AK45" i="40" s="1"/>
  <c r="Z45" i="40"/>
  <c r="AL45" i="40" l="1"/>
  <c r="AQ45" i="40" s="1"/>
  <c r="AT45" i="40" s="1"/>
  <c r="D46" i="40"/>
  <c r="F46" i="40"/>
  <c r="U46" i="40" l="1"/>
  <c r="V46" i="40" s="1"/>
  <c r="AO45" i="40"/>
  <c r="AR45" i="40" s="1"/>
  <c r="G46" i="40"/>
  <c r="H46" i="40" s="1"/>
  <c r="I46" i="40" s="1"/>
  <c r="K46" i="40" s="1"/>
  <c r="L46" i="40" s="1"/>
  <c r="X46" i="40" l="1"/>
  <c r="AA46" i="40"/>
  <c r="M46" i="40"/>
  <c r="BF46" i="40"/>
  <c r="BG46" i="40" s="1"/>
  <c r="AF47" i="40" s="1"/>
  <c r="AG47" i="40" s="1"/>
  <c r="AN46" i="40"/>
  <c r="AP46" i="40" s="1"/>
  <c r="AS46" i="40" s="1"/>
  <c r="AM46" i="40"/>
  <c r="BH46" i="40"/>
  <c r="BI46" i="40" s="1"/>
  <c r="T47" i="40" l="1"/>
  <c r="W46" i="40"/>
  <c r="N46" i="40"/>
  <c r="P46" i="40" s="1"/>
  <c r="AH47" i="40"/>
  <c r="AI47" i="40"/>
  <c r="AY47" i="40"/>
  <c r="O46" i="40" l="1"/>
  <c r="Q46" i="40"/>
  <c r="AV47" i="40"/>
  <c r="AW47" i="40" s="1"/>
  <c r="AX47" i="40" s="1"/>
  <c r="AZ47" i="40"/>
  <c r="BB47" i="40"/>
  <c r="B48" i="40" l="1"/>
  <c r="R46" i="40"/>
  <c r="S46" i="40" s="1"/>
  <c r="BC47" i="40"/>
  <c r="BD47" i="40" s="1"/>
  <c r="BE47" i="40" s="1"/>
  <c r="AB46" i="40" l="1"/>
  <c r="AC46" i="40" l="1"/>
  <c r="AD46" i="40" s="1"/>
  <c r="C47" i="40" s="1"/>
  <c r="AJ46" i="40"/>
  <c r="Y46" i="40"/>
  <c r="E47" i="40" l="1"/>
  <c r="AK46" i="40"/>
  <c r="AL46" i="40" s="1"/>
  <c r="Z46" i="40"/>
  <c r="D47" i="40"/>
  <c r="F47" i="40"/>
  <c r="AQ46" i="40" l="1"/>
  <c r="AT46" i="40" s="1"/>
  <c r="AO46" i="40"/>
  <c r="AR46" i="40" s="1"/>
  <c r="U47" i="40"/>
  <c r="V47" i="40" s="1"/>
  <c r="G47" i="40"/>
  <c r="H47" i="40" s="1"/>
  <c r="I47" i="40" s="1"/>
  <c r="K47" i="40" s="1"/>
  <c r="L47" i="40" s="1"/>
  <c r="X47" i="40" l="1"/>
  <c r="AA47" i="40"/>
  <c r="M47" i="40"/>
  <c r="BF47" i="40"/>
  <c r="BG47" i="40" s="1"/>
  <c r="AF48" i="40" s="1"/>
  <c r="AG48" i="40" s="1"/>
  <c r="AM47" i="40"/>
  <c r="AN47" i="40"/>
  <c r="BH47" i="40"/>
  <c r="BI47" i="40" s="1"/>
  <c r="T48" i="40" l="1"/>
  <c r="N47" i="40"/>
  <c r="P47" i="40" s="1"/>
  <c r="W47" i="40"/>
  <c r="AH48" i="40"/>
  <c r="AI48" i="40"/>
  <c r="AY48" i="40"/>
  <c r="O47" i="40" l="1"/>
  <c r="Q47" i="40"/>
  <c r="AV48" i="40"/>
  <c r="AW48" i="40" s="1"/>
  <c r="AX48" i="40" s="1"/>
  <c r="BB48" i="40"/>
  <c r="AZ48" i="40"/>
  <c r="B49" i="40" l="1"/>
  <c r="R47" i="40"/>
  <c r="S47" i="40" s="1"/>
  <c r="BC48" i="40"/>
  <c r="BD48" i="40" s="1"/>
  <c r="BE48" i="40" s="1"/>
  <c r="AB47" i="40" l="1"/>
  <c r="Y47" i="40"/>
  <c r="AC47" i="40" l="1"/>
  <c r="AD47" i="40" s="1"/>
  <c r="C48" i="40" s="1"/>
  <c r="E48" i="40" s="1"/>
  <c r="AJ47" i="40"/>
  <c r="AK47" i="40" s="1"/>
  <c r="AP47" i="40"/>
  <c r="AS47" i="40" s="1"/>
  <c r="Z47" i="40"/>
  <c r="AL47" i="40" l="1"/>
  <c r="AQ47" i="40" s="1"/>
  <c r="AT47" i="40" s="1"/>
  <c r="U48" i="40"/>
  <c r="V48" i="40" s="1"/>
  <c r="F48" i="40"/>
  <c r="D48" i="40"/>
  <c r="AO47" i="40" l="1"/>
  <c r="AR47" i="40" s="1"/>
  <c r="BF48" i="40"/>
  <c r="BG48" i="40" s="1"/>
  <c r="AF49" i="40" s="1"/>
  <c r="G48" i="40"/>
  <c r="H48" i="40" s="1"/>
  <c r="I48" i="40" s="1"/>
  <c r="K48" i="40" s="1"/>
  <c r="L48" i="40" s="1"/>
  <c r="BH48" i="40"/>
  <c r="BI48" i="40" s="1"/>
  <c r="AM48" i="40"/>
  <c r="AN48" i="40"/>
  <c r="AP48" i="40" s="1"/>
  <c r="AS48" i="40" s="1"/>
  <c r="X48" i="40" l="1"/>
  <c r="T49" i="40"/>
  <c r="AA48" i="40"/>
  <c r="M48" i="40"/>
  <c r="AG49" i="40"/>
  <c r="W48" i="40" l="1"/>
  <c r="AH49" i="40"/>
  <c r="AY49" i="40"/>
  <c r="AI49" i="40"/>
  <c r="N48" i="40"/>
  <c r="P48" i="40" s="1"/>
  <c r="Q48" i="40" l="1"/>
  <c r="AZ49" i="40"/>
  <c r="BB49" i="40"/>
  <c r="AV49" i="40"/>
  <c r="AW49" i="40" s="1"/>
  <c r="AX49" i="40" s="1"/>
  <c r="O48" i="40"/>
  <c r="B50" i="40" l="1"/>
  <c r="R48" i="40"/>
  <c r="S48" i="40" s="1"/>
  <c r="BC49" i="40"/>
  <c r="BD49" i="40" s="1"/>
  <c r="BE49" i="40" s="1"/>
  <c r="AB48" i="40" l="1"/>
  <c r="Y48" i="40"/>
  <c r="AC48" i="40" l="1"/>
  <c r="AD48" i="40" s="1"/>
  <c r="C49" i="40" s="1"/>
  <c r="E49" i="40" s="1"/>
  <c r="AJ48" i="40"/>
  <c r="AK48" i="40" s="1"/>
  <c r="Z48" i="40"/>
  <c r="AL48" i="40" l="1"/>
  <c r="AQ48" i="40" s="1"/>
  <c r="AT48" i="40" s="1"/>
  <c r="D49" i="40"/>
  <c r="F49" i="40"/>
  <c r="AO48" i="40" l="1"/>
  <c r="AR48" i="40" s="1"/>
  <c r="G49" i="40"/>
  <c r="H49" i="40" s="1"/>
  <c r="I49" i="40" s="1"/>
  <c r="K49" i="40" s="1"/>
  <c r="L49" i="40" s="1"/>
  <c r="U49" i="40"/>
  <c r="V49" i="40" s="1"/>
  <c r="X49" i="40" l="1"/>
  <c r="M49" i="40"/>
  <c r="BF49" i="40"/>
  <c r="BG49" i="40" s="1"/>
  <c r="AF50" i="40" s="1"/>
  <c r="AG50" i="40" s="1"/>
  <c r="AM49" i="40"/>
  <c r="AN49" i="40"/>
  <c r="AP49" i="40" s="1"/>
  <c r="AS49" i="40" s="1"/>
  <c r="BH49" i="40"/>
  <c r="BI49" i="40" s="1"/>
  <c r="AA49" i="40"/>
  <c r="T50" i="40" l="1"/>
  <c r="N49" i="40"/>
  <c r="P49" i="40" s="1"/>
  <c r="Q49" i="40" s="1"/>
  <c r="W49" i="40"/>
  <c r="AH50" i="40"/>
  <c r="AI50" i="40"/>
  <c r="AY50" i="40"/>
  <c r="O49" i="40" l="1"/>
  <c r="R49" i="40"/>
  <c r="S49" i="40" s="1"/>
  <c r="AV50" i="40"/>
  <c r="AW50" i="40" s="1"/>
  <c r="AX50" i="40" s="1"/>
  <c r="AZ50" i="40"/>
  <c r="BB50" i="40"/>
  <c r="B51" i="40" l="1"/>
  <c r="BC50" i="40"/>
  <c r="BD50" i="40" s="1"/>
  <c r="BE50" i="40" s="1"/>
  <c r="AB49" i="40" l="1"/>
  <c r="Y49" i="40"/>
  <c r="AC49" i="40" l="1"/>
  <c r="AD49" i="40" s="1"/>
  <c r="C50" i="40" s="1"/>
  <c r="E50" i="40" s="1"/>
  <c r="AJ49" i="40"/>
  <c r="Z49" i="40"/>
  <c r="AK49" i="40" l="1"/>
  <c r="D50" i="40"/>
  <c r="F50" i="40"/>
  <c r="AL49" i="40" l="1"/>
  <c r="G50" i="40"/>
  <c r="H50" i="40" s="1"/>
  <c r="I50" i="40" s="1"/>
  <c r="K50" i="40" s="1"/>
  <c r="L50" i="40" s="1"/>
  <c r="U50" i="40"/>
  <c r="V50" i="40" s="1"/>
  <c r="AO49" i="40" l="1"/>
  <c r="AR49" i="40" s="1"/>
  <c r="AQ49" i="40"/>
  <c r="AT49" i="40" s="1"/>
  <c r="X50" i="40"/>
  <c r="W50" i="40"/>
  <c r="M50" i="40"/>
  <c r="BF50" i="40"/>
  <c r="BG50" i="40" s="1"/>
  <c r="AF51" i="40" s="1"/>
  <c r="AG51" i="40" s="1"/>
  <c r="AM50" i="40"/>
  <c r="AA50" i="40"/>
  <c r="AN50" i="40"/>
  <c r="AP50" i="40" s="1"/>
  <c r="AS50" i="40" s="1"/>
  <c r="BH50" i="40"/>
  <c r="BI50" i="40" s="1"/>
  <c r="N50" i="40" l="1"/>
  <c r="P50" i="40" s="1"/>
  <c r="Q50" i="40" s="1"/>
  <c r="T51" i="40"/>
  <c r="AI51" i="40"/>
  <c r="AY51" i="40"/>
  <c r="AH51" i="40"/>
  <c r="O50" i="40" l="1"/>
  <c r="R50" i="40"/>
  <c r="S50" i="40" s="1"/>
  <c r="AZ51" i="40"/>
  <c r="AV51" i="40"/>
  <c r="AW51" i="40" s="1"/>
  <c r="AX51" i="40" s="1"/>
  <c r="BB51" i="40"/>
  <c r="B52" i="40" l="1"/>
  <c r="BC51" i="40"/>
  <c r="BD51" i="40" s="1"/>
  <c r="BE51" i="40" s="1"/>
  <c r="Y50" i="40" l="1"/>
  <c r="AB50" i="40"/>
  <c r="AC50" i="40" l="1"/>
  <c r="AD50" i="40" s="1"/>
  <c r="C51" i="40" s="1"/>
  <c r="E51" i="40" s="1"/>
  <c r="AJ50" i="40"/>
  <c r="Z50" i="40"/>
  <c r="AK50" i="40" l="1"/>
  <c r="D51" i="40"/>
  <c r="F51" i="40"/>
  <c r="AL50" i="40" l="1"/>
  <c r="G51" i="40"/>
  <c r="H51" i="40" s="1"/>
  <c r="I51" i="40" s="1"/>
  <c r="K51" i="40" s="1"/>
  <c r="L51" i="40" s="1"/>
  <c r="U51" i="40"/>
  <c r="V51" i="40" s="1"/>
  <c r="AO50" i="40" l="1"/>
  <c r="AR50" i="40" s="1"/>
  <c r="AQ50" i="40"/>
  <c r="AT50" i="40" s="1"/>
  <c r="X51" i="40"/>
  <c r="W51" i="40"/>
  <c r="M51" i="40"/>
  <c r="BF51" i="40"/>
  <c r="BG51" i="40" s="1"/>
  <c r="AF52" i="40" s="1"/>
  <c r="AG52" i="40" s="1"/>
  <c r="AM51" i="40"/>
  <c r="AA51" i="40"/>
  <c r="AN51" i="40"/>
  <c r="AP51" i="40" s="1"/>
  <c r="AS51" i="40" s="1"/>
  <c r="BH51" i="40"/>
  <c r="BI51" i="40" s="1"/>
  <c r="T52" i="40" l="1"/>
  <c r="N51" i="40"/>
  <c r="P51" i="40" s="1"/>
  <c r="Q51" i="40" s="1"/>
  <c r="AH52" i="40"/>
  <c r="AY52" i="40"/>
  <c r="AI52" i="40"/>
  <c r="O51" i="40" l="1"/>
  <c r="R51" i="40"/>
  <c r="S51" i="40" s="1"/>
  <c r="BB52" i="40"/>
  <c r="AV52" i="40"/>
  <c r="AW52" i="40" s="1"/>
  <c r="AX52" i="40" s="1"/>
  <c r="AZ52" i="40"/>
  <c r="B53" i="40" l="1"/>
  <c r="BC52" i="40"/>
  <c r="BD52" i="40" s="1"/>
  <c r="BE52" i="40" s="1"/>
  <c r="AB51" i="40"/>
  <c r="Y51" i="40"/>
  <c r="AC51" i="40" l="1"/>
  <c r="AD51" i="40" s="1"/>
  <c r="C52" i="40" s="1"/>
  <c r="E52" i="40" s="1"/>
  <c r="AJ51" i="40"/>
  <c r="Z51" i="40"/>
  <c r="AK51" i="40" l="1"/>
  <c r="D52" i="40"/>
  <c r="F52" i="40"/>
  <c r="AL51" i="40" l="1"/>
  <c r="U52" i="40"/>
  <c r="V52" i="40" s="1"/>
  <c r="BH52" i="40" s="1"/>
  <c r="BI52" i="40" s="1"/>
  <c r="G52" i="40"/>
  <c r="H52" i="40" s="1"/>
  <c r="I52" i="40" s="1"/>
  <c r="K52" i="40" s="1"/>
  <c r="L52" i="40" s="1"/>
  <c r="AN52" i="40" l="1"/>
  <c r="AP52" i="40" s="1"/>
  <c r="AS52" i="40" s="1"/>
  <c r="AM52" i="40"/>
  <c r="AO51" i="40"/>
  <c r="AR51" i="40" s="1"/>
  <c r="AQ51" i="40"/>
  <c r="AT51" i="40" s="1"/>
  <c r="X52" i="40"/>
  <c r="T53" i="40"/>
  <c r="AA52" i="40"/>
  <c r="M52" i="40"/>
  <c r="BF52" i="40"/>
  <c r="BG52" i="40" s="1"/>
  <c r="AF53" i="40" s="1"/>
  <c r="AG53" i="40" s="1"/>
  <c r="AI53" i="40" s="1"/>
  <c r="AH53" i="40" l="1"/>
  <c r="AY53" i="40"/>
  <c r="W52" i="40"/>
  <c r="N52" i="40"/>
  <c r="P52" i="40" s="1"/>
  <c r="BB53" i="40"/>
  <c r="AZ53" i="40"/>
  <c r="AV53" i="40"/>
  <c r="AW53" i="40" s="1"/>
  <c r="AX53" i="40" s="1"/>
  <c r="B54" i="40" l="1"/>
  <c r="O52" i="40"/>
  <c r="Q52" i="40"/>
  <c r="BC53" i="40"/>
  <c r="BD53" i="40" s="1"/>
  <c r="BE53" i="40" s="1"/>
  <c r="R52" i="40" l="1"/>
  <c r="S52" i="40" s="1"/>
  <c r="Y52" i="40" l="1"/>
  <c r="Z52" i="40" l="1"/>
  <c r="AB52" i="40"/>
  <c r="AJ52" i="40" l="1"/>
  <c r="AC52" i="40"/>
  <c r="AD52" i="40" s="1"/>
  <c r="C53" i="40" s="1"/>
  <c r="E53" i="40" s="1"/>
  <c r="AK52" i="40" l="1"/>
  <c r="D53" i="40"/>
  <c r="F53" i="40"/>
  <c r="AL52" i="40" l="1"/>
  <c r="U53" i="40"/>
  <c r="V53" i="40" s="1"/>
  <c r="G53" i="40"/>
  <c r="H53" i="40" s="1"/>
  <c r="I53" i="40" s="1"/>
  <c r="K53" i="40" s="1"/>
  <c r="L53" i="40" s="1"/>
  <c r="AQ52" i="40" l="1"/>
  <c r="AT52" i="40" s="1"/>
  <c r="AO52" i="40"/>
  <c r="AR52" i="40" s="1"/>
  <c r="X53" i="40"/>
  <c r="AA53" i="40"/>
  <c r="M53" i="40"/>
  <c r="BF53" i="40"/>
  <c r="BG53" i="40" s="1"/>
  <c r="AF54" i="40" s="1"/>
  <c r="AG54" i="40" s="1"/>
  <c r="AI54" i="40" s="1"/>
  <c r="AZ54" i="40" s="1"/>
  <c r="AN53" i="40"/>
  <c r="AP53" i="40" s="1"/>
  <c r="AS53" i="40" s="1"/>
  <c r="AM53" i="40"/>
  <c r="BH53" i="40"/>
  <c r="BI53" i="40" s="1"/>
  <c r="T54" i="40" l="1"/>
  <c r="BB54" i="40"/>
  <c r="AV54" i="40"/>
  <c r="AW54" i="40" s="1"/>
  <c r="AX54" i="40" s="1"/>
  <c r="AH54" i="40"/>
  <c r="AY54" i="40"/>
  <c r="W53" i="40"/>
  <c r="N53" i="40"/>
  <c r="P53" i="40" s="1"/>
  <c r="B55" i="40" l="1"/>
  <c r="Q53" i="40"/>
  <c r="BC54" i="40"/>
  <c r="BD54" i="40" s="1"/>
  <c r="BE54" i="40" s="1"/>
  <c r="O53" i="40"/>
  <c r="R53" i="40" l="1"/>
  <c r="S53" i="40" s="1"/>
  <c r="Y53" i="40" l="1"/>
  <c r="AB53" i="40"/>
  <c r="AC53" i="40" l="1"/>
  <c r="AD53" i="40" s="1"/>
  <c r="C54" i="40" s="1"/>
  <c r="D54" i="40" s="1"/>
  <c r="AJ53" i="40"/>
  <c r="AK53" i="40" s="1"/>
  <c r="Z53" i="40"/>
  <c r="E54" i="40" l="1"/>
  <c r="F54" i="40"/>
  <c r="G54" i="40" s="1"/>
  <c r="H54" i="40" s="1"/>
  <c r="I54" i="40" s="1"/>
  <c r="K54" i="40" s="1"/>
  <c r="L54" i="40" s="1"/>
  <c r="AL53" i="40"/>
  <c r="AQ53" i="40" s="1"/>
  <c r="AT53" i="40" s="1"/>
  <c r="M54" i="40" l="1"/>
  <c r="AO53" i="40"/>
  <c r="AR53" i="40" s="1"/>
  <c r="U54" i="40"/>
  <c r="V54" i="40" s="1"/>
  <c r="X54" i="40" s="1"/>
  <c r="BF54" i="40" l="1"/>
  <c r="BG54" i="40" s="1"/>
  <c r="AF55" i="40" s="1"/>
  <c r="AG55" i="40" s="1"/>
  <c r="AH55" i="40" s="1"/>
  <c r="BH54" i="40"/>
  <c r="BI54" i="40" s="1"/>
  <c r="N54" i="40"/>
  <c r="P54" i="40" s="1"/>
  <c r="AA54" i="40"/>
  <c r="W54" i="40"/>
  <c r="AM54" i="40"/>
  <c r="AN54" i="40"/>
  <c r="AP54" i="40" s="1"/>
  <c r="AS54" i="40" s="1"/>
  <c r="AI55" i="40" l="1"/>
  <c r="BB55" i="40" s="1"/>
  <c r="AY55" i="40"/>
  <c r="T55" i="40"/>
  <c r="O54" i="40"/>
  <c r="Q54" i="40"/>
  <c r="AZ55" i="40" l="1"/>
  <c r="BC55" i="40" s="1"/>
  <c r="BD55" i="40" s="1"/>
  <c r="BE55" i="40" s="1"/>
  <c r="AV55" i="40"/>
  <c r="AW55" i="40" s="1"/>
  <c r="AX55" i="40" s="1"/>
  <c r="B56" i="40" s="1"/>
  <c r="R54" i="40"/>
  <c r="S54" i="40" s="1"/>
  <c r="AB54" i="40"/>
  <c r="Y54" i="40"/>
  <c r="Z54" i="40" l="1"/>
  <c r="AC54" i="40"/>
  <c r="AD54" i="40" s="1"/>
  <c r="C55" i="40" s="1"/>
  <c r="D55" i="40" s="1"/>
  <c r="AJ54" i="40"/>
  <c r="AK54" i="40" s="1"/>
  <c r="E55" i="40" l="1"/>
  <c r="AL54" i="40"/>
  <c r="AO54" i="40" s="1"/>
  <c r="AR54" i="40" s="1"/>
  <c r="F55" i="40"/>
  <c r="G55" i="40" s="1"/>
  <c r="H55" i="40" s="1"/>
  <c r="I55" i="40" s="1"/>
  <c r="K55" i="40" s="1"/>
  <c r="L55" i="40" s="1"/>
  <c r="M55" i="40" l="1"/>
  <c r="AQ54" i="40"/>
  <c r="AT54" i="40" s="1"/>
  <c r="U55" i="40"/>
  <c r="V55" i="40" s="1"/>
  <c r="X55" i="40" s="1"/>
  <c r="BF55" i="40" l="1"/>
  <c r="BG55" i="40" s="1"/>
  <c r="AF56" i="40" s="1"/>
  <c r="AG56" i="40" s="1"/>
  <c r="AI56" i="40" s="1"/>
  <c r="AV56" i="40" s="1"/>
  <c r="AW56" i="40" s="1"/>
  <c r="AX56" i="40" s="1"/>
  <c r="W55" i="40"/>
  <c r="BH55" i="40"/>
  <c r="BI55" i="40" s="1"/>
  <c r="AN55" i="40"/>
  <c r="AP55" i="40" s="1"/>
  <c r="AS55" i="40" s="1"/>
  <c r="AM55" i="40"/>
  <c r="AA55" i="40"/>
  <c r="N55" i="40"/>
  <c r="P55" i="40" s="1"/>
  <c r="B57" i="40" l="1"/>
  <c r="T56" i="40"/>
  <c r="AH56" i="40"/>
  <c r="AY56" i="40"/>
  <c r="BB56" i="40"/>
  <c r="AZ56" i="40"/>
  <c r="O55" i="40"/>
  <c r="Q55" i="40"/>
  <c r="BC56" i="40" l="1"/>
  <c r="BD56" i="40" s="1"/>
  <c r="BE56" i="40" s="1"/>
  <c r="R55" i="40"/>
  <c r="S55" i="40" s="1"/>
  <c r="AB55" i="40"/>
  <c r="Y55" i="40"/>
  <c r="AC55" i="40" l="1"/>
  <c r="AD55" i="40" s="1"/>
  <c r="C56" i="40" s="1"/>
  <c r="E56" i="40" s="1"/>
  <c r="AJ55" i="40"/>
  <c r="Z55" i="40"/>
  <c r="AK55" i="40" l="1"/>
  <c r="D56" i="40"/>
  <c r="F56" i="40"/>
  <c r="AL55" i="40" l="1"/>
  <c r="U56" i="40"/>
  <c r="V56" i="40" s="1"/>
  <c r="BH56" i="40" s="1"/>
  <c r="BI56" i="40" s="1"/>
  <c r="G56" i="40"/>
  <c r="H56" i="40" s="1"/>
  <c r="I56" i="40" s="1"/>
  <c r="K56" i="40" s="1"/>
  <c r="L56" i="40" s="1"/>
  <c r="AO55" i="40" l="1"/>
  <c r="AR55" i="40" s="1"/>
  <c r="AQ55" i="40"/>
  <c r="AT55" i="40" s="1"/>
  <c r="X56" i="40"/>
  <c r="T57" i="40"/>
  <c r="AA56" i="40"/>
  <c r="M56" i="40"/>
  <c r="BF56" i="40"/>
  <c r="BG56" i="40" s="1"/>
  <c r="AF57" i="40" s="1"/>
  <c r="AG57" i="40" s="1"/>
  <c r="AM56" i="40"/>
  <c r="AN56" i="40"/>
  <c r="AP56" i="40" s="1"/>
  <c r="AS56" i="40" s="1"/>
  <c r="W56" i="40" l="1"/>
  <c r="N56" i="40"/>
  <c r="P56" i="40" s="1"/>
  <c r="AY57" i="40"/>
  <c r="AI57" i="40"/>
  <c r="AH57" i="40"/>
  <c r="Q56" i="40" l="1"/>
  <c r="O56" i="40"/>
  <c r="AZ57" i="40"/>
  <c r="AV57" i="40"/>
  <c r="AW57" i="40" s="1"/>
  <c r="AX57" i="40" s="1"/>
  <c r="BB57" i="40"/>
  <c r="B58" i="40" l="1"/>
  <c r="R56" i="40"/>
  <c r="S56" i="40" s="1"/>
  <c r="BC57" i="40"/>
  <c r="BD57" i="40" s="1"/>
  <c r="BE57" i="40" s="1"/>
  <c r="Y56" i="40" l="1"/>
  <c r="AB56" i="40"/>
  <c r="AC56" i="40" l="1"/>
  <c r="AD56" i="40" s="1"/>
  <c r="C57" i="40" s="1"/>
  <c r="E57" i="40" s="1"/>
  <c r="AJ56" i="40"/>
  <c r="AK56" i="40" s="1"/>
  <c r="Z56" i="40"/>
  <c r="AL56" i="40" l="1"/>
  <c r="AO56" i="40" s="1"/>
  <c r="AR56" i="40" s="1"/>
  <c r="D57" i="40"/>
  <c r="F57" i="40"/>
  <c r="AQ56" i="40" l="1"/>
  <c r="AT56" i="40" s="1"/>
  <c r="U57" i="40"/>
  <c r="V57" i="40" s="1"/>
  <c r="G57" i="40"/>
  <c r="H57" i="40" s="1"/>
  <c r="I57" i="40" s="1"/>
  <c r="K57" i="40" s="1"/>
  <c r="L57" i="40" s="1"/>
  <c r="X57" i="40" l="1"/>
  <c r="AA57" i="40"/>
  <c r="M57" i="40"/>
  <c r="BF57" i="40"/>
  <c r="BG57" i="40" s="1"/>
  <c r="AF58" i="40" s="1"/>
  <c r="AG58" i="40" s="1"/>
  <c r="AN57" i="40"/>
  <c r="AP57" i="40" s="1"/>
  <c r="AS57" i="40" s="1"/>
  <c r="BH57" i="40"/>
  <c r="BI57" i="40" s="1"/>
  <c r="AM57" i="40"/>
  <c r="T58" i="40" l="1"/>
  <c r="W57" i="40"/>
  <c r="N57" i="40"/>
  <c r="P57" i="40" s="1"/>
  <c r="AY58" i="40"/>
  <c r="AH58" i="40"/>
  <c r="AI58" i="40"/>
  <c r="O57" i="40" l="1"/>
  <c r="Q57" i="40"/>
  <c r="AZ58" i="40"/>
  <c r="AV58" i="40"/>
  <c r="AW58" i="40" s="1"/>
  <c r="AX58" i="40" s="1"/>
  <c r="BB58" i="40"/>
  <c r="B59" i="40" l="1"/>
  <c r="R57" i="40"/>
  <c r="S57" i="40" s="1"/>
  <c r="BC58" i="40"/>
  <c r="BD58" i="40" s="1"/>
  <c r="BE58" i="40" s="1"/>
  <c r="Y57" i="40" l="1"/>
  <c r="AB57" i="40" l="1"/>
  <c r="Z57" i="40"/>
  <c r="AJ57" i="40" l="1"/>
  <c r="AK57" i="40" s="1"/>
  <c r="AC57" i="40"/>
  <c r="AD57" i="40" s="1"/>
  <c r="C58" i="40" s="1"/>
  <c r="E58" i="40" s="1"/>
  <c r="D58" i="40" l="1"/>
  <c r="F58" i="40"/>
  <c r="U58" i="40" l="1"/>
  <c r="V58" i="40" s="1"/>
  <c r="AL57" i="40"/>
  <c r="G58" i="40"/>
  <c r="H58" i="40" s="1"/>
  <c r="I58" i="40" s="1"/>
  <c r="K58" i="40" s="1"/>
  <c r="L58" i="40" s="1"/>
  <c r="X58" i="40" l="1"/>
  <c r="M58" i="40"/>
  <c r="BF58" i="40"/>
  <c r="BG58" i="40" s="1"/>
  <c r="AF59" i="40" s="1"/>
  <c r="AG59" i="40" s="1"/>
  <c r="AH59" i="40" s="1"/>
  <c r="AN58" i="40"/>
  <c r="AP58" i="40" s="1"/>
  <c r="AS58" i="40" s="1"/>
  <c r="AM58" i="40"/>
  <c r="BH58" i="40"/>
  <c r="BI58" i="40" s="1"/>
  <c r="AA58" i="40"/>
  <c r="AO57" i="40"/>
  <c r="AR57" i="40" s="1"/>
  <c r="AQ57" i="40"/>
  <c r="AT57" i="40" s="1"/>
  <c r="T59" i="40" l="1"/>
  <c r="AI59" i="40"/>
  <c r="AZ59" i="40" s="1"/>
  <c r="AY59" i="40"/>
  <c r="W58" i="40"/>
  <c r="N58" i="40"/>
  <c r="P58" i="40" s="1"/>
  <c r="BB59" i="40"/>
  <c r="BC59" i="40" s="1"/>
  <c r="BD59" i="40" s="1"/>
  <c r="BE59" i="40" s="1"/>
  <c r="AV59" i="40" l="1"/>
  <c r="AW59" i="40" s="1"/>
  <c r="AX59" i="40" s="1"/>
  <c r="O58" i="40"/>
  <c r="Q58" i="40"/>
  <c r="Y58" i="40"/>
  <c r="B60" i="40" l="1"/>
  <c r="R58" i="40"/>
  <c r="S58" i="40" s="1"/>
  <c r="AB58" i="40"/>
  <c r="Z58" i="40"/>
  <c r="AJ58" i="40" l="1"/>
  <c r="AC58" i="40"/>
  <c r="AD58" i="40" s="1"/>
  <c r="C59" i="40" s="1"/>
  <c r="E59" i="40" s="1"/>
  <c r="AK58" i="40" l="1"/>
  <c r="D59" i="40"/>
  <c r="F59" i="40"/>
  <c r="AL58" i="40" l="1"/>
  <c r="U59" i="40"/>
  <c r="V59" i="40" s="1"/>
  <c r="BH59" i="40" s="1"/>
  <c r="BI59" i="40" s="1"/>
  <c r="G59" i="40"/>
  <c r="H59" i="40" s="1"/>
  <c r="I59" i="40" s="1"/>
  <c r="K59" i="40" s="1"/>
  <c r="L59" i="40" s="1"/>
  <c r="AQ58" i="40" l="1"/>
  <c r="AT58" i="40" s="1"/>
  <c r="AO58" i="40"/>
  <c r="AR58" i="40" s="1"/>
  <c r="X59" i="40"/>
  <c r="T60" i="40"/>
  <c r="AA59" i="40"/>
  <c r="M59" i="40"/>
  <c r="BF59" i="40"/>
  <c r="BG59" i="40" s="1"/>
  <c r="AF60" i="40" s="1"/>
  <c r="AG60" i="40" s="1"/>
  <c r="AH60" i="40" s="1"/>
  <c r="AN59" i="40"/>
  <c r="AP59" i="40" s="1"/>
  <c r="AS59" i="40" s="1"/>
  <c r="AM59" i="40"/>
  <c r="AI60" i="40" l="1"/>
  <c r="BB60" i="40" s="1"/>
  <c r="AY60" i="40"/>
  <c r="W59" i="40"/>
  <c r="N59" i="40"/>
  <c r="P59" i="40" s="1"/>
  <c r="AZ60" i="40" l="1"/>
  <c r="BC60" i="40" s="1"/>
  <c r="BD60" i="40" s="1"/>
  <c r="BE60" i="40" s="1"/>
  <c r="AV60" i="40"/>
  <c r="AW60" i="40" s="1"/>
  <c r="AX60" i="40" s="1"/>
  <c r="O59" i="40"/>
  <c r="Q59" i="40"/>
  <c r="B61" i="40" l="1"/>
  <c r="R59" i="40"/>
  <c r="S59" i="40" s="1"/>
  <c r="Y59" i="40"/>
  <c r="AB59" i="40"/>
  <c r="AC59" i="40" l="1"/>
  <c r="AD59" i="40" s="1"/>
  <c r="C60" i="40" s="1"/>
  <c r="E60" i="40" s="1"/>
  <c r="AJ59" i="40"/>
  <c r="AK59" i="40" s="1"/>
  <c r="Z59" i="40"/>
  <c r="D60" i="40" l="1"/>
  <c r="F60" i="40"/>
  <c r="U60" i="40" l="1"/>
  <c r="V60" i="40" s="1"/>
  <c r="BH60" i="40" s="1"/>
  <c r="BI60" i="40" s="1"/>
  <c r="AL59" i="40"/>
  <c r="G60" i="40"/>
  <c r="H60" i="40" s="1"/>
  <c r="I60" i="40" s="1"/>
  <c r="K60" i="40" s="1"/>
  <c r="L60" i="40" s="1"/>
  <c r="AN60" i="40" l="1"/>
  <c r="AP60" i="40" s="1"/>
  <c r="AS60" i="40" s="1"/>
  <c r="AM60" i="40"/>
  <c r="X60" i="40"/>
  <c r="T61" i="40"/>
  <c r="AA60" i="40"/>
  <c r="M60" i="40"/>
  <c r="BF60" i="40"/>
  <c r="BG60" i="40" s="1"/>
  <c r="AF61" i="40" s="1"/>
  <c r="AG61" i="40" s="1"/>
  <c r="AO59" i="40"/>
  <c r="AR59" i="40" s="1"/>
  <c r="AQ59" i="40"/>
  <c r="AT59" i="40" s="1"/>
  <c r="W60" i="40" l="1"/>
  <c r="N60" i="40"/>
  <c r="P60" i="40" s="1"/>
  <c r="AY61" i="40"/>
  <c r="AI61" i="40"/>
  <c r="AH61" i="40"/>
  <c r="O60" i="40" l="1"/>
  <c r="Q60" i="40"/>
  <c r="AZ61" i="40"/>
  <c r="AV61" i="40"/>
  <c r="AW61" i="40" s="1"/>
  <c r="AX61" i="40" s="1"/>
  <c r="BB61" i="40"/>
  <c r="B62" i="40" l="1"/>
  <c r="R60" i="40"/>
  <c r="S60" i="40" s="1"/>
  <c r="BC61" i="40"/>
  <c r="BD61" i="40" s="1"/>
  <c r="BE61" i="40" s="1"/>
  <c r="AB60" i="40" l="1"/>
  <c r="AC60" i="40" l="1"/>
  <c r="AD60" i="40" s="1"/>
  <c r="C61" i="40" s="1"/>
  <c r="Y60" i="40"/>
  <c r="AJ60" i="40"/>
  <c r="AK60" i="40" s="1"/>
  <c r="E61" i="40" l="1"/>
  <c r="Z60" i="40"/>
  <c r="AL60" i="40"/>
  <c r="AQ60" i="40" s="1"/>
  <c r="AT60" i="40" s="1"/>
  <c r="D61" i="40"/>
  <c r="F61" i="40"/>
  <c r="U61" i="40" l="1"/>
  <c r="V61" i="40" s="1"/>
  <c r="AO60" i="40"/>
  <c r="AR60" i="40" s="1"/>
  <c r="G61" i="40"/>
  <c r="H61" i="40" s="1"/>
  <c r="I61" i="40" s="1"/>
  <c r="K61" i="40" s="1"/>
  <c r="L61" i="40" s="1"/>
  <c r="X61" i="40" l="1"/>
  <c r="AA61" i="40"/>
  <c r="M61" i="40"/>
  <c r="BF61" i="40"/>
  <c r="BG61" i="40" s="1"/>
  <c r="AF62" i="40" s="1"/>
  <c r="AG62" i="40" s="1"/>
  <c r="AM61" i="40"/>
  <c r="AN61" i="40"/>
  <c r="AP61" i="40" s="1"/>
  <c r="AS61" i="40" s="1"/>
  <c r="BH61" i="40"/>
  <c r="BI61" i="40" s="1"/>
  <c r="T62" i="40" l="1"/>
  <c r="W61" i="40"/>
  <c r="N61" i="40"/>
  <c r="P61" i="40" s="1"/>
  <c r="AH62" i="40"/>
  <c r="AI62" i="40"/>
  <c r="AY62" i="40"/>
  <c r="O61" i="40" l="1"/>
  <c r="Q61" i="40"/>
  <c r="AV62" i="40"/>
  <c r="AW62" i="40" s="1"/>
  <c r="AX62" i="40" s="1"/>
  <c r="AZ62" i="40"/>
  <c r="BB62" i="40"/>
  <c r="B63" i="40" l="1"/>
  <c r="R61" i="40"/>
  <c r="S61" i="40" s="1"/>
  <c r="BC62" i="40"/>
  <c r="BD62" i="40" s="1"/>
  <c r="BE62" i="40" s="1"/>
  <c r="AB61" i="40" l="1"/>
  <c r="AC61" i="40" l="1"/>
  <c r="AD61" i="40" s="1"/>
  <c r="C62" i="40" s="1"/>
  <c r="AJ61" i="40"/>
  <c r="AK61" i="40" s="1"/>
  <c r="Y61" i="40"/>
  <c r="E62" i="40" l="1"/>
  <c r="Z61" i="40"/>
  <c r="AL61" i="40"/>
  <c r="AO61" i="40" s="1"/>
  <c r="AR61" i="40" s="1"/>
  <c r="D62" i="40"/>
  <c r="F62" i="40"/>
  <c r="AQ61" i="40" l="1"/>
  <c r="AT61" i="40" s="1"/>
  <c r="U62" i="40"/>
  <c r="V62" i="40" s="1"/>
  <c r="G62" i="40"/>
  <c r="H62" i="40" s="1"/>
  <c r="I62" i="40" s="1"/>
  <c r="K62" i="40" s="1"/>
  <c r="L62" i="40" s="1"/>
  <c r="X62" i="40" l="1"/>
  <c r="M62" i="40"/>
  <c r="BF62" i="40"/>
  <c r="BG62" i="40" s="1"/>
  <c r="AF63" i="40" s="1"/>
  <c r="AG63" i="40" s="1"/>
  <c r="AN62" i="40"/>
  <c r="AP62" i="40" s="1"/>
  <c r="AS62" i="40" s="1"/>
  <c r="AM62" i="40"/>
  <c r="BH62" i="40"/>
  <c r="BI62" i="40" s="1"/>
  <c r="AA62" i="40"/>
  <c r="T63" i="40" l="1"/>
  <c r="W62" i="40"/>
  <c r="N62" i="40"/>
  <c r="P62" i="40" s="1"/>
  <c r="AH63" i="40"/>
  <c r="AY63" i="40"/>
  <c r="AI63" i="40"/>
  <c r="Q62" i="40" l="1"/>
  <c r="O62" i="40"/>
  <c r="BB63" i="40"/>
  <c r="AV63" i="40"/>
  <c r="AW63" i="40" s="1"/>
  <c r="AX63" i="40" s="1"/>
  <c r="AZ63" i="40"/>
  <c r="B64" i="40" l="1"/>
  <c r="BC63" i="40"/>
  <c r="BD63" i="40" s="1"/>
  <c r="BE63" i="40" s="1"/>
  <c r="R62" i="40"/>
  <c r="S62" i="40" s="1"/>
  <c r="Y62" i="40"/>
  <c r="AB62" i="40"/>
  <c r="AC62" i="40" l="1"/>
  <c r="AD62" i="40" s="1"/>
  <c r="C63" i="40" s="1"/>
  <c r="E63" i="40" s="1"/>
  <c r="AJ62" i="40"/>
  <c r="AK62" i="40" s="1"/>
  <c r="Z62" i="40"/>
  <c r="AL62" i="40" l="1"/>
  <c r="AO62" i="40" s="1"/>
  <c r="AR62" i="40" s="1"/>
  <c r="D63" i="40"/>
  <c r="F63" i="40"/>
  <c r="AQ62" i="40" l="1"/>
  <c r="AT62" i="40" s="1"/>
  <c r="U63" i="40"/>
  <c r="V63" i="40" s="1"/>
  <c r="G63" i="40"/>
  <c r="H63" i="40" s="1"/>
  <c r="I63" i="40" s="1"/>
  <c r="K63" i="40" s="1"/>
  <c r="L63" i="40" s="1"/>
  <c r="X63" i="40" l="1"/>
  <c r="AA63" i="40"/>
  <c r="M63" i="40"/>
  <c r="BF63" i="40"/>
  <c r="BG63" i="40" s="1"/>
  <c r="AF64" i="40" s="1"/>
  <c r="AG64" i="40" s="1"/>
  <c r="AN63" i="40"/>
  <c r="AP63" i="40" s="1"/>
  <c r="AS63" i="40" s="1"/>
  <c r="AM63" i="40"/>
  <c r="BH63" i="40"/>
  <c r="BI63" i="40" s="1"/>
  <c r="T64" i="40" l="1"/>
  <c r="W63" i="40"/>
  <c r="N63" i="40"/>
  <c r="P63" i="40" s="1"/>
  <c r="AY64" i="40"/>
  <c r="AH64" i="40"/>
  <c r="AI64" i="40"/>
  <c r="O63" i="40" l="1"/>
  <c r="Q63" i="40"/>
  <c r="BB64" i="40"/>
  <c r="AZ64" i="40"/>
  <c r="AV64" i="40"/>
  <c r="AW64" i="40" s="1"/>
  <c r="AX64" i="40" s="1"/>
  <c r="B65" i="40" l="1"/>
  <c r="R63" i="40"/>
  <c r="S63" i="40" s="1"/>
  <c r="BC64" i="40"/>
  <c r="BD64" i="40" s="1"/>
  <c r="BE64" i="40" s="1"/>
  <c r="AB63" i="40" l="1"/>
  <c r="Y63" i="40"/>
  <c r="AC63" i="40" l="1"/>
  <c r="AD63" i="40" s="1"/>
  <c r="C64" i="40" s="1"/>
  <c r="E64" i="40" s="1"/>
  <c r="AJ63" i="40"/>
  <c r="AK63" i="40" s="1"/>
  <c r="Z63" i="40"/>
  <c r="D64" i="40" l="1"/>
  <c r="F64" i="40"/>
  <c r="U64" i="40" l="1"/>
  <c r="V64" i="40" s="1"/>
  <c r="BH64" i="40" s="1"/>
  <c r="BI64" i="40" s="1"/>
  <c r="AL63" i="40"/>
  <c r="G64" i="40"/>
  <c r="H64" i="40" s="1"/>
  <c r="I64" i="40" s="1"/>
  <c r="K64" i="40" s="1"/>
  <c r="L64" i="40" s="1"/>
  <c r="AN64" i="40" l="1"/>
  <c r="AP64" i="40" s="1"/>
  <c r="AS64" i="40" s="1"/>
  <c r="X64" i="40"/>
  <c r="T65" i="40"/>
  <c r="M64" i="40"/>
  <c r="BF64" i="40"/>
  <c r="BG64" i="40" s="1"/>
  <c r="AF65" i="40" s="1"/>
  <c r="AG65" i="40" s="1"/>
  <c r="AM64" i="40"/>
  <c r="AO63" i="40"/>
  <c r="AR63" i="40" s="1"/>
  <c r="AQ63" i="40"/>
  <c r="AT63" i="40" s="1"/>
  <c r="AA64" i="40"/>
  <c r="W64" i="40" l="1"/>
  <c r="N64" i="40"/>
  <c r="P64" i="40" s="1"/>
  <c r="AI65" i="40"/>
  <c r="AH65" i="40"/>
  <c r="AY65" i="40"/>
  <c r="Q64" i="40" l="1"/>
  <c r="O64" i="40"/>
  <c r="AZ65" i="40"/>
  <c r="AV65" i="40"/>
  <c r="AW65" i="40" s="1"/>
  <c r="AX65" i="40" s="1"/>
  <c r="BB65" i="40"/>
  <c r="B66" i="40" l="1"/>
  <c r="R64" i="40"/>
  <c r="S64" i="40" s="1"/>
  <c r="BC65" i="40"/>
  <c r="BD65" i="40" s="1"/>
  <c r="BE65" i="40" s="1"/>
  <c r="Y64" i="40" l="1"/>
  <c r="AB64" i="40"/>
  <c r="AC64" i="40" l="1"/>
  <c r="AD64" i="40" s="1"/>
  <c r="C65" i="40" s="1"/>
  <c r="E65" i="40" s="1"/>
  <c r="AJ64" i="40"/>
  <c r="AK64" i="40" s="1"/>
  <c r="Z64" i="40"/>
  <c r="AL64" i="40" l="1"/>
  <c r="AQ64" i="40" s="1"/>
  <c r="AT64" i="40" s="1"/>
  <c r="D65" i="40"/>
  <c r="F65" i="40"/>
  <c r="U65" i="40" l="1"/>
  <c r="V65" i="40" s="1"/>
  <c r="AO64" i="40"/>
  <c r="AR64" i="40" s="1"/>
  <c r="G65" i="40"/>
  <c r="H65" i="40" s="1"/>
  <c r="I65" i="40" s="1"/>
  <c r="K65" i="40" s="1"/>
  <c r="L65" i="40" s="1"/>
  <c r="X65" i="40" l="1"/>
  <c r="AA65" i="40"/>
  <c r="M65" i="40"/>
  <c r="BF65" i="40"/>
  <c r="BG65" i="40" s="1"/>
  <c r="AF66" i="40" s="1"/>
  <c r="AG66" i="40" s="1"/>
  <c r="AH66" i="40" s="1"/>
  <c r="AN65" i="40"/>
  <c r="AP65" i="40" s="1"/>
  <c r="AS65" i="40" s="1"/>
  <c r="AM65" i="40"/>
  <c r="BH65" i="40"/>
  <c r="BI65" i="40" s="1"/>
  <c r="AY66" i="40" l="1"/>
  <c r="AI66" i="40"/>
  <c r="T66" i="40"/>
  <c r="W65" i="40"/>
  <c r="N65" i="40"/>
  <c r="P65" i="40" s="1"/>
  <c r="AZ66" i="40"/>
  <c r="BB66" i="40"/>
  <c r="AV66" i="40"/>
  <c r="AW66" i="40" s="1"/>
  <c r="AX66" i="40" s="1"/>
  <c r="B67" i="40" l="1"/>
  <c r="Q65" i="40"/>
  <c r="BC66" i="40"/>
  <c r="BD66" i="40" s="1"/>
  <c r="BE66" i="40" s="1"/>
  <c r="O65" i="40"/>
  <c r="R65" i="40" l="1"/>
  <c r="S65" i="40" s="1"/>
  <c r="AB65" i="40"/>
  <c r="AC65" i="40" l="1"/>
  <c r="AD65" i="40" s="1"/>
  <c r="C66" i="40" s="1"/>
  <c r="AJ65" i="40"/>
  <c r="AK65" i="40" s="1"/>
  <c r="Y65" i="40"/>
  <c r="E66" i="40" l="1"/>
  <c r="Z65" i="40"/>
  <c r="D66" i="40"/>
  <c r="F66" i="40"/>
  <c r="G66" i="40" l="1"/>
  <c r="H66" i="40" s="1"/>
  <c r="I66" i="40" s="1"/>
  <c r="K66" i="40" s="1"/>
  <c r="L66" i="40" s="1"/>
  <c r="U66" i="40"/>
  <c r="V66" i="40" s="1"/>
  <c r="AL65" i="40"/>
  <c r="X66" i="40" l="1"/>
  <c r="M66" i="40"/>
  <c r="BF66" i="40"/>
  <c r="BG66" i="40" s="1"/>
  <c r="AF67" i="40" s="1"/>
  <c r="AG67" i="40" s="1"/>
  <c r="AY67" i="40" s="1"/>
  <c r="BH66" i="40"/>
  <c r="BI66" i="40" s="1"/>
  <c r="W66" i="40"/>
  <c r="AM66" i="40"/>
  <c r="AN66" i="40"/>
  <c r="AP66" i="40" s="1"/>
  <c r="AS66" i="40" s="1"/>
  <c r="AA66" i="40"/>
  <c r="AO65" i="40"/>
  <c r="AR65" i="40" s="1"/>
  <c r="AQ65" i="40"/>
  <c r="AT65" i="40" s="1"/>
  <c r="T67" i="40" l="1"/>
  <c r="N66" i="40"/>
  <c r="P66" i="40" s="1"/>
  <c r="Q66" i="40" s="1"/>
  <c r="AI67" i="40"/>
  <c r="AV67" i="40" s="1"/>
  <c r="AW67" i="40" s="1"/>
  <c r="AX67" i="40" s="1"/>
  <c r="AH67" i="40"/>
  <c r="O66" i="40"/>
  <c r="B68" i="40" l="1"/>
  <c r="AZ67" i="40"/>
  <c r="BB67" i="40"/>
  <c r="R66" i="40"/>
  <c r="S66" i="40" s="1"/>
  <c r="BC67" i="40"/>
  <c r="BD67" i="40" s="1"/>
  <c r="BE67" i="40" s="1"/>
  <c r="Y66" i="40" l="1"/>
  <c r="AB66" i="40"/>
  <c r="AC66" i="40" l="1"/>
  <c r="AD66" i="40" s="1"/>
  <c r="C67" i="40" s="1"/>
  <c r="E67" i="40" s="1"/>
  <c r="AJ66" i="40"/>
  <c r="AK66" i="40" s="1"/>
  <c r="Z66" i="40"/>
  <c r="AL66" i="40" l="1"/>
  <c r="AQ66" i="40" s="1"/>
  <c r="AT66" i="40" s="1"/>
  <c r="D67" i="40"/>
  <c r="F67" i="40"/>
  <c r="G67" i="40" l="1"/>
  <c r="H67" i="40" s="1"/>
  <c r="I67" i="40" s="1"/>
  <c r="K67" i="40" s="1"/>
  <c r="L67" i="40" s="1"/>
  <c r="U67" i="40"/>
  <c r="V67" i="40" s="1"/>
  <c r="AO66" i="40"/>
  <c r="AR66" i="40" s="1"/>
  <c r="X67" i="40" l="1"/>
  <c r="M67" i="40"/>
  <c r="BF67" i="40"/>
  <c r="BG67" i="40" s="1"/>
  <c r="AF68" i="40" s="1"/>
  <c r="AG68" i="40" s="1"/>
  <c r="BH67" i="40"/>
  <c r="BI67" i="40" s="1"/>
  <c r="AN67" i="40"/>
  <c r="AP67" i="40" s="1"/>
  <c r="AS67" i="40" s="1"/>
  <c r="AM67" i="40"/>
  <c r="AA67" i="40"/>
  <c r="N67" i="40" l="1"/>
  <c r="P67" i="40" s="1"/>
  <c r="Q67" i="40" s="1"/>
  <c r="W67" i="40"/>
  <c r="T68" i="40"/>
  <c r="AY68" i="40"/>
  <c r="AH68" i="40"/>
  <c r="AI68" i="40"/>
  <c r="O67" i="40" l="1"/>
  <c r="R67" i="40"/>
  <c r="S67" i="40" s="1"/>
  <c r="AZ68" i="40"/>
  <c r="BB68" i="40"/>
  <c r="AV68" i="40"/>
  <c r="AW68" i="40" s="1"/>
  <c r="AX68" i="40" s="1"/>
  <c r="B69" i="40" l="1"/>
  <c r="BC68" i="40"/>
  <c r="BD68" i="40" s="1"/>
  <c r="BE68" i="40" s="1"/>
  <c r="Y67" i="40" l="1"/>
  <c r="AB67" i="40"/>
  <c r="AC67" i="40" l="1"/>
  <c r="AD67" i="40" s="1"/>
  <c r="C68" i="40" s="1"/>
  <c r="E68" i="40" s="1"/>
  <c r="AJ67" i="40"/>
  <c r="AK67" i="40" s="1"/>
  <c r="Z67" i="40"/>
  <c r="AL67" i="40" l="1"/>
  <c r="AO67" i="40" s="1"/>
  <c r="AR67" i="40" s="1"/>
  <c r="D68" i="40"/>
  <c r="F68" i="40"/>
  <c r="G68" i="40" l="1"/>
  <c r="H68" i="40" s="1"/>
  <c r="I68" i="40" s="1"/>
  <c r="K68" i="40" s="1"/>
  <c r="L68" i="40" s="1"/>
  <c r="U68" i="40"/>
  <c r="V68" i="40" s="1"/>
  <c r="AQ67" i="40"/>
  <c r="AT67" i="40" s="1"/>
  <c r="X68" i="40" l="1"/>
  <c r="W68" i="40"/>
  <c r="M68" i="40"/>
  <c r="N68" i="40" s="1"/>
  <c r="P68" i="40" s="1"/>
  <c r="BF68" i="40"/>
  <c r="BG68" i="40" s="1"/>
  <c r="AF69" i="40" s="1"/>
  <c r="AG69" i="40" s="1"/>
  <c r="AN68" i="40"/>
  <c r="AP68" i="40" s="1"/>
  <c r="AS68" i="40" s="1"/>
  <c r="BH68" i="40"/>
  <c r="BI68" i="40" s="1"/>
  <c r="AM68" i="40"/>
  <c r="AA68" i="40"/>
  <c r="T69" i="40" l="1"/>
  <c r="Q68" i="40"/>
  <c r="O68" i="40"/>
  <c r="AY69" i="40"/>
  <c r="AH69" i="40"/>
  <c r="AI69" i="40"/>
  <c r="R68" i="40" l="1"/>
  <c r="S68" i="40" s="1"/>
  <c r="AV69" i="40"/>
  <c r="AW69" i="40" s="1"/>
  <c r="AX69" i="40" s="1"/>
  <c r="BB69" i="40"/>
  <c r="AZ69" i="40"/>
  <c r="B70" i="40" l="1"/>
  <c r="BC69" i="40"/>
  <c r="BD69" i="40" s="1"/>
  <c r="BE69" i="40" s="1"/>
  <c r="Y68" i="40" l="1"/>
  <c r="AB68" i="40"/>
  <c r="AC68" i="40" l="1"/>
  <c r="AD68" i="40" s="1"/>
  <c r="C69" i="40" s="1"/>
  <c r="E69" i="40" s="1"/>
  <c r="AJ68" i="40"/>
  <c r="AK68" i="40" s="1"/>
  <c r="Z68" i="40"/>
  <c r="AL68" i="40" l="1"/>
  <c r="AO68" i="40" s="1"/>
  <c r="AR68" i="40" s="1"/>
  <c r="D69" i="40"/>
  <c r="F69" i="40"/>
  <c r="G69" i="40" l="1"/>
  <c r="H69" i="40" s="1"/>
  <c r="I69" i="40" s="1"/>
  <c r="K69" i="40" s="1"/>
  <c r="L69" i="40" s="1"/>
  <c r="U69" i="40"/>
  <c r="V69" i="40" s="1"/>
  <c r="AQ68" i="40"/>
  <c r="AT68" i="40" s="1"/>
  <c r="M69" i="40" l="1"/>
  <c r="W69" i="40"/>
  <c r="X69" i="40"/>
  <c r="BF69" i="40"/>
  <c r="BG69" i="40" s="1"/>
  <c r="AF70" i="40" s="1"/>
  <c r="AG70" i="40" s="1"/>
  <c r="AN69" i="40"/>
  <c r="AP69" i="40" s="1"/>
  <c r="AS69" i="40" s="1"/>
  <c r="AM69" i="40"/>
  <c r="BH69" i="40"/>
  <c r="BI69" i="40" s="1"/>
  <c r="AA69" i="40"/>
  <c r="N69" i="40" l="1"/>
  <c r="P69" i="40" s="1"/>
  <c r="Q69" i="40" s="1"/>
  <c r="T70" i="40"/>
  <c r="AI70" i="40"/>
  <c r="AH70" i="40"/>
  <c r="AY70" i="40"/>
  <c r="O69" i="40" l="1"/>
  <c r="R69" i="40"/>
  <c r="S69" i="40" s="1"/>
  <c r="AV70" i="40"/>
  <c r="AW70" i="40" s="1"/>
  <c r="AX70" i="40" s="1"/>
  <c r="AZ70" i="40"/>
  <c r="BB70" i="40"/>
  <c r="B71" i="40" l="1"/>
  <c r="BC70" i="40"/>
  <c r="BD70" i="40" s="1"/>
  <c r="BE70" i="40" s="1"/>
  <c r="Y69" i="40" l="1"/>
  <c r="AB69" i="40"/>
  <c r="AC69" i="40" l="1"/>
  <c r="AD69" i="40" s="1"/>
  <c r="C70" i="40" s="1"/>
  <c r="E70" i="40" s="1"/>
  <c r="AJ69" i="40"/>
  <c r="AK69" i="40" s="1"/>
  <c r="Z69" i="40"/>
  <c r="AL69" i="40" l="1"/>
  <c r="AQ69" i="40" s="1"/>
  <c r="AT69" i="40" s="1"/>
  <c r="D70" i="40"/>
  <c r="F70" i="40"/>
  <c r="G70" i="40" l="1"/>
  <c r="H70" i="40" s="1"/>
  <c r="I70" i="40" s="1"/>
  <c r="K70" i="40" s="1"/>
  <c r="L70" i="40" s="1"/>
  <c r="U70" i="40"/>
  <c r="V70" i="40" s="1"/>
  <c r="AO69" i="40"/>
  <c r="AR69" i="40" s="1"/>
  <c r="X70" i="40" l="1"/>
  <c r="W70" i="40"/>
  <c r="M70" i="40"/>
  <c r="BF70" i="40"/>
  <c r="BG70" i="40" s="1"/>
  <c r="AF71" i="40" s="1"/>
  <c r="AG71" i="40" s="1"/>
  <c r="AN70" i="40"/>
  <c r="AP70" i="40" s="1"/>
  <c r="AS70" i="40" s="1"/>
  <c r="AM70" i="40"/>
  <c r="BH70" i="40"/>
  <c r="BI70" i="40" s="1"/>
  <c r="AA70" i="40"/>
  <c r="N70" i="40" l="1"/>
  <c r="P70" i="40" s="1"/>
  <c r="Q70" i="40" s="1"/>
  <c r="T71" i="40"/>
  <c r="AI71" i="40"/>
  <c r="AH71" i="40"/>
  <c r="AY71" i="40"/>
  <c r="O70" i="40" l="1"/>
  <c r="R70" i="40"/>
  <c r="S70" i="40" s="1"/>
  <c r="AV71" i="40"/>
  <c r="AW71" i="40" s="1"/>
  <c r="AX71" i="40" s="1"/>
  <c r="AZ71" i="40"/>
  <c r="BB71" i="40"/>
  <c r="B72" i="40" l="1"/>
  <c r="BC71" i="40"/>
  <c r="BD71" i="40" s="1"/>
  <c r="BE71" i="40" s="1"/>
  <c r="Y70" i="40" l="1"/>
  <c r="AB70" i="40"/>
  <c r="AC70" i="40" l="1"/>
  <c r="AD70" i="40" s="1"/>
  <c r="C71" i="40" s="1"/>
  <c r="E71" i="40" s="1"/>
  <c r="AJ70" i="40"/>
  <c r="AK70" i="40" s="1"/>
  <c r="Z70" i="40"/>
  <c r="AL70" i="40" l="1"/>
  <c r="AO70" i="40" s="1"/>
  <c r="AR70" i="40" s="1"/>
  <c r="D71" i="40"/>
  <c r="F71" i="40"/>
  <c r="AQ70" i="40" l="1"/>
  <c r="AT70" i="40" s="1"/>
  <c r="U71" i="40"/>
  <c r="V71" i="40" s="1"/>
  <c r="G71" i="40"/>
  <c r="H71" i="40" s="1"/>
  <c r="I71" i="40" s="1"/>
  <c r="K71" i="40" s="1"/>
  <c r="L71" i="40" s="1"/>
  <c r="X71" i="40" l="1"/>
  <c r="BH71" i="40"/>
  <c r="BI71" i="40" s="1"/>
  <c r="T72" i="40" s="1"/>
  <c r="AA71" i="40"/>
  <c r="M71" i="40"/>
  <c r="AN71" i="40"/>
  <c r="AP71" i="40" s="1"/>
  <c r="AS71" i="40" s="1"/>
  <c r="BF71" i="40"/>
  <c r="BG71" i="40" s="1"/>
  <c r="AF72" i="40" s="1"/>
  <c r="AG72" i="40" s="1"/>
  <c r="AI72" i="40" s="1"/>
  <c r="AM71" i="40"/>
  <c r="AY72" i="40" l="1"/>
  <c r="AH72" i="40"/>
  <c r="W71" i="40"/>
  <c r="N71" i="40"/>
  <c r="P71" i="40" s="1"/>
  <c r="AV72" i="40"/>
  <c r="AW72" i="40" s="1"/>
  <c r="AX72" i="40" s="1"/>
  <c r="BB72" i="40"/>
  <c r="AZ72" i="40"/>
  <c r="B73" i="40" l="1"/>
  <c r="O71" i="40"/>
  <c r="Q71" i="40"/>
  <c r="BC72" i="40"/>
  <c r="BD72" i="40" s="1"/>
  <c r="BE72" i="40" s="1"/>
  <c r="R71" i="40" l="1"/>
  <c r="S71" i="40" s="1"/>
  <c r="AB71" i="40" l="1"/>
  <c r="AC71" i="40" l="1"/>
  <c r="AD71" i="40" s="1"/>
  <c r="C72" i="40" s="1"/>
  <c r="AJ71" i="40"/>
  <c r="AK71" i="40" s="1"/>
  <c r="Y71" i="40"/>
  <c r="E72" i="40" l="1"/>
  <c r="Z71" i="40"/>
  <c r="AL71" i="40"/>
  <c r="AQ71" i="40" s="1"/>
  <c r="AT71" i="40" s="1"/>
  <c r="D72" i="40"/>
  <c r="F72" i="40"/>
  <c r="G72" i="40" l="1"/>
  <c r="H72" i="40" s="1"/>
  <c r="I72" i="40" s="1"/>
  <c r="K72" i="40" s="1"/>
  <c r="L72" i="40" s="1"/>
  <c r="U72" i="40"/>
  <c r="V72" i="40" s="1"/>
  <c r="AO71" i="40"/>
  <c r="AR71" i="40" s="1"/>
  <c r="X72" i="40" l="1"/>
  <c r="M72" i="40"/>
  <c r="W72" i="40"/>
  <c r="BF72" i="40"/>
  <c r="BG72" i="40" s="1"/>
  <c r="AF73" i="40" s="1"/>
  <c r="AG73" i="40" s="1"/>
  <c r="BH72" i="40"/>
  <c r="BI72" i="40" s="1"/>
  <c r="AM72" i="40"/>
  <c r="AN72" i="40"/>
  <c r="AP72" i="40" s="1"/>
  <c r="AS72" i="40" s="1"/>
  <c r="AA72" i="40"/>
  <c r="T73" i="40" l="1"/>
  <c r="N72" i="40"/>
  <c r="P72" i="40" s="1"/>
  <c r="Q72" i="40" s="1"/>
  <c r="AH73" i="40"/>
  <c r="AY73" i="40"/>
  <c r="AI73" i="40"/>
  <c r="O72" i="40" l="1"/>
  <c r="R72" i="40"/>
  <c r="S72" i="40" s="1"/>
  <c r="BB73" i="40"/>
  <c r="AZ73" i="40"/>
  <c r="AV73" i="40"/>
  <c r="AW73" i="40" s="1"/>
  <c r="AX73" i="40" s="1"/>
  <c r="B74" i="40" l="1"/>
  <c r="BC73" i="40"/>
  <c r="BD73" i="40" s="1"/>
  <c r="BE73" i="40" s="1"/>
  <c r="Y72" i="40"/>
  <c r="AB72" i="40"/>
  <c r="AC72" i="40" l="1"/>
  <c r="AD72" i="40" s="1"/>
  <c r="C73" i="40" s="1"/>
  <c r="E73" i="40" s="1"/>
  <c r="AJ72" i="40"/>
  <c r="Z72" i="40"/>
  <c r="AK72" i="40" l="1"/>
  <c r="D73" i="40"/>
  <c r="F73" i="40"/>
  <c r="AL72" i="40" l="1"/>
  <c r="G73" i="40"/>
  <c r="H73" i="40" s="1"/>
  <c r="I73" i="40" s="1"/>
  <c r="K73" i="40" s="1"/>
  <c r="L73" i="40" s="1"/>
  <c r="U73" i="40"/>
  <c r="V73" i="40" s="1"/>
  <c r="AQ72" i="40" l="1"/>
  <c r="AT72" i="40" s="1"/>
  <c r="AO72" i="40"/>
  <c r="AR72" i="40" s="1"/>
  <c r="X73" i="40"/>
  <c r="M73" i="40"/>
  <c r="BF73" i="40"/>
  <c r="BG73" i="40" s="1"/>
  <c r="AF74" i="40" s="1"/>
  <c r="AG74" i="40" s="1"/>
  <c r="AH74" i="40" s="1"/>
  <c r="AN73" i="40"/>
  <c r="AP73" i="40" s="1"/>
  <c r="AS73" i="40" s="1"/>
  <c r="AM73" i="40"/>
  <c r="BH73" i="40"/>
  <c r="BI73" i="40" s="1"/>
  <c r="AA73" i="40"/>
  <c r="AY74" i="40" l="1"/>
  <c r="AI74" i="40"/>
  <c r="AZ74" i="40" s="1"/>
  <c r="T74" i="40"/>
  <c r="N73" i="40"/>
  <c r="P73" i="40" s="1"/>
  <c r="W73" i="40"/>
  <c r="AV74" i="40" l="1"/>
  <c r="AW74" i="40" s="1"/>
  <c r="AX74" i="40" s="1"/>
  <c r="B75" i="40" s="1"/>
  <c r="BB74" i="40"/>
  <c r="BC74" i="40" s="1"/>
  <c r="BD74" i="40" s="1"/>
  <c r="BE74" i="40" s="1"/>
  <c r="O73" i="40"/>
  <c r="Q73" i="40"/>
  <c r="R73" i="40" l="1"/>
  <c r="S73" i="40" s="1"/>
  <c r="AB73" i="40"/>
  <c r="Y73" i="40"/>
  <c r="AC73" i="40" l="1"/>
  <c r="AD73" i="40" s="1"/>
  <c r="C74" i="40" s="1"/>
  <c r="E74" i="40" s="1"/>
  <c r="AJ73" i="40"/>
  <c r="AK73" i="40" s="1"/>
  <c r="Z73" i="40"/>
  <c r="AL73" i="40" l="1"/>
  <c r="AO73" i="40" s="1"/>
  <c r="AR73" i="40" s="1"/>
  <c r="D74" i="40"/>
  <c r="F74" i="40"/>
  <c r="G74" i="40" l="1"/>
  <c r="H74" i="40" s="1"/>
  <c r="I74" i="40" s="1"/>
  <c r="K74" i="40" s="1"/>
  <c r="L74" i="40" s="1"/>
  <c r="AQ73" i="40"/>
  <c r="AT73" i="40" s="1"/>
  <c r="U74" i="40"/>
  <c r="V74" i="40" s="1"/>
  <c r="X74" i="40" l="1"/>
  <c r="M74" i="40"/>
  <c r="N74" i="40" s="1"/>
  <c r="P74" i="40" s="1"/>
  <c r="BF74" i="40"/>
  <c r="BG74" i="40" s="1"/>
  <c r="AF75" i="40" s="1"/>
  <c r="AG75" i="40" s="1"/>
  <c r="BH74" i="40"/>
  <c r="BI74" i="40" s="1"/>
  <c r="AA74" i="40"/>
  <c r="AM74" i="40"/>
  <c r="AN74" i="40"/>
  <c r="AP74" i="40" s="1"/>
  <c r="AS74" i="40" s="1"/>
  <c r="W74" i="40" l="1"/>
  <c r="T75" i="40"/>
  <c r="Q74" i="40"/>
  <c r="O74" i="40"/>
  <c r="AH75" i="40"/>
  <c r="AY75" i="40"/>
  <c r="AI75" i="40"/>
  <c r="R74" i="40" l="1"/>
  <c r="S74" i="40" s="1"/>
  <c r="BB75" i="40"/>
  <c r="AV75" i="40"/>
  <c r="AW75" i="40" s="1"/>
  <c r="AX75" i="40" s="1"/>
  <c r="AZ75" i="40"/>
  <c r="B76" i="40" l="1"/>
  <c r="BC75" i="40"/>
  <c r="BD75" i="40" s="1"/>
  <c r="BE75" i="40" s="1"/>
  <c r="AB74" i="40" l="1"/>
  <c r="Y74" i="40"/>
  <c r="AC74" i="40" l="1"/>
  <c r="AD74" i="40" s="1"/>
  <c r="C75" i="40" s="1"/>
  <c r="E75" i="40" s="1"/>
  <c r="AJ74" i="40"/>
  <c r="AK74" i="40" s="1"/>
  <c r="Z74" i="40"/>
  <c r="AL74" i="40" l="1"/>
  <c r="AQ74" i="40" s="1"/>
  <c r="AT74" i="40" s="1"/>
  <c r="D75" i="40"/>
  <c r="F75" i="40"/>
  <c r="G75" i="40" l="1"/>
  <c r="H75" i="40" s="1"/>
  <c r="I75" i="40" s="1"/>
  <c r="K75" i="40" s="1"/>
  <c r="L75" i="40" s="1"/>
  <c r="U75" i="40"/>
  <c r="V75" i="40" s="1"/>
  <c r="AO74" i="40"/>
  <c r="AR74" i="40" s="1"/>
  <c r="X75" i="40" l="1"/>
  <c r="M75" i="40"/>
  <c r="N75" i="40" s="1"/>
  <c r="P75" i="40" s="1"/>
  <c r="BF75" i="40"/>
  <c r="BG75" i="40" s="1"/>
  <c r="AF76" i="40" s="1"/>
  <c r="AG76" i="40" s="1"/>
  <c r="AH76" i="40" s="1"/>
  <c r="W75" i="40"/>
  <c r="AN75" i="40"/>
  <c r="AP75" i="40" s="1"/>
  <c r="AS75" i="40" s="1"/>
  <c r="BH75" i="40"/>
  <c r="BI75" i="40" s="1"/>
  <c r="AM75" i="40"/>
  <c r="AA75" i="40"/>
  <c r="AY76" i="40" l="1"/>
  <c r="AI76" i="40"/>
  <c r="BB76" i="40" s="1"/>
  <c r="T76" i="40"/>
  <c r="O75" i="40"/>
  <c r="Q75" i="40"/>
  <c r="AV76" i="40" l="1"/>
  <c r="AW76" i="40" s="1"/>
  <c r="AX76" i="40" s="1"/>
  <c r="B77" i="40" s="1"/>
  <c r="AZ76" i="40"/>
  <c r="R75" i="40"/>
  <c r="S75" i="40" s="1"/>
  <c r="BC76" i="40"/>
  <c r="BD76" i="40" s="1"/>
  <c r="BE76" i="40" s="1"/>
  <c r="Y75" i="40"/>
  <c r="AB75" i="40"/>
  <c r="AC75" i="40" l="1"/>
  <c r="AD75" i="40" s="1"/>
  <c r="C76" i="40" s="1"/>
  <c r="E76" i="40" s="1"/>
  <c r="AJ75" i="40"/>
  <c r="AK75" i="40" s="1"/>
  <c r="Z75" i="40"/>
  <c r="AL75" i="40" l="1"/>
  <c r="AQ75" i="40" s="1"/>
  <c r="AT75" i="40" s="1"/>
  <c r="D76" i="40"/>
  <c r="F76" i="40"/>
  <c r="G76" i="40" l="1"/>
  <c r="H76" i="40" s="1"/>
  <c r="I76" i="40" s="1"/>
  <c r="K76" i="40" s="1"/>
  <c r="L76" i="40" s="1"/>
  <c r="AO75" i="40"/>
  <c r="AR75" i="40" s="1"/>
  <c r="U76" i="40"/>
  <c r="V76" i="40" s="1"/>
  <c r="M76" i="40" l="1"/>
  <c r="N76" i="40" s="1"/>
  <c r="P76" i="40" s="1"/>
  <c r="X76" i="40"/>
  <c r="BF76" i="40"/>
  <c r="BG76" i="40" s="1"/>
  <c r="AF77" i="40" s="1"/>
  <c r="AG77" i="40" s="1"/>
  <c r="AY77" i="40" s="1"/>
  <c r="BH76" i="40"/>
  <c r="BI76" i="40" s="1"/>
  <c r="AA76" i="40"/>
  <c r="W76" i="40"/>
  <c r="AM76" i="40"/>
  <c r="AN76" i="40"/>
  <c r="AP76" i="40" s="1"/>
  <c r="AS76" i="40" s="1"/>
  <c r="AH77" i="40" l="1"/>
  <c r="AI77" i="40"/>
  <c r="AZ77" i="40" s="1"/>
  <c r="T77" i="40"/>
  <c r="O76" i="40"/>
  <c r="Q76" i="40"/>
  <c r="BB77" i="40"/>
  <c r="AV77" i="40" l="1"/>
  <c r="AW77" i="40" s="1"/>
  <c r="AX77" i="40" s="1"/>
  <c r="B78" i="40" s="1"/>
  <c r="R76" i="40"/>
  <c r="S76" i="40" s="1"/>
  <c r="BC77" i="40"/>
  <c r="BD77" i="40" s="1"/>
  <c r="BE77" i="40" s="1"/>
  <c r="Y76" i="40" l="1"/>
  <c r="AB76" i="40"/>
  <c r="AC76" i="40" l="1"/>
  <c r="AD76" i="40" s="1"/>
  <c r="C77" i="40" s="1"/>
  <c r="E77" i="40" s="1"/>
  <c r="AJ76" i="40"/>
  <c r="AK76" i="40" s="1"/>
  <c r="Z76" i="40"/>
  <c r="AL76" i="40" l="1"/>
  <c r="AQ76" i="40" s="1"/>
  <c r="AT76" i="40" s="1"/>
  <c r="D77" i="40"/>
  <c r="F77" i="40"/>
  <c r="G77" i="40" l="1"/>
  <c r="H77" i="40" s="1"/>
  <c r="I77" i="40" s="1"/>
  <c r="K77" i="40" s="1"/>
  <c r="L77" i="40" s="1"/>
  <c r="AO76" i="40"/>
  <c r="AR76" i="40" s="1"/>
  <c r="U77" i="40"/>
  <c r="V77" i="40" s="1"/>
  <c r="M77" i="40" l="1"/>
  <c r="N77" i="40" s="1"/>
  <c r="P77" i="40" s="1"/>
  <c r="X77" i="40"/>
  <c r="BF77" i="40"/>
  <c r="BG77" i="40" s="1"/>
  <c r="AF78" i="40" s="1"/>
  <c r="AG78" i="40" s="1"/>
  <c r="BH77" i="40"/>
  <c r="BI77" i="40" s="1"/>
  <c r="W77" i="40"/>
  <c r="AA77" i="40"/>
  <c r="AN77" i="40"/>
  <c r="AP77" i="40" s="1"/>
  <c r="AS77" i="40" s="1"/>
  <c r="AM77" i="40"/>
  <c r="T78" i="40" l="1"/>
  <c r="Q77" i="40"/>
  <c r="O77" i="40"/>
  <c r="AH78" i="40"/>
  <c r="AI78" i="40"/>
  <c r="AY78" i="40"/>
  <c r="R77" i="40" l="1"/>
  <c r="S77" i="40" s="1"/>
  <c r="AZ78" i="40"/>
  <c r="BB78" i="40"/>
  <c r="AV78" i="40"/>
  <c r="AW78" i="40" s="1"/>
  <c r="AX78" i="40" s="1"/>
  <c r="B79" i="40" l="1"/>
  <c r="BC78" i="40"/>
  <c r="BD78" i="40" s="1"/>
  <c r="BE78" i="40" s="1"/>
  <c r="Y77" i="40" l="1"/>
  <c r="AB77" i="40"/>
  <c r="AC77" i="40" l="1"/>
  <c r="AD77" i="40" s="1"/>
  <c r="C78" i="40" s="1"/>
  <c r="E78" i="40" s="1"/>
  <c r="AJ77" i="40"/>
  <c r="AK77" i="40" s="1"/>
  <c r="Z77" i="40"/>
  <c r="AL77" i="40" l="1"/>
  <c r="AO77" i="40" s="1"/>
  <c r="AR77" i="40" s="1"/>
  <c r="D78" i="40"/>
  <c r="F78" i="40"/>
  <c r="AQ77" i="40" l="1"/>
  <c r="AT77" i="40" s="1"/>
  <c r="G78" i="40"/>
  <c r="H78" i="40" s="1"/>
  <c r="I78" i="40" s="1"/>
  <c r="K78" i="40" s="1"/>
  <c r="L78" i="40" s="1"/>
  <c r="U78" i="40"/>
  <c r="V78" i="40" s="1"/>
  <c r="X78" i="40" l="1"/>
  <c r="M78" i="40"/>
  <c r="N78" i="40" s="1"/>
  <c r="P78" i="40" s="1"/>
  <c r="BF78" i="40"/>
  <c r="BG78" i="40" s="1"/>
  <c r="AF79" i="40" s="1"/>
  <c r="AG79" i="40" s="1"/>
  <c r="BH78" i="40"/>
  <c r="BI78" i="40" s="1"/>
  <c r="W78" i="40"/>
  <c r="AN78" i="40"/>
  <c r="AP78" i="40" s="1"/>
  <c r="AS78" i="40" s="1"/>
  <c r="AM78" i="40"/>
  <c r="AA78" i="40"/>
  <c r="T79" i="40" l="1"/>
  <c r="Q78" i="40"/>
  <c r="O78" i="40"/>
  <c r="AH79" i="40"/>
  <c r="AI79" i="40"/>
  <c r="AY79" i="40"/>
  <c r="R78" i="40" l="1"/>
  <c r="S78" i="40" s="1"/>
  <c r="AV79" i="40"/>
  <c r="AW79" i="40" s="1"/>
  <c r="AX79" i="40" s="1"/>
  <c r="AZ79" i="40"/>
  <c r="BB79" i="40"/>
  <c r="B80" i="40" l="1"/>
  <c r="BC79" i="40"/>
  <c r="BD79" i="40" s="1"/>
  <c r="BE79" i="40" s="1"/>
  <c r="Y78" i="40" l="1"/>
  <c r="AB78" i="40"/>
  <c r="AC78" i="40" l="1"/>
  <c r="AD78" i="40" s="1"/>
  <c r="C79" i="40" s="1"/>
  <c r="E79" i="40" s="1"/>
  <c r="AJ78" i="40"/>
  <c r="AK78" i="40" s="1"/>
  <c r="Z78" i="40"/>
  <c r="AL78" i="40" l="1"/>
  <c r="AQ78" i="40" s="1"/>
  <c r="AT78" i="40" s="1"/>
  <c r="D79" i="40"/>
  <c r="F79" i="40"/>
  <c r="AO78" i="40" l="1"/>
  <c r="AR78" i="40" s="1"/>
  <c r="G79" i="40"/>
  <c r="H79" i="40" s="1"/>
  <c r="I79" i="40" s="1"/>
  <c r="K79" i="40" s="1"/>
  <c r="L79" i="40" s="1"/>
  <c r="U79" i="40"/>
  <c r="V79" i="40" s="1"/>
  <c r="X79" i="40" l="1"/>
  <c r="M79" i="40"/>
  <c r="W79" i="40"/>
  <c r="BF79" i="40"/>
  <c r="BG79" i="40" s="1"/>
  <c r="AF80" i="40" s="1"/>
  <c r="AG80" i="40" s="1"/>
  <c r="BH79" i="40"/>
  <c r="BI79" i="40" s="1"/>
  <c r="AN79" i="40"/>
  <c r="AP79" i="40" s="1"/>
  <c r="AS79" i="40" s="1"/>
  <c r="AM79" i="40"/>
  <c r="AA79" i="40"/>
  <c r="N79" i="40" l="1"/>
  <c r="P79" i="40" s="1"/>
  <c r="Q79" i="40" s="1"/>
  <c r="T80" i="40"/>
  <c r="AH80" i="40"/>
  <c r="AY80" i="40"/>
  <c r="AI80" i="40"/>
  <c r="O79" i="40" l="1"/>
  <c r="R79" i="40"/>
  <c r="S79" i="40" s="1"/>
  <c r="AV80" i="40"/>
  <c r="AW80" i="40" s="1"/>
  <c r="AX80" i="40" s="1"/>
  <c r="BB80" i="40"/>
  <c r="AZ80" i="40"/>
  <c r="B81" i="40" l="1"/>
  <c r="BC80" i="40"/>
  <c r="BD80" i="40" s="1"/>
  <c r="BE80" i="40" s="1"/>
  <c r="AB79" i="40" l="1"/>
  <c r="Y79" i="40"/>
  <c r="AC79" i="40" l="1"/>
  <c r="AD79" i="40" s="1"/>
  <c r="C80" i="40" s="1"/>
  <c r="E80" i="40" s="1"/>
  <c r="AJ79" i="40"/>
  <c r="AK79" i="40" s="1"/>
  <c r="Z79" i="40"/>
  <c r="AL79" i="40" l="1"/>
  <c r="AQ79" i="40" s="1"/>
  <c r="AT79" i="40" s="1"/>
  <c r="D80" i="40"/>
  <c r="F80" i="40"/>
  <c r="AO79" i="40" l="1"/>
  <c r="AR79" i="40" s="1"/>
  <c r="G80" i="40"/>
  <c r="H80" i="40" s="1"/>
  <c r="I80" i="40" s="1"/>
  <c r="K80" i="40" s="1"/>
  <c r="L80" i="40" s="1"/>
  <c r="U80" i="40"/>
  <c r="V80" i="40" s="1"/>
  <c r="X80" i="40" l="1"/>
  <c r="W80" i="40"/>
  <c r="M80" i="40"/>
  <c r="BF80" i="40"/>
  <c r="BG80" i="40" s="1"/>
  <c r="AF81" i="40" s="1"/>
  <c r="AG81" i="40" s="1"/>
  <c r="BH80" i="40"/>
  <c r="BI80" i="40" s="1"/>
  <c r="AN80" i="40"/>
  <c r="AP80" i="40" s="1"/>
  <c r="AS80" i="40" s="1"/>
  <c r="AM80" i="40"/>
  <c r="AA80" i="40"/>
  <c r="T81" i="40" l="1"/>
  <c r="N80" i="40"/>
  <c r="P80" i="40" s="1"/>
  <c r="Q80" i="40" s="1"/>
  <c r="AI81" i="40"/>
  <c r="AH81" i="40"/>
  <c r="AY81" i="40"/>
  <c r="O80" i="40" l="1"/>
  <c r="R80" i="40"/>
  <c r="S80" i="40" s="1"/>
  <c r="BB81" i="40"/>
  <c r="AZ81" i="40"/>
  <c r="AV81" i="40"/>
  <c r="AW81" i="40" s="1"/>
  <c r="AX81" i="40" s="1"/>
  <c r="B82" i="40" l="1"/>
  <c r="BC81" i="40"/>
  <c r="BD81" i="40" s="1"/>
  <c r="BE81" i="40" s="1"/>
  <c r="Y80" i="40" l="1"/>
  <c r="AB80" i="40"/>
  <c r="AC80" i="40" l="1"/>
  <c r="AD80" i="40" s="1"/>
  <c r="C81" i="40" s="1"/>
  <c r="E81" i="40" s="1"/>
  <c r="AJ80" i="40"/>
  <c r="AK80" i="40" s="1"/>
  <c r="Z80" i="40"/>
  <c r="AL80" i="40" l="1"/>
  <c r="AQ80" i="40" s="1"/>
  <c r="AT80" i="40" s="1"/>
  <c r="D81" i="40"/>
  <c r="F81" i="40"/>
  <c r="G81" i="40" l="1"/>
  <c r="H81" i="40" s="1"/>
  <c r="I81" i="40" s="1"/>
  <c r="K81" i="40" s="1"/>
  <c r="L81" i="40" s="1"/>
  <c r="AO80" i="40"/>
  <c r="AR80" i="40" s="1"/>
  <c r="U81" i="40"/>
  <c r="V81" i="40" s="1"/>
  <c r="X81" i="40" l="1"/>
  <c r="M81" i="40"/>
  <c r="BF81" i="40"/>
  <c r="BG81" i="40" s="1"/>
  <c r="AF82" i="40" s="1"/>
  <c r="AG82" i="40" s="1"/>
  <c r="BH81" i="40"/>
  <c r="BI81" i="40" s="1"/>
  <c r="N81" i="40"/>
  <c r="P81" i="40" s="1"/>
  <c r="AA81" i="40"/>
  <c r="AM81" i="40"/>
  <c r="AN81" i="40"/>
  <c r="AP81" i="40" s="1"/>
  <c r="AS81" i="40" s="1"/>
  <c r="T82" i="40" l="1"/>
  <c r="Q81" i="40"/>
  <c r="W81" i="40"/>
  <c r="O81" i="40"/>
  <c r="AI82" i="40"/>
  <c r="AY82" i="40"/>
  <c r="AH82" i="40"/>
  <c r="R81" i="40" l="1"/>
  <c r="S81" i="40" s="1"/>
  <c r="AZ82" i="40"/>
  <c r="BB82" i="40"/>
  <c r="AV82" i="40"/>
  <c r="AW82" i="40" s="1"/>
  <c r="AX82" i="40" s="1"/>
  <c r="B83" i="40" l="1"/>
  <c r="BC82" i="40"/>
  <c r="BD82" i="40" s="1"/>
  <c r="BE82" i="40" s="1"/>
  <c r="Y81" i="40"/>
  <c r="AB81" i="40"/>
  <c r="AC81" i="40" l="1"/>
  <c r="AD81" i="40" s="1"/>
  <c r="C82" i="40" s="1"/>
  <c r="E82" i="40" s="1"/>
  <c r="AJ81" i="40"/>
  <c r="AK81" i="40" s="1"/>
  <c r="Z81" i="40"/>
  <c r="AL81" i="40" l="1"/>
  <c r="AO81" i="40" s="1"/>
  <c r="AR81" i="40" s="1"/>
  <c r="D82" i="40"/>
  <c r="F82" i="40"/>
  <c r="G82" i="40" l="1"/>
  <c r="H82" i="40" s="1"/>
  <c r="I82" i="40" s="1"/>
  <c r="K82" i="40" s="1"/>
  <c r="L82" i="40" s="1"/>
  <c r="U82" i="40"/>
  <c r="V82" i="40" s="1"/>
  <c r="AQ81" i="40"/>
  <c r="AT81" i="40" s="1"/>
  <c r="X82" i="40" l="1"/>
  <c r="W82" i="40"/>
  <c r="M82" i="40"/>
  <c r="BF82" i="40"/>
  <c r="BG82" i="40" s="1"/>
  <c r="AF83" i="40" s="1"/>
  <c r="AG83" i="40" s="1"/>
  <c r="AM82" i="40"/>
  <c r="BH82" i="40"/>
  <c r="BI82" i="40" s="1"/>
  <c r="AN82" i="40"/>
  <c r="AP82" i="40" s="1"/>
  <c r="AS82" i="40" s="1"/>
  <c r="AA82" i="40"/>
  <c r="T83" i="40" l="1"/>
  <c r="N82" i="40"/>
  <c r="P82" i="40" s="1"/>
  <c r="Q82" i="40" s="1"/>
  <c r="AH83" i="40"/>
  <c r="AI83" i="40"/>
  <c r="AY83" i="40"/>
  <c r="O82" i="40" l="1"/>
  <c r="R82" i="40"/>
  <c r="S82" i="40" s="1"/>
  <c r="AZ83" i="40"/>
  <c r="BB83" i="40"/>
  <c r="AV83" i="40"/>
  <c r="AW83" i="40" s="1"/>
  <c r="AX83" i="40" s="1"/>
  <c r="B84" i="40" l="1"/>
  <c r="BC83" i="40"/>
  <c r="BD83" i="40" s="1"/>
  <c r="BE83" i="40" s="1"/>
  <c r="AB82" i="40"/>
  <c r="Y82" i="40"/>
  <c r="AC82" i="40" l="1"/>
  <c r="AD82" i="40" s="1"/>
  <c r="C83" i="40" s="1"/>
  <c r="E83" i="40" s="1"/>
  <c r="AJ82" i="40"/>
  <c r="AK82" i="40" s="1"/>
  <c r="Z82" i="40"/>
  <c r="AL82" i="40" l="1"/>
  <c r="AQ82" i="40" s="1"/>
  <c r="AT82" i="40" s="1"/>
  <c r="D83" i="40"/>
  <c r="F83" i="40"/>
  <c r="AO82" i="40" l="1"/>
  <c r="AR82" i="40" s="1"/>
  <c r="G83" i="40"/>
  <c r="H83" i="40" s="1"/>
  <c r="I83" i="40" s="1"/>
  <c r="K83" i="40" s="1"/>
  <c r="L83" i="40" s="1"/>
  <c r="U83" i="40"/>
  <c r="V83" i="40" s="1"/>
  <c r="X83" i="40" l="1"/>
  <c r="M83" i="40"/>
  <c r="BF83" i="40"/>
  <c r="BG83" i="40" s="1"/>
  <c r="AF84" i="40" s="1"/>
  <c r="AG84" i="40" s="1"/>
  <c r="AA83" i="40"/>
  <c r="AN83" i="40"/>
  <c r="AP83" i="40" s="1"/>
  <c r="AS83" i="40" s="1"/>
  <c r="AM83" i="40"/>
  <c r="BH83" i="40"/>
  <c r="BI83" i="40" s="1"/>
  <c r="T84" i="40" l="1"/>
  <c r="W83" i="40"/>
  <c r="N83" i="40"/>
  <c r="P83" i="40" s="1"/>
  <c r="AI84" i="40"/>
  <c r="AH84" i="40"/>
  <c r="AY84" i="40"/>
  <c r="Q83" i="40" l="1"/>
  <c r="O83" i="40"/>
  <c r="BB84" i="40"/>
  <c r="AV84" i="40"/>
  <c r="AW84" i="40" s="1"/>
  <c r="AX84" i="40" s="1"/>
  <c r="AZ84" i="40"/>
  <c r="B85" i="40" l="1"/>
  <c r="R83" i="40"/>
  <c r="S83" i="40" s="1"/>
  <c r="BC84" i="40"/>
  <c r="BD84" i="40" s="1"/>
  <c r="BE84" i="40" s="1"/>
  <c r="AB83" i="40"/>
  <c r="Y83" i="40"/>
  <c r="AC83" i="40" l="1"/>
  <c r="AD83" i="40" s="1"/>
  <c r="C84" i="40" s="1"/>
  <c r="E84" i="40" s="1"/>
  <c r="AJ83" i="40"/>
  <c r="AK83" i="40" s="1"/>
  <c r="Z83" i="40"/>
  <c r="AL83" i="40" l="1"/>
  <c r="AO83" i="40" s="1"/>
  <c r="AR83" i="40" s="1"/>
  <c r="D84" i="40"/>
  <c r="F84" i="40"/>
  <c r="AQ83" i="40" l="1"/>
  <c r="AT83" i="40" s="1"/>
  <c r="U84" i="40"/>
  <c r="V84" i="40" s="1"/>
  <c r="G84" i="40"/>
  <c r="H84" i="40" s="1"/>
  <c r="I84" i="40" s="1"/>
  <c r="K84" i="40" s="1"/>
  <c r="L84" i="40" s="1"/>
  <c r="X84" i="40" l="1"/>
  <c r="M84" i="40"/>
  <c r="BF84" i="40"/>
  <c r="BG84" i="40" s="1"/>
  <c r="AF85" i="40" s="1"/>
  <c r="AG85" i="40" s="1"/>
  <c r="AN84" i="40"/>
  <c r="AP84" i="40" s="1"/>
  <c r="AS84" i="40" s="1"/>
  <c r="AM84" i="40"/>
  <c r="BH84" i="40"/>
  <c r="BI84" i="40" s="1"/>
  <c r="AA84" i="40"/>
  <c r="T85" i="40" l="1"/>
  <c r="W84" i="40"/>
  <c r="N84" i="40"/>
  <c r="P84" i="40" s="1"/>
  <c r="AY85" i="40"/>
  <c r="AI85" i="40"/>
  <c r="AH85" i="40"/>
  <c r="Q84" i="40" l="1"/>
  <c r="O84" i="40"/>
  <c r="AZ85" i="40"/>
  <c r="AV85" i="40"/>
  <c r="AW85" i="40" s="1"/>
  <c r="AX85" i="40" s="1"/>
  <c r="BB85" i="40"/>
  <c r="B86" i="40" l="1"/>
  <c r="R84" i="40"/>
  <c r="S84" i="40" s="1"/>
  <c r="BC85" i="40"/>
  <c r="BD85" i="40" s="1"/>
  <c r="BE85" i="40" s="1"/>
  <c r="AB84" i="40" l="1"/>
  <c r="Y84" i="40"/>
  <c r="AC84" i="40" l="1"/>
  <c r="AD84" i="40" s="1"/>
  <c r="C85" i="40" s="1"/>
  <c r="E85" i="40" s="1"/>
  <c r="AJ84" i="40"/>
  <c r="AK84" i="40" s="1"/>
  <c r="Z84" i="40"/>
  <c r="AL84" i="40" l="1"/>
  <c r="AO84" i="40" s="1"/>
  <c r="AR84" i="40" s="1"/>
  <c r="D85" i="40"/>
  <c r="F85" i="40"/>
  <c r="AQ84" i="40" l="1"/>
  <c r="AT84" i="40" s="1"/>
  <c r="U85" i="40"/>
  <c r="V85" i="40" s="1"/>
  <c r="G85" i="40"/>
  <c r="H85" i="40" s="1"/>
  <c r="I85" i="40" s="1"/>
  <c r="K85" i="40" s="1"/>
  <c r="L85" i="40" s="1"/>
  <c r="X85" i="40" l="1"/>
  <c r="AA85" i="40"/>
  <c r="M85" i="40"/>
  <c r="BF85" i="40"/>
  <c r="BG85" i="40" s="1"/>
  <c r="AF86" i="40" s="1"/>
  <c r="AG86" i="40" s="1"/>
  <c r="AM85" i="40"/>
  <c r="AN85" i="40"/>
  <c r="AP85" i="40" s="1"/>
  <c r="AS85" i="40" s="1"/>
  <c r="BH85" i="40"/>
  <c r="BI85" i="40" s="1"/>
  <c r="T86" i="40" l="1"/>
  <c r="W85" i="40"/>
  <c r="N85" i="40"/>
  <c r="P85" i="40" s="1"/>
  <c r="AH86" i="40"/>
  <c r="AI86" i="40"/>
  <c r="AY86" i="40"/>
  <c r="O85" i="40" l="1"/>
  <c r="Q85" i="40"/>
  <c r="AZ86" i="40"/>
  <c r="BB86" i="40"/>
  <c r="AV86" i="40"/>
  <c r="AW86" i="40" s="1"/>
  <c r="AX86" i="40" s="1"/>
  <c r="B87" i="40" l="1"/>
  <c r="R85" i="40"/>
  <c r="S85" i="40" s="1"/>
  <c r="BC86" i="40"/>
  <c r="BD86" i="40" s="1"/>
  <c r="BE86" i="40" s="1"/>
  <c r="Y85" i="40"/>
  <c r="AB85" i="40"/>
  <c r="AC85" i="40" l="1"/>
  <c r="AD85" i="40" s="1"/>
  <c r="C86" i="40" s="1"/>
  <c r="E86" i="40" s="1"/>
  <c r="AJ85" i="40"/>
  <c r="Z85" i="40"/>
  <c r="AK85" i="40" l="1"/>
  <c r="D86" i="40"/>
  <c r="F86" i="40"/>
  <c r="AL85" i="40" l="1"/>
  <c r="G86" i="40"/>
  <c r="H86" i="40" s="1"/>
  <c r="I86" i="40" s="1"/>
  <c r="K86" i="40" s="1"/>
  <c r="L86" i="40" s="1"/>
  <c r="U86" i="40"/>
  <c r="V86" i="40" s="1"/>
  <c r="AQ85" i="40" l="1"/>
  <c r="AT85" i="40" s="1"/>
  <c r="AO85" i="40"/>
  <c r="AR85" i="40" s="1"/>
  <c r="X86" i="40"/>
  <c r="M86" i="40"/>
  <c r="N86" i="40" s="1"/>
  <c r="P86" i="40" s="1"/>
  <c r="BF86" i="40"/>
  <c r="BG86" i="40" s="1"/>
  <c r="AF87" i="40" s="1"/>
  <c r="AG87" i="40" s="1"/>
  <c r="BH86" i="40"/>
  <c r="BI86" i="40" s="1"/>
  <c r="W86" i="40"/>
  <c r="AM86" i="40"/>
  <c r="AN86" i="40"/>
  <c r="AP86" i="40" s="1"/>
  <c r="AS86" i="40" s="1"/>
  <c r="AA86" i="40"/>
  <c r="T87" i="40" l="1"/>
  <c r="Q86" i="40"/>
  <c r="O86" i="40"/>
  <c r="AI87" i="40"/>
  <c r="AY87" i="40"/>
  <c r="AH87" i="40"/>
  <c r="R86" i="40" l="1"/>
  <c r="S86" i="40" s="1"/>
  <c r="AV87" i="40"/>
  <c r="AW87" i="40" s="1"/>
  <c r="AX87" i="40" s="1"/>
  <c r="AZ87" i="40"/>
  <c r="BB87" i="40"/>
  <c r="B88" i="40" l="1"/>
  <c r="BC87" i="40"/>
  <c r="BD87" i="40" s="1"/>
  <c r="BE87" i="40" s="1"/>
  <c r="Y86" i="40" l="1"/>
  <c r="AB86" i="40"/>
  <c r="AC86" i="40" l="1"/>
  <c r="AD86" i="40" s="1"/>
  <c r="C87" i="40" s="1"/>
  <c r="E87" i="40" s="1"/>
  <c r="AJ86" i="40"/>
  <c r="AK86" i="40" s="1"/>
  <c r="Z86" i="40"/>
  <c r="AL86" i="40" l="1"/>
  <c r="AO86" i="40" s="1"/>
  <c r="AR86" i="40" s="1"/>
  <c r="D87" i="40"/>
  <c r="F87" i="40"/>
  <c r="G87" i="40" l="1"/>
  <c r="H87" i="40" s="1"/>
  <c r="I87" i="40" s="1"/>
  <c r="K87" i="40" s="1"/>
  <c r="L87" i="40" s="1"/>
  <c r="AQ86" i="40"/>
  <c r="AT86" i="40" s="1"/>
  <c r="U87" i="40"/>
  <c r="V87" i="40" s="1"/>
  <c r="X87" i="40" l="1"/>
  <c r="M87" i="40"/>
  <c r="N87" i="40" s="1"/>
  <c r="P87" i="40" s="1"/>
  <c r="BF87" i="40"/>
  <c r="BG87" i="40" s="1"/>
  <c r="AF88" i="40" s="1"/>
  <c r="AG88" i="40" s="1"/>
  <c r="BH87" i="40"/>
  <c r="BI87" i="40" s="1"/>
  <c r="AA87" i="40"/>
  <c r="AM87" i="40"/>
  <c r="AN87" i="40"/>
  <c r="AP87" i="40" s="1"/>
  <c r="AS87" i="40" s="1"/>
  <c r="W87" i="40"/>
  <c r="T88" i="40" l="1"/>
  <c r="O87" i="40"/>
  <c r="Q87" i="40"/>
  <c r="AY88" i="40"/>
  <c r="AH88" i="40"/>
  <c r="AI88" i="40"/>
  <c r="R87" i="40" l="1"/>
  <c r="S87" i="40" s="1"/>
  <c r="Y87" i="40"/>
  <c r="AV88" i="40"/>
  <c r="AW88" i="40" s="1"/>
  <c r="AX88" i="40" s="1"/>
  <c r="AZ88" i="40"/>
  <c r="BB88" i="40"/>
  <c r="B89" i="40" l="1"/>
  <c r="AB87" i="40"/>
  <c r="BC88" i="40"/>
  <c r="BD88" i="40" s="1"/>
  <c r="BE88" i="40" s="1"/>
  <c r="Z87" i="40"/>
  <c r="AC87" i="40" l="1"/>
  <c r="AD87" i="40" s="1"/>
  <c r="C88" i="40" s="1"/>
  <c r="E88" i="40" s="1"/>
  <c r="AJ87" i="40"/>
  <c r="AK87" i="40" s="1"/>
  <c r="D88" i="40" l="1"/>
  <c r="AL87" i="40"/>
  <c r="AQ87" i="40" s="1"/>
  <c r="AT87" i="40" s="1"/>
  <c r="F88" i="40"/>
  <c r="G88" i="40" l="1"/>
  <c r="H88" i="40" s="1"/>
  <c r="I88" i="40" s="1"/>
  <c r="K88" i="40" s="1"/>
  <c r="L88" i="40" s="1"/>
  <c r="AO87" i="40"/>
  <c r="AR87" i="40" s="1"/>
  <c r="U88" i="40"/>
  <c r="V88" i="40" s="1"/>
  <c r="X88" i="40" l="1"/>
  <c r="M88" i="40"/>
  <c r="W88" i="40"/>
  <c r="BF88" i="40"/>
  <c r="BG88" i="40" s="1"/>
  <c r="AF89" i="40" s="1"/>
  <c r="AG89" i="40" s="1"/>
  <c r="AH89" i="40" s="1"/>
  <c r="AM88" i="40"/>
  <c r="AN88" i="40"/>
  <c r="AP88" i="40" s="1"/>
  <c r="AS88" i="40" s="1"/>
  <c r="BH88" i="40"/>
  <c r="BI88" i="40" s="1"/>
  <c r="N88" i="40"/>
  <c r="P88" i="40" s="1"/>
  <c r="AA88" i="40"/>
  <c r="T89" i="40" l="1"/>
  <c r="O88" i="40"/>
  <c r="Q88" i="40"/>
  <c r="AI89" i="40"/>
  <c r="AV89" i="40" s="1"/>
  <c r="AW89" i="40" s="1"/>
  <c r="AX89" i="40" s="1"/>
  <c r="AY89" i="40"/>
  <c r="B90" i="40" l="1"/>
  <c r="R88" i="40"/>
  <c r="S88" i="40" s="1"/>
  <c r="AZ89" i="40"/>
  <c r="BB89" i="40"/>
  <c r="Y88" i="40"/>
  <c r="AB88" i="40"/>
  <c r="BC89" i="40" l="1"/>
  <c r="BD89" i="40" s="1"/>
  <c r="BE89" i="40" s="1"/>
  <c r="AC88" i="40"/>
  <c r="AD88" i="40" s="1"/>
  <c r="C89" i="40" s="1"/>
  <c r="E89" i="40" s="1"/>
  <c r="AJ88" i="40"/>
  <c r="AK88" i="40" s="1"/>
  <c r="Z88" i="40"/>
  <c r="AL88" i="40" l="1"/>
  <c r="AO88" i="40" s="1"/>
  <c r="AR88" i="40" s="1"/>
  <c r="D89" i="40"/>
  <c r="F89" i="40"/>
  <c r="G89" i="40" l="1"/>
  <c r="H89" i="40" s="1"/>
  <c r="I89" i="40" s="1"/>
  <c r="K89" i="40" s="1"/>
  <c r="L89" i="40" s="1"/>
  <c r="AQ88" i="40"/>
  <c r="AT88" i="40" s="1"/>
  <c r="U89" i="40"/>
  <c r="V89" i="40" s="1"/>
  <c r="M89" i="40" l="1"/>
  <c r="N89" i="40" s="1"/>
  <c r="P89" i="40" s="1"/>
  <c r="W89" i="40"/>
  <c r="X89" i="40"/>
  <c r="BH89" i="40"/>
  <c r="BI89" i="40" s="1"/>
  <c r="T90" i="40" s="1"/>
  <c r="BF89" i="40"/>
  <c r="BG89" i="40" s="1"/>
  <c r="AF90" i="40" s="1"/>
  <c r="AG90" i="40" s="1"/>
  <c r="AN89" i="40"/>
  <c r="AP89" i="40" s="1"/>
  <c r="AS89" i="40" s="1"/>
  <c r="AM89" i="40"/>
  <c r="AA89" i="40"/>
  <c r="Q89" i="40" l="1"/>
  <c r="O89" i="40"/>
  <c r="AY90" i="40"/>
  <c r="AI90" i="40"/>
  <c r="AH90" i="40"/>
  <c r="R89" i="40" l="1"/>
  <c r="S89" i="40" s="1"/>
  <c r="BB90" i="40"/>
  <c r="AZ90" i="40"/>
  <c r="AV90" i="40"/>
  <c r="AW90" i="40" s="1"/>
  <c r="AX90" i="40" s="1"/>
  <c r="B91" i="40" l="1"/>
  <c r="BC90" i="40"/>
  <c r="BD90" i="40" s="1"/>
  <c r="BE90" i="40" s="1"/>
  <c r="Y89" i="40"/>
  <c r="AB89" i="40"/>
  <c r="AC89" i="40" l="1"/>
  <c r="AD89" i="40" s="1"/>
  <c r="C90" i="40" s="1"/>
  <c r="E90" i="40" s="1"/>
  <c r="AJ89" i="40"/>
  <c r="AK89" i="40" s="1"/>
  <c r="Z89" i="40"/>
  <c r="AL89" i="40" l="1"/>
  <c r="AO89" i="40" s="1"/>
  <c r="AR89" i="40" s="1"/>
  <c r="D90" i="40"/>
  <c r="F90" i="40"/>
  <c r="G90" i="40" l="1"/>
  <c r="H90" i="40" s="1"/>
  <c r="I90" i="40" s="1"/>
  <c r="K90" i="40" s="1"/>
  <c r="L90" i="40" s="1"/>
  <c r="AQ89" i="40"/>
  <c r="AT89" i="40" s="1"/>
  <c r="U90" i="40"/>
  <c r="V90" i="40" s="1"/>
  <c r="X90" i="40" l="1"/>
  <c r="M90" i="40"/>
  <c r="N90" i="40" s="1"/>
  <c r="P90" i="40" s="1"/>
  <c r="BF90" i="40"/>
  <c r="BG90" i="40" s="1"/>
  <c r="AF91" i="40" s="1"/>
  <c r="AG91" i="40" s="1"/>
  <c r="AM90" i="40"/>
  <c r="BH90" i="40"/>
  <c r="BI90" i="40" s="1"/>
  <c r="W90" i="40"/>
  <c r="AN90" i="40"/>
  <c r="AP90" i="40" s="1"/>
  <c r="AS90" i="40" s="1"/>
  <c r="AA90" i="40"/>
  <c r="T91" i="40" l="1"/>
  <c r="Q90" i="40"/>
  <c r="O90" i="40"/>
  <c r="AH91" i="40"/>
  <c r="AY91" i="40"/>
  <c r="AI91" i="40"/>
  <c r="R90" i="40" l="1"/>
  <c r="S90" i="40" s="1"/>
  <c r="BB91" i="40"/>
  <c r="AZ91" i="40"/>
  <c r="AV91" i="40"/>
  <c r="AW91" i="40" s="1"/>
  <c r="AX91" i="40" s="1"/>
  <c r="B92" i="40" l="1"/>
  <c r="BC91" i="40"/>
  <c r="BD91" i="40" s="1"/>
  <c r="BE91" i="40" s="1"/>
  <c r="Y90" i="40"/>
  <c r="AB90" i="40"/>
  <c r="AC90" i="40" l="1"/>
  <c r="AD90" i="40" s="1"/>
  <c r="C91" i="40" s="1"/>
  <c r="E91" i="40" s="1"/>
  <c r="AJ90" i="40"/>
  <c r="AK90" i="40" s="1"/>
  <c r="Z90" i="40"/>
  <c r="AL90" i="40" l="1"/>
  <c r="AQ90" i="40" s="1"/>
  <c r="AT90" i="40" s="1"/>
  <c r="D91" i="40"/>
  <c r="F91" i="40"/>
  <c r="G91" i="40" l="1"/>
  <c r="H91" i="40" s="1"/>
  <c r="I91" i="40" s="1"/>
  <c r="K91" i="40" s="1"/>
  <c r="L91" i="40" s="1"/>
  <c r="AO90" i="40"/>
  <c r="AR90" i="40" s="1"/>
  <c r="U91" i="40"/>
  <c r="V91" i="40" s="1"/>
  <c r="M91" i="40" l="1"/>
  <c r="N91" i="40" s="1"/>
  <c r="P91" i="40" s="1"/>
  <c r="X91" i="40"/>
  <c r="BF91" i="40"/>
  <c r="BG91" i="40" s="1"/>
  <c r="AF92" i="40" s="1"/>
  <c r="AG92" i="40" s="1"/>
  <c r="W91" i="40"/>
  <c r="BH91" i="40"/>
  <c r="BI91" i="40" s="1"/>
  <c r="AA91" i="40"/>
  <c r="AM91" i="40"/>
  <c r="AN91" i="40"/>
  <c r="AP91" i="40" s="1"/>
  <c r="AS91" i="40" s="1"/>
  <c r="T92" i="40" l="1"/>
  <c r="Q91" i="40"/>
  <c r="O91" i="40"/>
  <c r="AI92" i="40"/>
  <c r="AY92" i="40"/>
  <c r="AH92" i="40"/>
  <c r="R91" i="40" l="1"/>
  <c r="S91" i="40" s="1"/>
  <c r="AV92" i="40"/>
  <c r="AW92" i="40" s="1"/>
  <c r="AX92" i="40" s="1"/>
  <c r="AZ92" i="40"/>
  <c r="BB92" i="40"/>
  <c r="B93" i="40" l="1"/>
  <c r="BC92" i="40"/>
  <c r="BD92" i="40" s="1"/>
  <c r="BE92" i="40" s="1"/>
  <c r="AB91" i="40" l="1"/>
  <c r="Y91" i="40"/>
  <c r="AC91" i="40" l="1"/>
  <c r="AD91" i="40" s="1"/>
  <c r="C92" i="40" s="1"/>
  <c r="E92" i="40" s="1"/>
  <c r="AJ91" i="40"/>
  <c r="AK91" i="40" s="1"/>
  <c r="Z91" i="40"/>
  <c r="AL91" i="40" l="1"/>
  <c r="AO91" i="40" s="1"/>
  <c r="AR91" i="40" s="1"/>
  <c r="D92" i="40"/>
  <c r="F92" i="40"/>
  <c r="AQ91" i="40" l="1"/>
  <c r="AT91" i="40" s="1"/>
  <c r="U92" i="40"/>
  <c r="V92" i="40" s="1"/>
  <c r="G92" i="40"/>
  <c r="H92" i="40" s="1"/>
  <c r="I92" i="40" s="1"/>
  <c r="K92" i="40" s="1"/>
  <c r="L92" i="40" s="1"/>
  <c r="X92" i="40" l="1"/>
  <c r="AA92" i="40"/>
  <c r="M92" i="40"/>
  <c r="BF92" i="40"/>
  <c r="BG92" i="40" s="1"/>
  <c r="AF93" i="40" s="1"/>
  <c r="AG93" i="40" s="1"/>
  <c r="AM92" i="40"/>
  <c r="AN92" i="40"/>
  <c r="AP92" i="40" s="1"/>
  <c r="AS92" i="40" s="1"/>
  <c r="BH92" i="40"/>
  <c r="BI92" i="40" s="1"/>
  <c r="T93" i="40" l="1"/>
  <c r="N92" i="40"/>
  <c r="P92" i="40" s="1"/>
  <c r="W92" i="40"/>
  <c r="AH93" i="40"/>
  <c r="AY93" i="40"/>
  <c r="AI93" i="40"/>
  <c r="Q92" i="40" l="1"/>
  <c r="O92" i="40"/>
  <c r="AV93" i="40"/>
  <c r="AW93" i="40" s="1"/>
  <c r="AX93" i="40" s="1"/>
  <c r="AZ93" i="40"/>
  <c r="BB93" i="40"/>
  <c r="B94" i="40" l="1"/>
  <c r="R92" i="40"/>
  <c r="S92" i="40" s="1"/>
  <c r="BC93" i="40"/>
  <c r="BD93" i="40" s="1"/>
  <c r="BE93" i="40" s="1"/>
  <c r="AB92" i="40" l="1"/>
  <c r="Y92" i="40"/>
  <c r="AC92" i="40" l="1"/>
  <c r="AD92" i="40" s="1"/>
  <c r="C93" i="40" s="1"/>
  <c r="E93" i="40" s="1"/>
  <c r="AJ92" i="40"/>
  <c r="AK92" i="40" s="1"/>
  <c r="Z92" i="40"/>
  <c r="AL92" i="40" l="1"/>
  <c r="AQ92" i="40" s="1"/>
  <c r="AT92" i="40" s="1"/>
  <c r="D93" i="40"/>
  <c r="F93" i="40"/>
  <c r="AO92" i="40" l="1"/>
  <c r="AR92" i="40" s="1"/>
  <c r="U93" i="40"/>
  <c r="V93" i="40" s="1"/>
  <c r="G93" i="40"/>
  <c r="H93" i="40" s="1"/>
  <c r="I93" i="40" s="1"/>
  <c r="K93" i="40" s="1"/>
  <c r="L93" i="40" s="1"/>
  <c r="X93" i="40" l="1"/>
  <c r="BH93" i="40"/>
  <c r="BI93" i="40" s="1"/>
  <c r="T94" i="40" s="1"/>
  <c r="AN93" i="40"/>
  <c r="AP93" i="40" s="1"/>
  <c r="AS93" i="40" s="1"/>
  <c r="AA93" i="40"/>
  <c r="M93" i="40"/>
  <c r="BF93" i="40"/>
  <c r="BG93" i="40" s="1"/>
  <c r="AF94" i="40" s="1"/>
  <c r="AG94" i="40" s="1"/>
  <c r="AM93" i="40"/>
  <c r="N93" i="40" l="1"/>
  <c r="P93" i="40" s="1"/>
  <c r="W93" i="40"/>
  <c r="AY94" i="40"/>
  <c r="AH94" i="40"/>
  <c r="AI94" i="40"/>
  <c r="Q93" i="40" l="1"/>
  <c r="O93" i="40"/>
  <c r="AV94" i="40"/>
  <c r="AW94" i="40" s="1"/>
  <c r="AX94" i="40" s="1"/>
  <c r="AZ94" i="40"/>
  <c r="BB94" i="40"/>
  <c r="B95" i="40" l="1"/>
  <c r="R93" i="40"/>
  <c r="S93" i="40" s="1"/>
  <c r="BC94" i="40"/>
  <c r="BD94" i="40" s="1"/>
  <c r="BE94" i="40" s="1"/>
  <c r="Y93" i="40"/>
  <c r="AB93" i="40"/>
  <c r="AC93" i="40" l="1"/>
  <c r="AD93" i="40" s="1"/>
  <c r="C94" i="40" s="1"/>
  <c r="E94" i="40" s="1"/>
  <c r="AJ93" i="40"/>
  <c r="AK93" i="40" s="1"/>
  <c r="Z93" i="40"/>
  <c r="AL93" i="40" l="1"/>
  <c r="AO93" i="40" s="1"/>
  <c r="AR93" i="40" s="1"/>
  <c r="D94" i="40"/>
  <c r="F94" i="40"/>
  <c r="G94" i="40" l="1"/>
  <c r="H94" i="40" s="1"/>
  <c r="I94" i="40" s="1"/>
  <c r="K94" i="40" s="1"/>
  <c r="L94" i="40" s="1"/>
  <c r="AQ93" i="40"/>
  <c r="AT93" i="40" s="1"/>
  <c r="U94" i="40"/>
  <c r="V94" i="40" s="1"/>
  <c r="M94" i="40" l="1"/>
  <c r="N94" i="40" s="1"/>
  <c r="P94" i="40" s="1"/>
  <c r="X94" i="40"/>
  <c r="BF94" i="40"/>
  <c r="BG94" i="40" s="1"/>
  <c r="AF95" i="40" s="1"/>
  <c r="AG95" i="40" s="1"/>
  <c r="W94" i="40"/>
  <c r="BH94" i="40"/>
  <c r="BI94" i="40" s="1"/>
  <c r="AM94" i="40"/>
  <c r="AN94" i="40"/>
  <c r="AP94" i="40" s="1"/>
  <c r="AS94" i="40" s="1"/>
  <c r="AA94" i="40"/>
  <c r="T95" i="40" l="1"/>
  <c r="Q94" i="40"/>
  <c r="O94" i="40"/>
  <c r="AH95" i="40"/>
  <c r="AI95" i="40"/>
  <c r="AY95" i="40"/>
  <c r="R94" i="40" l="1"/>
  <c r="S94" i="40" s="1"/>
  <c r="AZ95" i="40"/>
  <c r="BB95" i="40"/>
  <c r="AV95" i="40"/>
  <c r="AW95" i="40" s="1"/>
  <c r="AX95" i="40" s="1"/>
  <c r="B96" i="40" l="1"/>
  <c r="BC95" i="40"/>
  <c r="BD95" i="40" s="1"/>
  <c r="BE95" i="40" s="1"/>
  <c r="Y94" i="40" l="1"/>
  <c r="AB94" i="40"/>
  <c r="AC94" i="40" l="1"/>
  <c r="AD94" i="40" s="1"/>
  <c r="C95" i="40" s="1"/>
  <c r="E95" i="40" s="1"/>
  <c r="AJ94" i="40"/>
  <c r="AK94" i="40" s="1"/>
  <c r="Z94" i="40"/>
  <c r="AL94" i="40" l="1"/>
  <c r="AQ94" i="40" s="1"/>
  <c r="AT94" i="40" s="1"/>
  <c r="D95" i="40"/>
  <c r="F95" i="40"/>
  <c r="AO94" i="40" l="1"/>
  <c r="AR94" i="40" s="1"/>
  <c r="U95" i="40"/>
  <c r="V95" i="40" s="1"/>
  <c r="G95" i="40"/>
  <c r="H95" i="40" s="1"/>
  <c r="I95" i="40" s="1"/>
  <c r="K95" i="40" s="1"/>
  <c r="L95" i="40" s="1"/>
  <c r="X95" i="40" l="1"/>
  <c r="AA95" i="40"/>
  <c r="M95" i="40"/>
  <c r="BF95" i="40"/>
  <c r="BG95" i="40" s="1"/>
  <c r="AF96" i="40" s="1"/>
  <c r="AG96" i="40" s="1"/>
  <c r="AM95" i="40"/>
  <c r="AN95" i="40"/>
  <c r="AP95" i="40" s="1"/>
  <c r="AS95" i="40" s="1"/>
  <c r="BH95" i="40"/>
  <c r="BI95" i="40" s="1"/>
  <c r="T96" i="40" l="1"/>
  <c r="W95" i="40"/>
  <c r="N95" i="40"/>
  <c r="P95" i="40" s="1"/>
  <c r="AH96" i="40"/>
  <c r="AI96" i="40"/>
  <c r="AY96" i="40"/>
  <c r="O95" i="40" l="1"/>
  <c r="Q95" i="40"/>
  <c r="AZ96" i="40"/>
  <c r="BB96" i="40"/>
  <c r="AV96" i="40"/>
  <c r="AW96" i="40" s="1"/>
  <c r="AX96" i="40" s="1"/>
  <c r="B97" i="40" l="1"/>
  <c r="R95" i="40"/>
  <c r="S95" i="40" s="1"/>
  <c r="BC96" i="40"/>
  <c r="BD96" i="40" s="1"/>
  <c r="BE96" i="40" s="1"/>
  <c r="AB95" i="40" l="1"/>
  <c r="Y95" i="40"/>
  <c r="AC95" i="40" l="1"/>
  <c r="AD95" i="40" s="1"/>
  <c r="C96" i="40" s="1"/>
  <c r="E96" i="40" s="1"/>
  <c r="AJ95" i="40"/>
  <c r="AK95" i="40" s="1"/>
  <c r="Z95" i="40"/>
  <c r="AL95" i="40" l="1"/>
  <c r="AQ95" i="40" s="1"/>
  <c r="AT95" i="40" s="1"/>
  <c r="D96" i="40"/>
  <c r="F96" i="40"/>
  <c r="AO95" i="40" l="1"/>
  <c r="AR95" i="40" s="1"/>
  <c r="U96" i="40"/>
  <c r="V96" i="40" s="1"/>
  <c r="G96" i="40"/>
  <c r="H96" i="40" s="1"/>
  <c r="I96" i="40" s="1"/>
  <c r="K96" i="40" s="1"/>
  <c r="L96" i="40" s="1"/>
  <c r="X96" i="40" l="1"/>
  <c r="AA96" i="40"/>
  <c r="M96" i="40"/>
  <c r="BF96" i="40"/>
  <c r="BG96" i="40" s="1"/>
  <c r="AF97" i="40" s="1"/>
  <c r="AG97" i="40" s="1"/>
  <c r="AH97" i="40" s="1"/>
  <c r="BH96" i="40"/>
  <c r="BI96" i="40" s="1"/>
  <c r="AN96" i="40"/>
  <c r="AP96" i="40" s="1"/>
  <c r="AS96" i="40" s="1"/>
  <c r="AM96" i="40"/>
  <c r="T97" i="40" l="1"/>
  <c r="AI97" i="40"/>
  <c r="AY97" i="40"/>
  <c r="W96" i="40"/>
  <c r="N96" i="40"/>
  <c r="P96" i="40" s="1"/>
  <c r="BB97" i="40"/>
  <c r="AZ97" i="40"/>
  <c r="AV97" i="40"/>
  <c r="AW97" i="40" s="1"/>
  <c r="AX97" i="40" s="1"/>
  <c r="B98" i="40" l="1"/>
  <c r="O96" i="40"/>
  <c r="Q96" i="40"/>
  <c r="BC97" i="40"/>
  <c r="BD97" i="40" s="1"/>
  <c r="BE97" i="40" s="1"/>
  <c r="R96" i="40" l="1"/>
  <c r="S96" i="40" s="1"/>
  <c r="Y96" i="40"/>
  <c r="AB96" i="40" l="1"/>
  <c r="Z96" i="40"/>
  <c r="AJ96" i="40" l="1"/>
  <c r="AC96" i="40"/>
  <c r="AD96" i="40" s="1"/>
  <c r="C97" i="40" s="1"/>
  <c r="E97" i="40" s="1"/>
  <c r="AK96" i="40" l="1"/>
  <c r="D97" i="40"/>
  <c r="F97" i="40"/>
  <c r="AL96" i="40" l="1"/>
  <c r="G97" i="40"/>
  <c r="H97" i="40" s="1"/>
  <c r="I97" i="40" s="1"/>
  <c r="K97" i="40" s="1"/>
  <c r="L97" i="40" s="1"/>
  <c r="U97" i="40"/>
  <c r="V97" i="40" s="1"/>
  <c r="AO96" i="40" l="1"/>
  <c r="AR96" i="40" s="1"/>
  <c r="AQ96" i="40"/>
  <c r="AT96" i="40" s="1"/>
  <c r="X97" i="40"/>
  <c r="W97" i="40"/>
  <c r="M97" i="40"/>
  <c r="BF97" i="40"/>
  <c r="BG97" i="40" s="1"/>
  <c r="AF98" i="40" s="1"/>
  <c r="AG98" i="40" s="1"/>
  <c r="AH98" i="40" s="1"/>
  <c r="AN97" i="40"/>
  <c r="AP97" i="40" s="1"/>
  <c r="AS97" i="40" s="1"/>
  <c r="AM97" i="40"/>
  <c r="BH97" i="40"/>
  <c r="BI97" i="40" s="1"/>
  <c r="AA97" i="40"/>
  <c r="T98" i="40" l="1"/>
  <c r="N97" i="40"/>
  <c r="P97" i="40" s="1"/>
  <c r="Q97" i="40" s="1"/>
  <c r="AI98" i="40"/>
  <c r="AZ98" i="40" s="1"/>
  <c r="AY98" i="40"/>
  <c r="BB98" i="40" l="1"/>
  <c r="BC98" i="40" s="1"/>
  <c r="BD98" i="40" s="1"/>
  <c r="BE98" i="40" s="1"/>
  <c r="AV98" i="40"/>
  <c r="AW98" i="40" s="1"/>
  <c r="AX98" i="40" s="1"/>
  <c r="O97" i="40"/>
  <c r="R97" i="40"/>
  <c r="S97" i="40" s="1"/>
  <c r="B99" i="40" l="1"/>
  <c r="AB97" i="40"/>
  <c r="AC97" i="40" l="1"/>
  <c r="AD97" i="40" s="1"/>
  <c r="C98" i="40" s="1"/>
  <c r="Y97" i="40"/>
  <c r="AJ97" i="40"/>
  <c r="E98" i="40" l="1"/>
  <c r="AK97" i="40"/>
  <c r="Z97" i="40"/>
  <c r="D98" i="40"/>
  <c r="F98" i="40"/>
  <c r="AL97" i="40" l="1"/>
  <c r="G98" i="40"/>
  <c r="H98" i="40" s="1"/>
  <c r="I98" i="40" s="1"/>
  <c r="K98" i="40" s="1"/>
  <c r="L98" i="40" s="1"/>
  <c r="U98" i="40"/>
  <c r="V98" i="40" s="1"/>
  <c r="AQ97" i="40" l="1"/>
  <c r="AT97" i="40" s="1"/>
  <c r="AO97" i="40"/>
  <c r="AR97" i="40" s="1"/>
  <c r="X98" i="40"/>
  <c r="M98" i="40"/>
  <c r="BF98" i="40"/>
  <c r="BG98" i="40" s="1"/>
  <c r="AF99" i="40" s="1"/>
  <c r="AG99" i="40" s="1"/>
  <c r="AY99" i="40" s="1"/>
  <c r="BH98" i="40"/>
  <c r="BI98" i="40" s="1"/>
  <c r="AN98" i="40"/>
  <c r="AP98" i="40" s="1"/>
  <c r="AS98" i="40" s="1"/>
  <c r="AM98" i="40"/>
  <c r="AA98" i="40"/>
  <c r="AH99" i="40" l="1"/>
  <c r="AI99" i="40"/>
  <c r="AV99" i="40" s="1"/>
  <c r="AW99" i="40" s="1"/>
  <c r="AX99" i="40" s="1"/>
  <c r="T99" i="40"/>
  <c r="W98" i="40"/>
  <c r="N98" i="40"/>
  <c r="P98" i="40" s="1"/>
  <c r="BB99" i="40" l="1"/>
  <c r="AZ99" i="40"/>
  <c r="B100" i="40"/>
  <c r="Q98" i="40"/>
  <c r="O98" i="40"/>
  <c r="BC99" i="40" l="1"/>
  <c r="BD99" i="40" s="1"/>
  <c r="BE99" i="40" s="1"/>
  <c r="R98" i="40"/>
  <c r="S98" i="40" s="1"/>
  <c r="AB98" i="40"/>
  <c r="Y98" i="40"/>
  <c r="AC98" i="40" l="1"/>
  <c r="AD98" i="40" s="1"/>
  <c r="C99" i="40" s="1"/>
  <c r="E99" i="40" s="1"/>
  <c r="AJ98" i="40"/>
  <c r="AK98" i="40" s="1"/>
  <c r="Z98" i="40"/>
  <c r="AL98" i="40" l="1"/>
  <c r="AQ98" i="40" s="1"/>
  <c r="AT98" i="40" s="1"/>
  <c r="D99" i="40"/>
  <c r="F99" i="40"/>
  <c r="AO98" i="40" l="1"/>
  <c r="AR98" i="40" s="1"/>
  <c r="U99" i="40"/>
  <c r="V99" i="40" s="1"/>
  <c r="G99" i="40"/>
  <c r="H99" i="40" s="1"/>
  <c r="I99" i="40" s="1"/>
  <c r="K99" i="40" s="1"/>
  <c r="L99" i="40" s="1"/>
  <c r="X99" i="40" l="1"/>
  <c r="AA99" i="40"/>
  <c r="M99" i="40"/>
  <c r="BF99" i="40"/>
  <c r="BG99" i="40" s="1"/>
  <c r="AF100" i="40" s="1"/>
  <c r="AG100" i="40" s="1"/>
  <c r="AN99" i="40"/>
  <c r="AP99" i="40" s="1"/>
  <c r="AS99" i="40" s="1"/>
  <c r="AM99" i="40"/>
  <c r="BH99" i="40"/>
  <c r="BI99" i="40" s="1"/>
  <c r="T100" i="40" l="1"/>
  <c r="W99" i="40"/>
  <c r="N99" i="40"/>
  <c r="P99" i="40" s="1"/>
  <c r="AI100" i="40"/>
  <c r="AY100" i="40"/>
  <c r="AH100" i="40"/>
  <c r="Q99" i="40" l="1"/>
  <c r="O99" i="40"/>
  <c r="AV100" i="40"/>
  <c r="AW100" i="40" s="1"/>
  <c r="AX100" i="40" s="1"/>
  <c r="BB100" i="40"/>
  <c r="AZ100" i="40"/>
  <c r="B101" i="40" l="1"/>
  <c r="R99" i="40"/>
  <c r="S99" i="40" s="1"/>
  <c r="BC100" i="40"/>
  <c r="BD100" i="40" s="1"/>
  <c r="BE100" i="40" s="1"/>
  <c r="Y99" i="40" l="1"/>
  <c r="AB99" i="40"/>
  <c r="AC99" i="40" l="1"/>
  <c r="AD99" i="40" s="1"/>
  <c r="C100" i="40" s="1"/>
  <c r="E100" i="40" s="1"/>
  <c r="AJ99" i="40"/>
  <c r="AK99" i="40" s="1"/>
  <c r="Z99" i="40"/>
  <c r="AL99" i="40" l="1"/>
  <c r="AQ99" i="40" s="1"/>
  <c r="AT99" i="40" s="1"/>
  <c r="D100" i="40"/>
  <c r="F100" i="40"/>
  <c r="AO99" i="40" l="1"/>
  <c r="AR99" i="40" s="1"/>
  <c r="U100" i="40"/>
  <c r="V100" i="40" s="1"/>
  <c r="G100" i="40"/>
  <c r="H100" i="40" s="1"/>
  <c r="I100" i="40" s="1"/>
  <c r="K100" i="40" s="1"/>
  <c r="L100" i="40" s="1"/>
  <c r="X100" i="40" l="1"/>
  <c r="AN100" i="40"/>
  <c r="AP100" i="40" s="1"/>
  <c r="AS100" i="40" s="1"/>
  <c r="AA100" i="40"/>
  <c r="M100" i="40"/>
  <c r="AM100" i="40"/>
  <c r="BF100" i="40"/>
  <c r="BG100" i="40" s="1"/>
  <c r="AF101" i="40" s="1"/>
  <c r="AG101" i="40" s="1"/>
  <c r="BH100" i="40"/>
  <c r="BI100" i="40" s="1"/>
  <c r="T101" i="40" l="1"/>
  <c r="W100" i="40"/>
  <c r="N100" i="40"/>
  <c r="P100" i="40" s="1"/>
  <c r="AH101" i="40"/>
  <c r="AY101" i="40"/>
  <c r="AI101" i="40"/>
  <c r="O100" i="40" l="1"/>
  <c r="Q100" i="40"/>
  <c r="AV101" i="40"/>
  <c r="AW101" i="40" s="1"/>
  <c r="AX101" i="40" s="1"/>
  <c r="AZ101" i="40"/>
  <c r="BB101" i="40"/>
  <c r="B102" i="40" l="1"/>
  <c r="R100" i="40"/>
  <c r="S100" i="40" s="1"/>
  <c r="BC101" i="40"/>
  <c r="BD101" i="40" s="1"/>
  <c r="BE101" i="40" s="1"/>
  <c r="Y100" i="40" l="1"/>
  <c r="AB100" i="40"/>
  <c r="Z100" i="40" l="1"/>
  <c r="AJ100" i="40"/>
  <c r="AC100" i="40"/>
  <c r="AD100" i="40" s="1"/>
  <c r="C101" i="40" s="1"/>
  <c r="E101" i="40" s="1"/>
  <c r="AK100" i="40" l="1"/>
  <c r="D101" i="40"/>
  <c r="F101" i="40"/>
  <c r="AL100" i="40" l="1"/>
  <c r="G101" i="40"/>
  <c r="H101" i="40" s="1"/>
  <c r="I101" i="40" s="1"/>
  <c r="K101" i="40" s="1"/>
  <c r="L101" i="40" s="1"/>
  <c r="U101" i="40"/>
  <c r="V101" i="40" s="1"/>
  <c r="AQ100" i="40" l="1"/>
  <c r="AT100" i="40" s="1"/>
  <c r="AO100" i="40"/>
  <c r="AR100" i="40" s="1"/>
  <c r="M101" i="40"/>
  <c r="N101" i="40" s="1"/>
  <c r="P101" i="40" s="1"/>
  <c r="X101" i="40"/>
  <c r="W101" i="40"/>
  <c r="BF101" i="40"/>
  <c r="BG101" i="40" s="1"/>
  <c r="AF102" i="40" s="1"/>
  <c r="AG102" i="40" s="1"/>
  <c r="AH102" i="40" s="1"/>
  <c r="BH101" i="40"/>
  <c r="BI101" i="40" s="1"/>
  <c r="AN101" i="40"/>
  <c r="AP101" i="40" s="1"/>
  <c r="AS101" i="40" s="1"/>
  <c r="AM101" i="40"/>
  <c r="AA101" i="40"/>
  <c r="T102" i="40" l="1"/>
  <c r="Q101" i="40"/>
  <c r="AY102" i="40"/>
  <c r="AI102" i="40"/>
  <c r="AV102" i="40" s="1"/>
  <c r="AW102" i="40" s="1"/>
  <c r="AX102" i="40" s="1"/>
  <c r="O101" i="40"/>
  <c r="B103" i="40" l="1"/>
  <c r="R101" i="40"/>
  <c r="S101" i="40" s="1"/>
  <c r="BB102" i="40"/>
  <c r="AZ102" i="40"/>
  <c r="BC102" i="40" s="1"/>
  <c r="BD102" i="40" s="1"/>
  <c r="BE102" i="40" s="1"/>
  <c r="Y101" i="40"/>
  <c r="AB101" i="40"/>
  <c r="AC101" i="40" l="1"/>
  <c r="AD101" i="40" s="1"/>
  <c r="C102" i="40" s="1"/>
  <c r="E102" i="40" s="1"/>
  <c r="AJ101" i="40"/>
  <c r="AK101" i="40" s="1"/>
  <c r="Z101" i="40"/>
  <c r="AL101" i="40" l="1"/>
  <c r="AO101" i="40" s="1"/>
  <c r="AR101" i="40" s="1"/>
  <c r="D102" i="40"/>
  <c r="F102" i="40"/>
  <c r="G102" i="40" l="1"/>
  <c r="H102" i="40" s="1"/>
  <c r="I102" i="40" s="1"/>
  <c r="K102" i="40" s="1"/>
  <c r="L102" i="40" s="1"/>
  <c r="U102" i="40"/>
  <c r="V102" i="40" s="1"/>
  <c r="AQ101" i="40"/>
  <c r="AT101" i="40" s="1"/>
  <c r="M102" i="40" l="1"/>
  <c r="N102" i="40" s="1"/>
  <c r="P102" i="40" s="1"/>
  <c r="X102" i="40"/>
  <c r="BF102" i="40"/>
  <c r="BG102" i="40" s="1"/>
  <c r="AF103" i="40" s="1"/>
  <c r="AG103" i="40" s="1"/>
  <c r="W102" i="40"/>
  <c r="AM102" i="40"/>
  <c r="AN102" i="40"/>
  <c r="AP102" i="40" s="1"/>
  <c r="AS102" i="40" s="1"/>
  <c r="BH102" i="40"/>
  <c r="BI102" i="40" s="1"/>
  <c r="AA102" i="40"/>
  <c r="T103" i="40" l="1"/>
  <c r="Q102" i="40"/>
  <c r="O102" i="40"/>
  <c r="AY103" i="40"/>
  <c r="AI103" i="40"/>
  <c r="AH103" i="40"/>
  <c r="R102" i="40" l="1"/>
  <c r="S102" i="40" s="1"/>
  <c r="AZ103" i="40"/>
  <c r="BB103" i="40"/>
  <c r="AV103" i="40"/>
  <c r="AW103" i="40" s="1"/>
  <c r="AX103" i="40" s="1"/>
  <c r="B104" i="40" l="1"/>
  <c r="BC103" i="40"/>
  <c r="BD103" i="40" s="1"/>
  <c r="BE103" i="40" s="1"/>
  <c r="AB102" i="40"/>
  <c r="Y102" i="40"/>
  <c r="AC102" i="40" l="1"/>
  <c r="AD102" i="40" s="1"/>
  <c r="C103" i="40" s="1"/>
  <c r="E103" i="40" s="1"/>
  <c r="AJ102" i="40"/>
  <c r="AK102" i="40" s="1"/>
  <c r="Z102" i="40"/>
  <c r="AL102" i="40" l="1"/>
  <c r="AQ102" i="40" s="1"/>
  <c r="AT102" i="40" s="1"/>
  <c r="D103" i="40"/>
  <c r="F103" i="40"/>
  <c r="AO102" i="40" l="1"/>
  <c r="AR102" i="40" s="1"/>
  <c r="U103" i="40"/>
  <c r="V103" i="40" s="1"/>
  <c r="G103" i="40"/>
  <c r="H103" i="40" s="1"/>
  <c r="I103" i="40" s="1"/>
  <c r="K103" i="40" s="1"/>
  <c r="L103" i="40" s="1"/>
  <c r="X103" i="40" l="1"/>
  <c r="AA103" i="40"/>
  <c r="M103" i="40"/>
  <c r="N103" i="40" s="1"/>
  <c r="P103" i="40" s="1"/>
  <c r="BF103" i="40"/>
  <c r="BG103" i="40" s="1"/>
  <c r="AF104" i="40" s="1"/>
  <c r="AG104" i="40" s="1"/>
  <c r="AN103" i="40"/>
  <c r="AP103" i="40" s="1"/>
  <c r="AS103" i="40" s="1"/>
  <c r="AM103" i="40"/>
  <c r="BH103" i="40"/>
  <c r="BI103" i="40" s="1"/>
  <c r="T104" i="40" l="1"/>
  <c r="W103" i="40"/>
  <c r="Q103" i="40"/>
  <c r="O103" i="40"/>
  <c r="AY104" i="40"/>
  <c r="AI104" i="40"/>
  <c r="AH104" i="40"/>
  <c r="R103" i="40" l="1"/>
  <c r="S103" i="40" s="1"/>
  <c r="BB104" i="40"/>
  <c r="AZ104" i="40"/>
  <c r="AV104" i="40"/>
  <c r="AW104" i="40" s="1"/>
  <c r="AX104" i="40" s="1"/>
  <c r="B105" i="40" l="1"/>
  <c r="BC104" i="40"/>
  <c r="BD104" i="40" s="1"/>
  <c r="BE104" i="40" s="1"/>
  <c r="AB103" i="40" l="1"/>
  <c r="Y103" i="40"/>
  <c r="AC103" i="40" l="1"/>
  <c r="AD103" i="40" s="1"/>
  <c r="C104" i="40" s="1"/>
  <c r="E104" i="40" s="1"/>
  <c r="AJ103" i="40"/>
  <c r="AK103" i="40" s="1"/>
  <c r="Z103" i="40"/>
  <c r="AL103" i="40" l="1"/>
  <c r="AQ103" i="40" s="1"/>
  <c r="AT103" i="40" s="1"/>
  <c r="D104" i="40"/>
  <c r="F104" i="40"/>
  <c r="G104" i="40" l="1"/>
  <c r="H104" i="40" s="1"/>
  <c r="I104" i="40" s="1"/>
  <c r="K104" i="40" s="1"/>
  <c r="L104" i="40" s="1"/>
  <c r="U104" i="40"/>
  <c r="V104" i="40" s="1"/>
  <c r="AO103" i="40"/>
  <c r="AR103" i="40" s="1"/>
  <c r="X104" i="40" l="1"/>
  <c r="W104" i="40"/>
  <c r="M104" i="40"/>
  <c r="N104" i="40" s="1"/>
  <c r="P104" i="40" s="1"/>
  <c r="BF104" i="40"/>
  <c r="BG104" i="40" s="1"/>
  <c r="AF105" i="40" s="1"/>
  <c r="AG105" i="40" s="1"/>
  <c r="AM104" i="40"/>
  <c r="AN104" i="40"/>
  <c r="AP104" i="40" s="1"/>
  <c r="AS104" i="40" s="1"/>
  <c r="BH104" i="40"/>
  <c r="BI104" i="40" s="1"/>
  <c r="AA104" i="40"/>
  <c r="T105" i="40" l="1"/>
  <c r="Q104" i="40"/>
  <c r="O104" i="40"/>
  <c r="AH105" i="40"/>
  <c r="AI105" i="40"/>
  <c r="AY105" i="40"/>
  <c r="R104" i="40" l="1"/>
  <c r="S104" i="40" s="1"/>
  <c r="BB105" i="40"/>
  <c r="AZ105" i="40"/>
  <c r="AV105" i="40"/>
  <c r="AW105" i="40" s="1"/>
  <c r="AX105" i="40" s="1"/>
  <c r="B106" i="40" l="1"/>
  <c r="BC105" i="40"/>
  <c r="BD105" i="40" s="1"/>
  <c r="BE105" i="40" s="1"/>
  <c r="AB104" i="40" l="1"/>
  <c r="Y104" i="40"/>
  <c r="AC104" i="40" l="1"/>
  <c r="AD104" i="40" s="1"/>
  <c r="C105" i="40" s="1"/>
  <c r="E105" i="40" s="1"/>
  <c r="AJ104" i="40"/>
  <c r="AK104" i="40" s="1"/>
  <c r="Z104" i="40"/>
  <c r="AL104" i="40" l="1"/>
  <c r="AO104" i="40" s="1"/>
  <c r="AR104" i="40" s="1"/>
  <c r="D105" i="40"/>
  <c r="F105" i="40"/>
  <c r="AQ104" i="40" l="1"/>
  <c r="AT104" i="40" s="1"/>
  <c r="G105" i="40"/>
  <c r="H105" i="40" s="1"/>
  <c r="I105" i="40" s="1"/>
  <c r="K105" i="40" s="1"/>
  <c r="L105" i="40" s="1"/>
  <c r="U105" i="40"/>
  <c r="V105" i="40" s="1"/>
  <c r="X105" i="40" l="1"/>
  <c r="M105" i="40"/>
  <c r="BF105" i="40"/>
  <c r="BG105" i="40" s="1"/>
  <c r="AF106" i="40" s="1"/>
  <c r="AG106" i="40" s="1"/>
  <c r="AN105" i="40"/>
  <c r="AP105" i="40" s="1"/>
  <c r="AS105" i="40" s="1"/>
  <c r="AM105" i="40"/>
  <c r="BH105" i="40"/>
  <c r="BI105" i="40" s="1"/>
  <c r="AA105" i="40"/>
  <c r="T106" i="40" l="1"/>
  <c r="N105" i="40"/>
  <c r="P105" i="40" s="1"/>
  <c r="W105" i="40"/>
  <c r="AI106" i="40"/>
  <c r="AH106" i="40"/>
  <c r="AY106" i="40"/>
  <c r="O105" i="40" l="1"/>
  <c r="Q105" i="40"/>
  <c r="AV106" i="40"/>
  <c r="AW106" i="40" s="1"/>
  <c r="AX106" i="40" s="1"/>
  <c r="AZ106" i="40"/>
  <c r="BB106" i="40"/>
  <c r="B107" i="40" l="1"/>
  <c r="R105" i="40"/>
  <c r="S105" i="40" s="1"/>
  <c r="BC106" i="40"/>
  <c r="BD106" i="40" s="1"/>
  <c r="BE106" i="40" s="1"/>
  <c r="Y105" i="40" l="1"/>
  <c r="AB105" i="40"/>
  <c r="AC105" i="40" l="1"/>
  <c r="AD105" i="40" s="1"/>
  <c r="C106" i="40" s="1"/>
  <c r="E106" i="40" s="1"/>
  <c r="AJ105" i="40"/>
  <c r="AK105" i="40" s="1"/>
  <c r="Z105" i="40"/>
  <c r="AL105" i="40" l="1"/>
  <c r="AO105" i="40" s="1"/>
  <c r="AR105" i="40" s="1"/>
  <c r="D106" i="40"/>
  <c r="F106" i="40"/>
  <c r="AQ105" i="40" l="1"/>
  <c r="AT105" i="40" s="1"/>
  <c r="U106" i="40"/>
  <c r="V106" i="40" s="1"/>
  <c r="G106" i="40"/>
  <c r="H106" i="40" s="1"/>
  <c r="I106" i="40" s="1"/>
  <c r="K106" i="40" s="1"/>
  <c r="L106" i="40" s="1"/>
  <c r="X106" i="40" l="1"/>
  <c r="AA106" i="40"/>
  <c r="M106" i="40"/>
  <c r="BF106" i="40"/>
  <c r="BG106" i="40" s="1"/>
  <c r="AF107" i="40" s="1"/>
  <c r="AG107" i="40" s="1"/>
  <c r="BH106" i="40"/>
  <c r="BI106" i="40" s="1"/>
  <c r="AN106" i="40"/>
  <c r="AP106" i="40" s="1"/>
  <c r="AS106" i="40" s="1"/>
  <c r="AM106" i="40"/>
  <c r="T107" i="40" l="1"/>
  <c r="W106" i="40"/>
  <c r="N106" i="40"/>
  <c r="P106" i="40" s="1"/>
  <c r="AI107" i="40"/>
  <c r="AH107" i="40"/>
  <c r="AY107" i="40"/>
  <c r="Q106" i="40" l="1"/>
  <c r="O106" i="40"/>
  <c r="AZ107" i="40"/>
  <c r="AV107" i="40"/>
  <c r="AW107" i="40" s="1"/>
  <c r="AX107" i="40" s="1"/>
  <c r="BB107" i="40"/>
  <c r="B108" i="40" l="1"/>
  <c r="R106" i="40"/>
  <c r="S106" i="40" s="1"/>
  <c r="BC107" i="40"/>
  <c r="BD107" i="40" s="1"/>
  <c r="BE107" i="40" s="1"/>
  <c r="Y106" i="40" l="1"/>
  <c r="AB106" i="40"/>
  <c r="AC106" i="40" l="1"/>
  <c r="AD106" i="40" s="1"/>
  <c r="C107" i="40" s="1"/>
  <c r="E107" i="40" s="1"/>
  <c r="AJ106" i="40"/>
  <c r="AK106" i="40" s="1"/>
  <c r="Z106" i="40"/>
  <c r="AL106" i="40" l="1"/>
  <c r="AO106" i="40" s="1"/>
  <c r="AR106" i="40" s="1"/>
  <c r="D107" i="40"/>
  <c r="F107" i="40"/>
  <c r="AQ106" i="40" l="1"/>
  <c r="AT106" i="40" s="1"/>
  <c r="U107" i="40"/>
  <c r="V107" i="40" s="1"/>
  <c r="G107" i="40"/>
  <c r="H107" i="40" s="1"/>
  <c r="I107" i="40" s="1"/>
  <c r="K107" i="40" s="1"/>
  <c r="L107" i="40" s="1"/>
  <c r="X107" i="40" l="1"/>
  <c r="AA107" i="40"/>
  <c r="M107" i="40"/>
  <c r="BF107" i="40"/>
  <c r="BG107" i="40" s="1"/>
  <c r="AF108" i="40" s="1"/>
  <c r="AG108" i="40" s="1"/>
  <c r="AN107" i="40"/>
  <c r="AP107" i="40" s="1"/>
  <c r="AS107" i="40" s="1"/>
  <c r="AM107" i="40"/>
  <c r="BH107" i="40"/>
  <c r="BI107" i="40" s="1"/>
  <c r="T108" i="40" l="1"/>
  <c r="W107" i="40"/>
  <c r="N107" i="40"/>
  <c r="P107" i="40" s="1"/>
  <c r="AI108" i="40"/>
  <c r="AY108" i="40"/>
  <c r="AH108" i="40"/>
  <c r="Q107" i="40" l="1"/>
  <c r="O107" i="40"/>
  <c r="AV108" i="40"/>
  <c r="AW108" i="40" s="1"/>
  <c r="AX108" i="40" s="1"/>
  <c r="AZ108" i="40"/>
  <c r="BB108" i="40"/>
  <c r="B109" i="40" l="1"/>
  <c r="R107" i="40"/>
  <c r="S107" i="40" s="1"/>
  <c r="BC108" i="40"/>
  <c r="BD108" i="40" s="1"/>
  <c r="BE108" i="40" s="1"/>
  <c r="Y107" i="40" l="1"/>
  <c r="AB107" i="40"/>
  <c r="AC107" i="40" l="1"/>
  <c r="AD107" i="40" s="1"/>
  <c r="C108" i="40" s="1"/>
  <c r="E108" i="40" s="1"/>
  <c r="AJ107" i="40"/>
  <c r="AK107" i="40" s="1"/>
  <c r="Z107" i="40"/>
  <c r="AL107" i="40" l="1"/>
  <c r="AQ107" i="40" s="1"/>
  <c r="AT107" i="40" s="1"/>
  <c r="D108" i="40"/>
  <c r="F108" i="40"/>
  <c r="AO107" i="40" l="1"/>
  <c r="AR107" i="40" s="1"/>
  <c r="G108" i="40"/>
  <c r="H108" i="40" s="1"/>
  <c r="I108" i="40" s="1"/>
  <c r="K108" i="40" s="1"/>
  <c r="L108" i="40" s="1"/>
  <c r="U108" i="40"/>
  <c r="V108" i="40" s="1"/>
  <c r="X108" i="40" l="1"/>
  <c r="M108" i="40"/>
  <c r="BF108" i="40"/>
  <c r="BG108" i="40" s="1"/>
  <c r="AF109" i="40" s="1"/>
  <c r="AG109" i="40" s="1"/>
  <c r="AM108" i="40"/>
  <c r="AN108" i="40"/>
  <c r="AP108" i="40" s="1"/>
  <c r="AS108" i="40" s="1"/>
  <c r="BH108" i="40"/>
  <c r="BI108" i="40" s="1"/>
  <c r="AA108" i="40"/>
  <c r="T109" i="40" l="1"/>
  <c r="W108" i="40"/>
  <c r="N108" i="40"/>
  <c r="P108" i="40" s="1"/>
  <c r="AY109" i="40"/>
  <c r="AH109" i="40"/>
  <c r="AI109" i="40"/>
  <c r="O108" i="40" l="1"/>
  <c r="Q108" i="40"/>
  <c r="AV109" i="40"/>
  <c r="AW109" i="40" s="1"/>
  <c r="AX109" i="40" s="1"/>
  <c r="BB109" i="40"/>
  <c r="AZ109" i="40"/>
  <c r="B110" i="40" l="1"/>
  <c r="R108" i="40"/>
  <c r="S108" i="40" s="1"/>
  <c r="BC109" i="40"/>
  <c r="BD109" i="40" s="1"/>
  <c r="BE109" i="40" s="1"/>
  <c r="Y108" i="40" l="1"/>
  <c r="AB108" i="40"/>
  <c r="AC108" i="40" l="1"/>
  <c r="AD108" i="40" s="1"/>
  <c r="C109" i="40" s="1"/>
  <c r="E109" i="40" s="1"/>
  <c r="AJ108" i="40"/>
  <c r="AK108" i="40" s="1"/>
  <c r="Z108" i="40"/>
  <c r="AL108" i="40" l="1"/>
  <c r="AQ108" i="40" s="1"/>
  <c r="AT108" i="40" s="1"/>
  <c r="D109" i="40"/>
  <c r="F109" i="40"/>
  <c r="AO108" i="40" l="1"/>
  <c r="AR108" i="40" s="1"/>
  <c r="G109" i="40"/>
  <c r="H109" i="40" s="1"/>
  <c r="I109" i="40" s="1"/>
  <c r="K109" i="40" s="1"/>
  <c r="L109" i="40" s="1"/>
  <c r="U109" i="40"/>
  <c r="V109" i="40" s="1"/>
  <c r="X109" i="40" l="1"/>
  <c r="M109" i="40"/>
  <c r="N109" i="40" s="1"/>
  <c r="P109" i="40" s="1"/>
  <c r="W109" i="40"/>
  <c r="BF109" i="40"/>
  <c r="BG109" i="40" s="1"/>
  <c r="AF110" i="40" s="1"/>
  <c r="AG110" i="40" s="1"/>
  <c r="BH109" i="40"/>
  <c r="BI109" i="40" s="1"/>
  <c r="AM109" i="40"/>
  <c r="AN109" i="40"/>
  <c r="AP109" i="40" s="1"/>
  <c r="AS109" i="40" s="1"/>
  <c r="AA109" i="40"/>
  <c r="T110" i="40" l="1"/>
  <c r="Q109" i="40"/>
  <c r="O109" i="40"/>
  <c r="AY110" i="40"/>
  <c r="AI110" i="40"/>
  <c r="AH110" i="40"/>
  <c r="R109" i="40" l="1"/>
  <c r="S109" i="40" s="1"/>
  <c r="AZ110" i="40"/>
  <c r="AV110" i="40"/>
  <c r="AW110" i="40" s="1"/>
  <c r="AX110" i="40" s="1"/>
  <c r="BB110" i="40"/>
  <c r="BC110" i="40" l="1"/>
  <c r="BD110" i="40" s="1"/>
  <c r="BE110" i="40" s="1"/>
  <c r="B111" i="40"/>
  <c r="Y109" i="40"/>
  <c r="AB109" i="40"/>
  <c r="AC109" i="40" l="1"/>
  <c r="AD109" i="40" s="1"/>
  <c r="C110" i="40" s="1"/>
  <c r="E110" i="40" s="1"/>
  <c r="AJ109" i="40"/>
  <c r="AK109" i="40" s="1"/>
  <c r="Z109" i="40"/>
  <c r="AL109" i="40" l="1"/>
  <c r="AQ109" i="40" s="1"/>
  <c r="AT109" i="40" s="1"/>
  <c r="D110" i="40"/>
  <c r="F110" i="40"/>
  <c r="AO109" i="40" l="1"/>
  <c r="AR109" i="40" s="1"/>
  <c r="U110" i="40"/>
  <c r="V110" i="40" s="1"/>
  <c r="G110" i="40"/>
  <c r="H110" i="40" s="1"/>
  <c r="I110" i="40" s="1"/>
  <c r="K110" i="40" s="1"/>
  <c r="L110" i="40" s="1"/>
  <c r="X110" i="40" l="1"/>
  <c r="AA110" i="40"/>
  <c r="M110" i="40"/>
  <c r="BF110" i="40"/>
  <c r="BG110" i="40" s="1"/>
  <c r="AF111" i="40" s="1"/>
  <c r="AG111" i="40" s="1"/>
  <c r="AM110" i="40"/>
  <c r="AN110" i="40"/>
  <c r="AP110" i="40" s="1"/>
  <c r="AS110" i="40" s="1"/>
  <c r="BH110" i="40"/>
  <c r="BI110" i="40" s="1"/>
  <c r="T111" i="40" l="1"/>
  <c r="N110" i="40"/>
  <c r="P110" i="40" s="1"/>
  <c r="W110" i="40"/>
  <c r="AH111" i="40"/>
  <c r="AI111" i="40"/>
  <c r="AY111" i="40"/>
  <c r="O110" i="40" l="1"/>
  <c r="Q110" i="40"/>
  <c r="AV111" i="40"/>
  <c r="AW111" i="40" s="1"/>
  <c r="AX111" i="40" s="1"/>
  <c r="BB111" i="40"/>
  <c r="AZ111" i="40"/>
  <c r="B112" i="40" l="1"/>
  <c r="R110" i="40"/>
  <c r="S110" i="40" s="1"/>
  <c r="BC111" i="40"/>
  <c r="BD111" i="40" s="1"/>
  <c r="BE111" i="40" s="1"/>
  <c r="Y110" i="40" l="1"/>
  <c r="AB110" i="40"/>
  <c r="AC110" i="40" l="1"/>
  <c r="AD110" i="40" s="1"/>
  <c r="C111" i="40" s="1"/>
  <c r="E111" i="40" s="1"/>
  <c r="AJ110" i="40"/>
  <c r="AK110" i="40" s="1"/>
  <c r="Z110" i="40"/>
  <c r="AL110" i="40" l="1"/>
  <c r="AQ110" i="40" s="1"/>
  <c r="AT110" i="40" s="1"/>
  <c r="D111" i="40"/>
  <c r="F111" i="40"/>
  <c r="AO110" i="40" l="1"/>
  <c r="AR110" i="40" s="1"/>
  <c r="G111" i="40"/>
  <c r="H111" i="40" s="1"/>
  <c r="I111" i="40" s="1"/>
  <c r="K111" i="40" s="1"/>
  <c r="L111" i="40" s="1"/>
  <c r="U111" i="40"/>
  <c r="V111" i="40" s="1"/>
  <c r="X111" i="40" l="1"/>
  <c r="M111" i="40"/>
  <c r="BF111" i="40"/>
  <c r="BG111" i="40" s="1"/>
  <c r="AF112" i="40" s="1"/>
  <c r="AG112" i="40" s="1"/>
  <c r="AM111" i="40"/>
  <c r="AN111" i="40"/>
  <c r="AP111" i="40" s="1"/>
  <c r="AS111" i="40" s="1"/>
  <c r="BH111" i="40"/>
  <c r="BI111" i="40" s="1"/>
  <c r="AA111" i="40"/>
  <c r="T112" i="40" l="1"/>
  <c r="W111" i="40"/>
  <c r="N111" i="40"/>
  <c r="P111" i="40" s="1"/>
  <c r="AH112" i="40"/>
  <c r="AI112" i="40"/>
  <c r="AY112" i="40"/>
  <c r="Q111" i="40" l="1"/>
  <c r="O111" i="40"/>
  <c r="BB112" i="40"/>
  <c r="AZ112" i="40"/>
  <c r="AV112" i="40"/>
  <c r="AW112" i="40" s="1"/>
  <c r="AX112" i="40" s="1"/>
  <c r="B113" i="40" l="1"/>
  <c r="R111" i="40"/>
  <c r="S111" i="40" s="1"/>
  <c r="BC112" i="40"/>
  <c r="BD112" i="40" s="1"/>
  <c r="BE112" i="40" s="1"/>
  <c r="AB111" i="40"/>
  <c r="Y111" i="40"/>
  <c r="AC111" i="40" l="1"/>
  <c r="AD111" i="40" s="1"/>
  <c r="C112" i="40" s="1"/>
  <c r="E112" i="40" s="1"/>
  <c r="AJ111" i="40"/>
  <c r="AK111" i="40" s="1"/>
  <c r="Z111" i="40"/>
  <c r="AL111" i="40" l="1"/>
  <c r="AQ111" i="40" s="1"/>
  <c r="AT111" i="40" s="1"/>
  <c r="D112" i="40"/>
  <c r="F112" i="40"/>
  <c r="AO111" i="40" l="1"/>
  <c r="AR111" i="40" s="1"/>
  <c r="G112" i="40"/>
  <c r="H112" i="40" s="1"/>
  <c r="I112" i="40" s="1"/>
  <c r="K112" i="40" s="1"/>
  <c r="L112" i="40" s="1"/>
  <c r="U112" i="40"/>
  <c r="V112" i="40" s="1"/>
  <c r="X112" i="40" l="1"/>
  <c r="BH112" i="40"/>
  <c r="BI112" i="40" s="1"/>
  <c r="T113" i="40" s="1"/>
  <c r="AN112" i="40"/>
  <c r="AP112" i="40" s="1"/>
  <c r="AS112" i="40" s="1"/>
  <c r="M112" i="40"/>
  <c r="BF112" i="40"/>
  <c r="BG112" i="40" s="1"/>
  <c r="AF113" i="40" s="1"/>
  <c r="AG113" i="40" s="1"/>
  <c r="W112" i="40"/>
  <c r="AM112" i="40"/>
  <c r="AA112" i="40"/>
  <c r="N112" i="40" l="1"/>
  <c r="P112" i="40" s="1"/>
  <c r="Q112" i="40" s="1"/>
  <c r="AI113" i="40"/>
  <c r="AY113" i="40"/>
  <c r="AH113" i="40"/>
  <c r="O112" i="40" l="1"/>
  <c r="R112" i="40"/>
  <c r="S112" i="40" s="1"/>
  <c r="AV113" i="40"/>
  <c r="AW113" i="40" s="1"/>
  <c r="AX113" i="40" s="1"/>
  <c r="BB113" i="40"/>
  <c r="AZ113" i="40"/>
  <c r="B114" i="40" l="1"/>
  <c r="BC113" i="40"/>
  <c r="BD113" i="40" s="1"/>
  <c r="BE113" i="40" s="1"/>
  <c r="AB112" i="40" l="1"/>
  <c r="Y112" i="40"/>
  <c r="AC112" i="40" l="1"/>
  <c r="AD112" i="40" s="1"/>
  <c r="C113" i="40" s="1"/>
  <c r="E113" i="40" s="1"/>
  <c r="AJ112" i="40"/>
  <c r="AK112" i="40" s="1"/>
  <c r="Z112" i="40"/>
  <c r="AL112" i="40" l="1"/>
  <c r="AO112" i="40" s="1"/>
  <c r="AR112" i="40" s="1"/>
  <c r="D113" i="40"/>
  <c r="F113" i="40"/>
  <c r="AQ112" i="40" l="1"/>
  <c r="AT112" i="40" s="1"/>
  <c r="U113" i="40"/>
  <c r="V113" i="40" s="1"/>
  <c r="G113" i="40"/>
  <c r="H113" i="40" s="1"/>
  <c r="I113" i="40" s="1"/>
  <c r="K113" i="40" s="1"/>
  <c r="L113" i="40" s="1"/>
  <c r="X113" i="40" l="1"/>
  <c r="M113" i="40"/>
  <c r="BF113" i="40"/>
  <c r="BG113" i="40" s="1"/>
  <c r="AF114" i="40" s="1"/>
  <c r="AG114" i="40" s="1"/>
  <c r="AM113" i="40"/>
  <c r="AN113" i="40"/>
  <c r="AP113" i="40" s="1"/>
  <c r="AS113" i="40" s="1"/>
  <c r="BH113" i="40"/>
  <c r="BI113" i="40" s="1"/>
  <c r="AA113" i="40"/>
  <c r="T114" i="40" l="1"/>
  <c r="N113" i="40"/>
  <c r="P113" i="40" s="1"/>
  <c r="W113" i="40"/>
  <c r="AH114" i="40"/>
  <c r="AI114" i="40"/>
  <c r="AY114" i="40"/>
  <c r="O113" i="40" l="1"/>
  <c r="Q113" i="40"/>
  <c r="AZ114" i="40"/>
  <c r="AV114" i="40"/>
  <c r="AW114" i="40" s="1"/>
  <c r="AX114" i="40" s="1"/>
  <c r="BB114" i="40"/>
  <c r="B115" i="40" l="1"/>
  <c r="R113" i="40"/>
  <c r="S113" i="40" s="1"/>
  <c r="BC114" i="40"/>
  <c r="BD114" i="40" s="1"/>
  <c r="BE114" i="40" s="1"/>
  <c r="Y113" i="40" l="1"/>
  <c r="AB113" i="40"/>
  <c r="AC113" i="40" l="1"/>
  <c r="AD113" i="40" s="1"/>
  <c r="C114" i="40" s="1"/>
  <c r="E114" i="40" s="1"/>
  <c r="AJ113" i="40"/>
  <c r="AK113" i="40" s="1"/>
  <c r="Z113" i="40"/>
  <c r="AL113" i="40" l="1"/>
  <c r="AO113" i="40" s="1"/>
  <c r="AR113" i="40" s="1"/>
  <c r="D114" i="40"/>
  <c r="F114" i="40"/>
  <c r="AQ113" i="40" l="1"/>
  <c r="AT113" i="40" s="1"/>
  <c r="U114" i="40"/>
  <c r="V114" i="40" s="1"/>
  <c r="G114" i="40"/>
  <c r="H114" i="40" s="1"/>
  <c r="I114" i="40" s="1"/>
  <c r="K114" i="40" s="1"/>
  <c r="L114" i="40" s="1"/>
  <c r="X114" i="40" l="1"/>
  <c r="AA114" i="40"/>
  <c r="M114" i="40"/>
  <c r="BF114" i="40"/>
  <c r="BG114" i="40" s="1"/>
  <c r="AF115" i="40" s="1"/>
  <c r="AG115" i="40" s="1"/>
  <c r="AI115" i="40" s="1"/>
  <c r="BH114" i="40"/>
  <c r="BI114" i="40" s="1"/>
  <c r="AM114" i="40"/>
  <c r="AN114" i="40"/>
  <c r="AP114" i="40" s="1"/>
  <c r="AS114" i="40" s="1"/>
  <c r="T115" i="40" l="1"/>
  <c r="AH115" i="40"/>
  <c r="AY115" i="40"/>
  <c r="W114" i="40"/>
  <c r="N114" i="40"/>
  <c r="P114" i="40" s="1"/>
  <c r="AV115" i="40"/>
  <c r="AW115" i="40" s="1"/>
  <c r="AX115" i="40" s="1"/>
  <c r="BB115" i="40"/>
  <c r="AZ115" i="40"/>
  <c r="B116" i="40" l="1"/>
  <c r="O114" i="40"/>
  <c r="Q114" i="40"/>
  <c r="BC115" i="40"/>
  <c r="BD115" i="40" s="1"/>
  <c r="BE115" i="40" s="1"/>
  <c r="R114" i="40" l="1"/>
  <c r="S114" i="40" s="1"/>
  <c r="AB114" i="40" l="1"/>
  <c r="AC114" i="40" l="1"/>
  <c r="AD114" i="40" s="1"/>
  <c r="C115" i="40" s="1"/>
  <c r="AJ114" i="40"/>
  <c r="Y114" i="40"/>
  <c r="E115" i="40" l="1"/>
  <c r="AK114" i="40"/>
  <c r="Z114" i="40"/>
  <c r="F115" i="40"/>
  <c r="D115" i="40"/>
  <c r="AL114" i="40" l="1"/>
  <c r="G115" i="40"/>
  <c r="H115" i="40" s="1"/>
  <c r="I115" i="40" s="1"/>
  <c r="K115" i="40" s="1"/>
  <c r="L115" i="40" s="1"/>
  <c r="U115" i="40"/>
  <c r="V115" i="40" s="1"/>
  <c r="AO114" i="40" l="1"/>
  <c r="AR114" i="40" s="1"/>
  <c r="AQ114" i="40"/>
  <c r="AT114" i="40" s="1"/>
  <c r="M115" i="40"/>
  <c r="X115" i="40"/>
  <c r="BH115" i="40"/>
  <c r="BI115" i="40" s="1"/>
  <c r="T116" i="40" s="1"/>
  <c r="W115" i="40"/>
  <c r="BF115" i="40"/>
  <c r="BG115" i="40" s="1"/>
  <c r="AF116" i="40" s="1"/>
  <c r="AG116" i="40" s="1"/>
  <c r="AI116" i="40" s="1"/>
  <c r="AM115" i="40"/>
  <c r="AN115" i="40"/>
  <c r="AP115" i="40" s="1"/>
  <c r="AS115" i="40" s="1"/>
  <c r="AA115" i="40"/>
  <c r="N115" i="40" l="1"/>
  <c r="P115" i="40" s="1"/>
  <c r="Q115" i="40" s="1"/>
  <c r="AY116" i="40"/>
  <c r="AH116" i="40"/>
  <c r="BB116" i="40"/>
  <c r="AZ116" i="40"/>
  <c r="AV116" i="40"/>
  <c r="AW116" i="40" s="1"/>
  <c r="AX116" i="40" s="1"/>
  <c r="O115" i="40" l="1"/>
  <c r="B117" i="40"/>
  <c r="R115" i="40"/>
  <c r="S115" i="40" s="1"/>
  <c r="BC116" i="40"/>
  <c r="BD116" i="40" s="1"/>
  <c r="BE116" i="40" s="1"/>
  <c r="Y115" i="40"/>
  <c r="AB115" i="40"/>
  <c r="AC115" i="40" l="1"/>
  <c r="AD115" i="40" s="1"/>
  <c r="C116" i="40" s="1"/>
  <c r="E116" i="40" s="1"/>
  <c r="AJ115" i="40"/>
  <c r="AK115" i="40" s="1"/>
  <c r="Z115" i="40"/>
  <c r="AL115" i="40" l="1"/>
  <c r="AO115" i="40" s="1"/>
  <c r="AR115" i="40" s="1"/>
  <c r="D116" i="40"/>
  <c r="F116" i="40"/>
  <c r="G116" i="40" l="1"/>
  <c r="H116" i="40" s="1"/>
  <c r="I116" i="40" s="1"/>
  <c r="K116" i="40" s="1"/>
  <c r="L116" i="40" s="1"/>
  <c r="U116" i="40"/>
  <c r="V116" i="40" s="1"/>
  <c r="AQ115" i="40"/>
  <c r="AT115" i="40" s="1"/>
  <c r="M116" i="40" l="1"/>
  <c r="X116" i="40"/>
  <c r="BF116" i="40"/>
  <c r="BG116" i="40" s="1"/>
  <c r="AF117" i="40" s="1"/>
  <c r="AG117" i="40" s="1"/>
  <c r="AM116" i="40"/>
  <c r="W116" i="40"/>
  <c r="AN116" i="40"/>
  <c r="AP116" i="40" s="1"/>
  <c r="AS116" i="40" s="1"/>
  <c r="BH116" i="40"/>
  <c r="BI116" i="40" s="1"/>
  <c r="AA116" i="40"/>
  <c r="N116" i="40"/>
  <c r="P116" i="40" s="1"/>
  <c r="T117" i="40" l="1"/>
  <c r="O116" i="40"/>
  <c r="Q116" i="40"/>
  <c r="AI117" i="40"/>
  <c r="AY117" i="40"/>
  <c r="AH117" i="40"/>
  <c r="R116" i="40" l="1"/>
  <c r="S116" i="40" s="1"/>
  <c r="AV117" i="40"/>
  <c r="AW117" i="40" s="1"/>
  <c r="AX117" i="40" s="1"/>
  <c r="AZ117" i="40"/>
  <c r="BB117" i="40"/>
  <c r="B118" i="40" l="1"/>
  <c r="BC117" i="40"/>
  <c r="BD117" i="40" s="1"/>
  <c r="BE117" i="40" s="1"/>
  <c r="Y116" i="40"/>
  <c r="AB116" i="40"/>
  <c r="AC116" i="40" l="1"/>
  <c r="AD116" i="40" s="1"/>
  <c r="C117" i="40" s="1"/>
  <c r="E117" i="40" s="1"/>
  <c r="AJ116" i="40"/>
  <c r="Z116" i="40"/>
  <c r="AK116" i="40" l="1"/>
  <c r="D117" i="40"/>
  <c r="F117" i="40"/>
  <c r="AL116" i="40" l="1"/>
  <c r="G117" i="40"/>
  <c r="H117" i="40" s="1"/>
  <c r="I117" i="40" s="1"/>
  <c r="K117" i="40" s="1"/>
  <c r="L117" i="40" s="1"/>
  <c r="U117" i="40"/>
  <c r="V117" i="40" s="1"/>
  <c r="AO116" i="40" l="1"/>
  <c r="AR116" i="40" s="1"/>
  <c r="AQ116" i="40"/>
  <c r="AT116" i="40" s="1"/>
  <c r="X117" i="40"/>
  <c r="M117" i="40"/>
  <c r="BF117" i="40"/>
  <c r="BG117" i="40" s="1"/>
  <c r="AF118" i="40" s="1"/>
  <c r="AG118" i="40" s="1"/>
  <c r="AH118" i="40" s="1"/>
  <c r="AN117" i="40"/>
  <c r="AP117" i="40" s="1"/>
  <c r="AS117" i="40" s="1"/>
  <c r="AM117" i="40"/>
  <c r="W117" i="40"/>
  <c r="BH117" i="40"/>
  <c r="BI117" i="40" s="1"/>
  <c r="AA117" i="40"/>
  <c r="N117" i="40" l="1"/>
  <c r="P117" i="40" s="1"/>
  <c r="Q117" i="40" s="1"/>
  <c r="T118" i="40"/>
  <c r="AY118" i="40"/>
  <c r="AI118" i="40"/>
  <c r="BB118" i="40" s="1"/>
  <c r="O117" i="40" l="1"/>
  <c r="R117" i="40"/>
  <c r="S117" i="40" s="1"/>
  <c r="AZ118" i="40"/>
  <c r="BC118" i="40" s="1"/>
  <c r="BD118" i="40" s="1"/>
  <c r="BE118" i="40" s="1"/>
  <c r="AV118" i="40"/>
  <c r="AW118" i="40" s="1"/>
  <c r="AX118" i="40" s="1"/>
  <c r="Y117" i="40"/>
  <c r="AB117" i="40"/>
  <c r="B119" i="40" l="1"/>
  <c r="AC117" i="40"/>
  <c r="AD117" i="40" s="1"/>
  <c r="C118" i="40" s="1"/>
  <c r="E118" i="40" s="1"/>
  <c r="AJ117" i="40"/>
  <c r="AK117" i="40" s="1"/>
  <c r="Z117" i="40"/>
  <c r="AL117" i="40" l="1"/>
  <c r="AQ117" i="40" s="1"/>
  <c r="AT117" i="40" s="1"/>
  <c r="D118" i="40"/>
  <c r="F118" i="40"/>
  <c r="AO117" i="40" l="1"/>
  <c r="AR117" i="40" s="1"/>
  <c r="G118" i="40"/>
  <c r="H118" i="40" s="1"/>
  <c r="I118" i="40" s="1"/>
  <c r="K118" i="40" s="1"/>
  <c r="L118" i="40" s="1"/>
  <c r="U118" i="40"/>
  <c r="V118" i="40" s="1"/>
  <c r="X118" i="40" l="1"/>
  <c r="AA118" i="40"/>
  <c r="M118" i="40"/>
  <c r="BF118" i="40"/>
  <c r="BG118" i="40" s="1"/>
  <c r="AF119" i="40" s="1"/>
  <c r="AG119" i="40" s="1"/>
  <c r="AM118" i="40"/>
  <c r="AN118" i="40"/>
  <c r="AP118" i="40" s="1"/>
  <c r="AS118" i="40" s="1"/>
  <c r="BH118" i="40"/>
  <c r="BI118" i="40" s="1"/>
  <c r="T119" i="40" l="1"/>
  <c r="W118" i="40"/>
  <c r="N118" i="40"/>
  <c r="P118" i="40" s="1"/>
  <c r="AH119" i="40"/>
  <c r="AI119" i="40"/>
  <c r="AY119" i="40"/>
  <c r="Q118" i="40" l="1"/>
  <c r="O118" i="40"/>
  <c r="AV119" i="40"/>
  <c r="AW119" i="40" s="1"/>
  <c r="AX119" i="40" s="1"/>
  <c r="BB119" i="40"/>
  <c r="AZ119" i="40"/>
  <c r="B120" i="40" l="1"/>
  <c r="R118" i="40"/>
  <c r="S118" i="40" s="1"/>
  <c r="BC119" i="40"/>
  <c r="BD119" i="40" s="1"/>
  <c r="BE119" i="40" s="1"/>
  <c r="AB118" i="40"/>
  <c r="Y118" i="40"/>
  <c r="AC118" i="40" l="1"/>
  <c r="AD118" i="40" s="1"/>
  <c r="C119" i="40" s="1"/>
  <c r="E119" i="40" s="1"/>
  <c r="AJ118" i="40"/>
  <c r="AK118" i="40" s="1"/>
  <c r="Z118" i="40"/>
  <c r="AL118" i="40" l="1"/>
  <c r="AO118" i="40" s="1"/>
  <c r="AR118" i="40" s="1"/>
  <c r="D119" i="40"/>
  <c r="F119" i="40"/>
  <c r="AQ118" i="40" l="1"/>
  <c r="AT118" i="40" s="1"/>
  <c r="U119" i="40"/>
  <c r="V119" i="40" s="1"/>
  <c r="G119" i="40"/>
  <c r="H119" i="40" s="1"/>
  <c r="I119" i="40" s="1"/>
  <c r="K119" i="40" s="1"/>
  <c r="L119" i="40" s="1"/>
  <c r="X119" i="40" l="1"/>
  <c r="AA119" i="40"/>
  <c r="M119" i="40"/>
  <c r="BF119" i="40"/>
  <c r="BG119" i="40" s="1"/>
  <c r="AF120" i="40" s="1"/>
  <c r="AG120" i="40" s="1"/>
  <c r="AM119" i="40"/>
  <c r="AN119" i="40"/>
  <c r="AP119" i="40" s="1"/>
  <c r="AS119" i="40" s="1"/>
  <c r="BH119" i="40"/>
  <c r="BI119" i="40" s="1"/>
  <c r="T120" i="40" l="1"/>
  <c r="W119" i="40"/>
  <c r="N119" i="40"/>
  <c r="P119" i="40" s="1"/>
  <c r="AI120" i="40"/>
  <c r="AH120" i="40"/>
  <c r="AY120" i="40"/>
  <c r="O119" i="40" l="1"/>
  <c r="Q119" i="40"/>
  <c r="AV120" i="40"/>
  <c r="AW120" i="40" s="1"/>
  <c r="AX120" i="40" s="1"/>
  <c r="AZ120" i="40"/>
  <c r="BB120" i="40"/>
  <c r="B121" i="40" l="1"/>
  <c r="R119" i="40"/>
  <c r="S119" i="40" s="1"/>
  <c r="BC120" i="40"/>
  <c r="BD120" i="40" s="1"/>
  <c r="BE120" i="40" s="1"/>
  <c r="AB119" i="40" l="1"/>
  <c r="Y119" i="40"/>
  <c r="AC119" i="40" l="1"/>
  <c r="AD119" i="40" s="1"/>
  <c r="C120" i="40" s="1"/>
  <c r="E120" i="40" s="1"/>
  <c r="AJ119" i="40"/>
  <c r="AK119" i="40" s="1"/>
  <c r="Z119" i="40"/>
  <c r="AL119" i="40" l="1"/>
  <c r="AO119" i="40" s="1"/>
  <c r="AR119" i="40" s="1"/>
  <c r="D120" i="40"/>
  <c r="F120" i="40"/>
  <c r="AQ119" i="40" l="1"/>
  <c r="AT119" i="40" s="1"/>
  <c r="U120" i="40"/>
  <c r="V120" i="40" s="1"/>
  <c r="G120" i="40"/>
  <c r="H120" i="40" s="1"/>
  <c r="I120" i="40" s="1"/>
  <c r="K120" i="40" s="1"/>
  <c r="L120" i="40" s="1"/>
  <c r="X120" i="40" l="1"/>
  <c r="AA120" i="40"/>
  <c r="M120" i="40"/>
  <c r="BF120" i="40"/>
  <c r="BG120" i="40" s="1"/>
  <c r="AF121" i="40" s="1"/>
  <c r="AG121" i="40" s="1"/>
  <c r="AM120" i="40"/>
  <c r="AN120" i="40"/>
  <c r="AP120" i="40" s="1"/>
  <c r="AS120" i="40" s="1"/>
  <c r="BH120" i="40"/>
  <c r="BI120" i="40" s="1"/>
  <c r="T121" i="40" l="1"/>
  <c r="N120" i="40"/>
  <c r="P120" i="40" s="1"/>
  <c r="W120" i="40"/>
  <c r="AI121" i="40"/>
  <c r="AH121" i="40"/>
  <c r="AY121" i="40"/>
  <c r="Q120" i="40" l="1"/>
  <c r="O120" i="40"/>
  <c r="BB121" i="40"/>
  <c r="AZ121" i="40"/>
  <c r="AV121" i="40"/>
  <c r="AW121" i="40" s="1"/>
  <c r="AX121" i="40" s="1"/>
  <c r="B122" i="40" l="1"/>
  <c r="R120" i="40"/>
  <c r="S120" i="40" s="1"/>
  <c r="BC121" i="40"/>
  <c r="BD121" i="40" s="1"/>
  <c r="BE121" i="40" s="1"/>
  <c r="Y120" i="40" l="1"/>
  <c r="AB120" i="40"/>
  <c r="AC120" i="40" l="1"/>
  <c r="AD120" i="40" s="1"/>
  <c r="C121" i="40" s="1"/>
  <c r="E121" i="40" s="1"/>
  <c r="AJ120" i="40"/>
  <c r="AK120" i="40" s="1"/>
  <c r="Z120" i="40"/>
  <c r="AL120" i="40" l="1"/>
  <c r="AQ120" i="40" s="1"/>
  <c r="AT120" i="40" s="1"/>
  <c r="D121" i="40"/>
  <c r="F121" i="40"/>
  <c r="G121" i="40" l="1"/>
  <c r="H121" i="40" s="1"/>
  <c r="I121" i="40" s="1"/>
  <c r="K121" i="40" s="1"/>
  <c r="L121" i="40" s="1"/>
  <c r="AO120" i="40"/>
  <c r="AR120" i="40" s="1"/>
  <c r="U121" i="40"/>
  <c r="V121" i="40" s="1"/>
  <c r="M121" i="40" l="1"/>
  <c r="N121" i="40" s="1"/>
  <c r="P121" i="40" s="1"/>
  <c r="X121" i="40"/>
  <c r="BF121" i="40"/>
  <c r="BG121" i="40" s="1"/>
  <c r="AF122" i="40" s="1"/>
  <c r="AG122" i="40" s="1"/>
  <c r="BH121" i="40"/>
  <c r="BI121" i="40" s="1"/>
  <c r="AA121" i="40"/>
  <c r="AM121" i="40"/>
  <c r="AN121" i="40"/>
  <c r="AP121" i="40" s="1"/>
  <c r="AS121" i="40" s="1"/>
  <c r="W121" i="40"/>
  <c r="T122" i="40" l="1"/>
  <c r="Q121" i="40"/>
  <c r="O121" i="40"/>
  <c r="AH122" i="40"/>
  <c r="AI122" i="40"/>
  <c r="AY122" i="40"/>
  <c r="R121" i="40" l="1"/>
  <c r="S121" i="40" s="1"/>
  <c r="AV122" i="40"/>
  <c r="AW122" i="40" s="1"/>
  <c r="AX122" i="40" s="1"/>
  <c r="BB122" i="40"/>
  <c r="AZ122" i="40"/>
  <c r="B123" i="40" l="1"/>
  <c r="BC122" i="40"/>
  <c r="BD122" i="40" s="1"/>
  <c r="BE122" i="40" s="1"/>
  <c r="Y121" i="40"/>
  <c r="AB121" i="40"/>
  <c r="AC121" i="40" l="1"/>
  <c r="AD121" i="40" s="1"/>
  <c r="C122" i="40" s="1"/>
  <c r="E122" i="40" s="1"/>
  <c r="AJ121" i="40"/>
  <c r="AK121" i="40" s="1"/>
  <c r="Z121" i="40"/>
  <c r="AL121" i="40" l="1"/>
  <c r="AQ121" i="40" s="1"/>
  <c r="AT121" i="40" s="1"/>
  <c r="D122" i="40"/>
  <c r="F122" i="40"/>
  <c r="AO121" i="40" l="1"/>
  <c r="AR121" i="40" s="1"/>
  <c r="U122" i="40"/>
  <c r="V122" i="40" s="1"/>
  <c r="G122" i="40"/>
  <c r="H122" i="40" s="1"/>
  <c r="I122" i="40" s="1"/>
  <c r="K122" i="40" s="1"/>
  <c r="L122" i="40" s="1"/>
  <c r="X122" i="40" l="1"/>
  <c r="AA122" i="40"/>
  <c r="M122" i="40"/>
  <c r="BF122" i="40"/>
  <c r="BG122" i="40" s="1"/>
  <c r="AF123" i="40" s="1"/>
  <c r="AG123" i="40" s="1"/>
  <c r="AM122" i="40"/>
  <c r="AN122" i="40"/>
  <c r="AP122" i="40" s="1"/>
  <c r="AS122" i="40" s="1"/>
  <c r="BH122" i="40"/>
  <c r="BI122" i="40" s="1"/>
  <c r="T123" i="40" l="1"/>
  <c r="W122" i="40"/>
  <c r="N122" i="40"/>
  <c r="P122" i="40" s="1"/>
  <c r="AY123" i="40"/>
  <c r="AI123" i="40"/>
  <c r="AH123" i="40"/>
  <c r="O122" i="40" l="1"/>
  <c r="Q122" i="40"/>
  <c r="AV123" i="40"/>
  <c r="AW123" i="40" s="1"/>
  <c r="AX123" i="40" s="1"/>
  <c r="AZ123" i="40"/>
  <c r="BB123" i="40"/>
  <c r="B124" i="40" l="1"/>
  <c r="R122" i="40"/>
  <c r="S122" i="40" s="1"/>
  <c r="BC123" i="40"/>
  <c r="BD123" i="40" s="1"/>
  <c r="BE123" i="40" s="1"/>
  <c r="AB122" i="40" l="1"/>
  <c r="Y122" i="40"/>
  <c r="AC122" i="40" l="1"/>
  <c r="AD122" i="40" s="1"/>
  <c r="C123" i="40" s="1"/>
  <c r="E123" i="40" s="1"/>
  <c r="AJ122" i="40"/>
  <c r="AK122" i="40" s="1"/>
  <c r="Z122" i="40"/>
  <c r="AL122" i="40" l="1"/>
  <c r="AO122" i="40" s="1"/>
  <c r="AR122" i="40" s="1"/>
  <c r="D123" i="40"/>
  <c r="F123" i="40"/>
  <c r="AQ122" i="40" l="1"/>
  <c r="AT122" i="40" s="1"/>
  <c r="U123" i="40"/>
  <c r="V123" i="40" s="1"/>
  <c r="G123" i="40"/>
  <c r="H123" i="40" s="1"/>
  <c r="I123" i="40" s="1"/>
  <c r="K123" i="40" s="1"/>
  <c r="L123" i="40" s="1"/>
  <c r="X123" i="40" l="1"/>
  <c r="AA123" i="40"/>
  <c r="M123" i="40"/>
  <c r="BF123" i="40"/>
  <c r="BG123" i="40" s="1"/>
  <c r="AF124" i="40" s="1"/>
  <c r="AG124" i="40" s="1"/>
  <c r="BH123" i="40"/>
  <c r="BI123" i="40" s="1"/>
  <c r="AM123" i="40"/>
  <c r="AN123" i="40"/>
  <c r="AP123" i="40" s="1"/>
  <c r="AS123" i="40" s="1"/>
  <c r="T124" i="40" l="1"/>
  <c r="W123" i="40"/>
  <c r="N123" i="40"/>
  <c r="P123" i="40" s="1"/>
  <c r="AY124" i="40"/>
  <c r="AI124" i="40"/>
  <c r="AH124" i="40"/>
  <c r="Q123" i="40" l="1"/>
  <c r="O123" i="40"/>
  <c r="AV124" i="40"/>
  <c r="AW124" i="40" s="1"/>
  <c r="AX124" i="40" s="1"/>
  <c r="BB124" i="40"/>
  <c r="AZ124" i="40"/>
  <c r="B125" i="40" l="1"/>
  <c r="R123" i="40"/>
  <c r="S123" i="40" s="1"/>
  <c r="BC124" i="40"/>
  <c r="BD124" i="40" s="1"/>
  <c r="BE124" i="40" s="1"/>
  <c r="AB123" i="40"/>
  <c r="Y123" i="40"/>
  <c r="AC123" i="40" l="1"/>
  <c r="AD123" i="40" s="1"/>
  <c r="C124" i="40" s="1"/>
  <c r="E124" i="40" s="1"/>
  <c r="AJ123" i="40"/>
  <c r="AK123" i="40" s="1"/>
  <c r="Z123" i="40"/>
  <c r="AL123" i="40" l="1"/>
  <c r="AQ123" i="40" s="1"/>
  <c r="AT123" i="40" s="1"/>
  <c r="D124" i="40"/>
  <c r="F124" i="40"/>
  <c r="AO123" i="40" l="1"/>
  <c r="AR123" i="40" s="1"/>
  <c r="G124" i="40"/>
  <c r="H124" i="40" s="1"/>
  <c r="I124" i="40" s="1"/>
  <c r="K124" i="40" s="1"/>
  <c r="L124" i="40" s="1"/>
  <c r="U124" i="40"/>
  <c r="V124" i="40" s="1"/>
  <c r="X124" i="40" l="1"/>
  <c r="M124" i="40"/>
  <c r="N124" i="40" s="1"/>
  <c r="P124" i="40" s="1"/>
  <c r="BF124" i="40"/>
  <c r="BG124" i="40" s="1"/>
  <c r="AF125" i="40" s="1"/>
  <c r="AG125" i="40" s="1"/>
  <c r="BH124" i="40"/>
  <c r="BI124" i="40" s="1"/>
  <c r="W124" i="40"/>
  <c r="AM124" i="40"/>
  <c r="AN124" i="40"/>
  <c r="AP124" i="40" s="1"/>
  <c r="AS124" i="40" s="1"/>
  <c r="AA124" i="40"/>
  <c r="T125" i="40" l="1"/>
  <c r="Q124" i="40"/>
  <c r="O124" i="40"/>
  <c r="AI125" i="40"/>
  <c r="AY125" i="40"/>
  <c r="AH125" i="40"/>
  <c r="R124" i="40" l="1"/>
  <c r="S124" i="40" s="1"/>
  <c r="BB125" i="40"/>
  <c r="AZ125" i="40"/>
  <c r="AV125" i="40"/>
  <c r="AW125" i="40" s="1"/>
  <c r="AX125" i="40" s="1"/>
  <c r="B126" i="40" l="1"/>
  <c r="BC125" i="40"/>
  <c r="BD125" i="40" s="1"/>
  <c r="BE125" i="40" s="1"/>
  <c r="Y124" i="40"/>
  <c r="AB124" i="40"/>
  <c r="AC124" i="40" l="1"/>
  <c r="AD124" i="40" s="1"/>
  <c r="C125" i="40" s="1"/>
  <c r="E125" i="40" s="1"/>
  <c r="AJ124" i="40"/>
  <c r="AK124" i="40" s="1"/>
  <c r="Z124" i="40"/>
  <c r="AL124" i="40" l="1"/>
  <c r="AO124" i="40" s="1"/>
  <c r="AR124" i="40" s="1"/>
  <c r="D125" i="40"/>
  <c r="F125" i="40"/>
  <c r="G125" i="40" l="1"/>
  <c r="H125" i="40" s="1"/>
  <c r="I125" i="40" s="1"/>
  <c r="K125" i="40" s="1"/>
  <c r="L125" i="40" s="1"/>
  <c r="AQ124" i="40"/>
  <c r="AT124" i="40" s="1"/>
  <c r="U125" i="40"/>
  <c r="V125" i="40" s="1"/>
  <c r="X125" i="40" l="1"/>
  <c r="M125" i="40"/>
  <c r="N125" i="40" s="1"/>
  <c r="P125" i="40" s="1"/>
  <c r="BF125" i="40"/>
  <c r="BG125" i="40" s="1"/>
  <c r="AF126" i="40" s="1"/>
  <c r="AG126" i="40" s="1"/>
  <c r="AH126" i="40" s="1"/>
  <c r="AN125" i="40"/>
  <c r="AP125" i="40" s="1"/>
  <c r="AS125" i="40" s="1"/>
  <c r="AM125" i="40"/>
  <c r="BH125" i="40"/>
  <c r="BI125" i="40" s="1"/>
  <c r="AA125" i="40"/>
  <c r="T126" i="40" l="1"/>
  <c r="AI126" i="40"/>
  <c r="AV126" i="40" s="1"/>
  <c r="AW126" i="40" s="1"/>
  <c r="AX126" i="40" s="1"/>
  <c r="AY126" i="40"/>
  <c r="O125" i="40"/>
  <c r="W125" i="40"/>
  <c r="Q125" i="40"/>
  <c r="B127" i="40" l="1"/>
  <c r="R125" i="40"/>
  <c r="S125" i="40" s="1"/>
  <c r="AZ126" i="40"/>
  <c r="BB126" i="40"/>
  <c r="BC126" i="40" l="1"/>
  <c r="BD126" i="40" s="1"/>
  <c r="BE126" i="40" s="1"/>
  <c r="AB125" i="40"/>
  <c r="Y125" i="40"/>
  <c r="AC125" i="40" l="1"/>
  <c r="AD125" i="40" s="1"/>
  <c r="C126" i="40" s="1"/>
  <c r="E126" i="40" s="1"/>
  <c r="AJ125" i="40"/>
  <c r="AK125" i="40" s="1"/>
  <c r="Z125" i="40"/>
  <c r="AL125" i="40" l="1"/>
  <c r="AO125" i="40" s="1"/>
  <c r="AR125" i="40" s="1"/>
  <c r="D126" i="40"/>
  <c r="F126" i="40"/>
  <c r="AQ125" i="40" l="1"/>
  <c r="AT125" i="40" s="1"/>
  <c r="U126" i="40"/>
  <c r="V126" i="40" s="1"/>
  <c r="G126" i="40"/>
  <c r="H126" i="40" s="1"/>
  <c r="I126" i="40" s="1"/>
  <c r="K126" i="40" s="1"/>
  <c r="L126" i="40" s="1"/>
  <c r="X126" i="40" l="1"/>
  <c r="BH126" i="40"/>
  <c r="BI126" i="40" s="1"/>
  <c r="T127" i="40" s="1"/>
  <c r="AA126" i="40"/>
  <c r="M126" i="40"/>
  <c r="AN126" i="40"/>
  <c r="AP126" i="40" s="1"/>
  <c r="AS126" i="40" s="1"/>
  <c r="BF126" i="40"/>
  <c r="BG126" i="40" s="1"/>
  <c r="AF127" i="40" s="1"/>
  <c r="AG127" i="40" s="1"/>
  <c r="AM126" i="40"/>
  <c r="W126" i="40" l="1"/>
  <c r="N126" i="40"/>
  <c r="P126" i="40" s="1"/>
  <c r="AH127" i="40"/>
  <c r="AY127" i="40"/>
  <c r="AI127" i="40"/>
  <c r="O126" i="40" l="1"/>
  <c r="Q126" i="40"/>
  <c r="AZ127" i="40"/>
  <c r="AV127" i="40"/>
  <c r="AW127" i="40" s="1"/>
  <c r="AX127" i="40" s="1"/>
  <c r="BB127" i="40"/>
  <c r="B128" i="40" l="1"/>
  <c r="R126" i="40"/>
  <c r="S126" i="40" s="1"/>
  <c r="BC127" i="40"/>
  <c r="BD127" i="40" s="1"/>
  <c r="BE127" i="40" s="1"/>
  <c r="Y126" i="40"/>
  <c r="AB126" i="40"/>
  <c r="AC126" i="40" l="1"/>
  <c r="AD126" i="40" s="1"/>
  <c r="C127" i="40" s="1"/>
  <c r="E127" i="40" s="1"/>
  <c r="AJ126" i="40"/>
  <c r="AK126" i="40" s="1"/>
  <c r="Z126" i="40"/>
  <c r="AL126" i="40" l="1"/>
  <c r="AO126" i="40" s="1"/>
  <c r="AR126" i="40" s="1"/>
  <c r="D127" i="40"/>
  <c r="F127" i="40"/>
  <c r="AQ126" i="40" l="1"/>
  <c r="AT126" i="40" s="1"/>
  <c r="G127" i="40"/>
  <c r="H127" i="40" s="1"/>
  <c r="I127" i="40" s="1"/>
  <c r="K127" i="40" s="1"/>
  <c r="L127" i="40" s="1"/>
  <c r="U127" i="40"/>
  <c r="V127" i="40" s="1"/>
  <c r="X127" i="40" l="1"/>
  <c r="M127" i="40"/>
  <c r="N127" i="40" s="1"/>
  <c r="P127" i="40" s="1"/>
  <c r="BF127" i="40"/>
  <c r="BG127" i="40" s="1"/>
  <c r="AF128" i="40" s="1"/>
  <c r="AG128" i="40" s="1"/>
  <c r="BH127" i="40"/>
  <c r="BI127" i="40" s="1"/>
  <c r="W127" i="40"/>
  <c r="AN127" i="40"/>
  <c r="AP127" i="40" s="1"/>
  <c r="AS127" i="40" s="1"/>
  <c r="AM127" i="40"/>
  <c r="AA127" i="40"/>
  <c r="T128" i="40" l="1"/>
  <c r="Q127" i="40"/>
  <c r="O127" i="40"/>
  <c r="AI128" i="40"/>
  <c r="AH128" i="40"/>
  <c r="AY128" i="40"/>
  <c r="R127" i="40" l="1"/>
  <c r="S127" i="40" s="1"/>
  <c r="AZ128" i="40"/>
  <c r="BB128" i="40"/>
  <c r="AV128" i="40"/>
  <c r="AW128" i="40" s="1"/>
  <c r="AX128" i="40" s="1"/>
  <c r="B129" i="40" l="1"/>
  <c r="BC128" i="40"/>
  <c r="BD128" i="40" s="1"/>
  <c r="BE128" i="40" s="1"/>
  <c r="AB127" i="40" l="1"/>
  <c r="Y127" i="40"/>
  <c r="AC127" i="40" l="1"/>
  <c r="AD127" i="40" s="1"/>
  <c r="C128" i="40" s="1"/>
  <c r="E128" i="40" s="1"/>
  <c r="AJ127" i="40"/>
  <c r="AK127" i="40" s="1"/>
  <c r="Z127" i="40"/>
  <c r="AL127" i="40" l="1"/>
  <c r="AQ127" i="40" s="1"/>
  <c r="AT127" i="40" s="1"/>
  <c r="D128" i="40"/>
  <c r="F128" i="40"/>
  <c r="AO127" i="40" l="1"/>
  <c r="AR127" i="40" s="1"/>
  <c r="G128" i="40"/>
  <c r="H128" i="40" s="1"/>
  <c r="I128" i="40" s="1"/>
  <c r="K128" i="40" s="1"/>
  <c r="L128" i="40" s="1"/>
  <c r="U128" i="40"/>
  <c r="V128" i="40" s="1"/>
  <c r="X128" i="40" l="1"/>
  <c r="M128" i="40"/>
  <c r="BF128" i="40"/>
  <c r="BG128" i="40" s="1"/>
  <c r="AF129" i="40" s="1"/>
  <c r="AG129" i="40" s="1"/>
  <c r="W128" i="40"/>
  <c r="BH128" i="40"/>
  <c r="BI128" i="40" s="1"/>
  <c r="AN128" i="40"/>
  <c r="AP128" i="40" s="1"/>
  <c r="AS128" i="40" s="1"/>
  <c r="AM128" i="40"/>
  <c r="AA128" i="40"/>
  <c r="N128" i="40" l="1"/>
  <c r="P128" i="40" s="1"/>
  <c r="Q128" i="40" s="1"/>
  <c r="T129" i="40"/>
  <c r="AI129" i="40"/>
  <c r="AY129" i="40"/>
  <c r="AH129" i="40"/>
  <c r="O128" i="40" l="1"/>
  <c r="R128" i="40"/>
  <c r="S128" i="40" s="1"/>
  <c r="BB129" i="40"/>
  <c r="AZ129" i="40"/>
  <c r="AV129" i="40"/>
  <c r="AW129" i="40" s="1"/>
  <c r="AX129" i="40" s="1"/>
  <c r="B130" i="40" l="1"/>
  <c r="BC129" i="40"/>
  <c r="BD129" i="40" s="1"/>
  <c r="BE129" i="40" s="1"/>
  <c r="Y128" i="40" l="1"/>
  <c r="AB128" i="40"/>
  <c r="AC128" i="40" l="1"/>
  <c r="AD128" i="40" s="1"/>
  <c r="C129" i="40" s="1"/>
  <c r="E129" i="40" s="1"/>
  <c r="AJ128" i="40"/>
  <c r="AK128" i="40" s="1"/>
  <c r="Z128" i="40"/>
  <c r="AL128" i="40" l="1"/>
  <c r="AO128" i="40" s="1"/>
  <c r="AR128" i="40" s="1"/>
  <c r="D129" i="40"/>
  <c r="F129" i="40"/>
  <c r="AQ128" i="40" l="1"/>
  <c r="AT128" i="40" s="1"/>
  <c r="G129" i="40"/>
  <c r="H129" i="40" s="1"/>
  <c r="I129" i="40" s="1"/>
  <c r="K129" i="40" s="1"/>
  <c r="L129" i="40" s="1"/>
  <c r="U129" i="40"/>
  <c r="V129" i="40" s="1"/>
  <c r="X129" i="40" l="1"/>
  <c r="M129" i="40"/>
  <c r="N129" i="40" s="1"/>
  <c r="P129" i="40" s="1"/>
  <c r="BF129" i="40"/>
  <c r="BG129" i="40" s="1"/>
  <c r="AF130" i="40" s="1"/>
  <c r="AG130" i="40" s="1"/>
  <c r="W129" i="40"/>
  <c r="BH129" i="40"/>
  <c r="BI129" i="40" s="1"/>
  <c r="AM129" i="40"/>
  <c r="AN129" i="40"/>
  <c r="AP129" i="40" s="1"/>
  <c r="AS129" i="40" s="1"/>
  <c r="AA129" i="40"/>
  <c r="T130" i="40" l="1"/>
  <c r="Q129" i="40"/>
  <c r="O129" i="40"/>
  <c r="AH130" i="40"/>
  <c r="AY130" i="40"/>
  <c r="AI130" i="40"/>
  <c r="R129" i="40" l="1"/>
  <c r="S129" i="40" s="1"/>
  <c r="AZ130" i="40"/>
  <c r="AV130" i="40"/>
  <c r="AW130" i="40" s="1"/>
  <c r="AX130" i="40" s="1"/>
  <c r="BB130" i="40"/>
  <c r="B131" i="40" l="1"/>
  <c r="BC130" i="40"/>
  <c r="BD130" i="40" s="1"/>
  <c r="BE130" i="40" s="1"/>
  <c r="AB129" i="40"/>
  <c r="Y129" i="40"/>
  <c r="AC129" i="40" l="1"/>
  <c r="AD129" i="40" s="1"/>
  <c r="C130" i="40" s="1"/>
  <c r="E130" i="40" s="1"/>
  <c r="AJ129" i="40"/>
  <c r="AK129" i="40" s="1"/>
  <c r="Z129" i="40"/>
  <c r="AL129" i="40" l="1"/>
  <c r="AO129" i="40" s="1"/>
  <c r="AR129" i="40" s="1"/>
  <c r="D130" i="40"/>
  <c r="F130" i="40"/>
  <c r="AQ129" i="40" l="1"/>
  <c r="AT129" i="40" s="1"/>
  <c r="U130" i="40"/>
  <c r="V130" i="40" s="1"/>
  <c r="G130" i="40"/>
  <c r="H130" i="40" s="1"/>
  <c r="I130" i="40" s="1"/>
  <c r="K130" i="40" s="1"/>
  <c r="L130" i="40" s="1"/>
  <c r="X130" i="40" l="1"/>
  <c r="AA130" i="40"/>
  <c r="M130" i="40"/>
  <c r="BF130" i="40"/>
  <c r="BG130" i="40" s="1"/>
  <c r="AF131" i="40" s="1"/>
  <c r="AG131" i="40" s="1"/>
  <c r="AI131" i="40" s="1"/>
  <c r="BH130" i="40"/>
  <c r="BI130" i="40" s="1"/>
  <c r="AM130" i="40"/>
  <c r="AN130" i="40"/>
  <c r="AP130" i="40" s="1"/>
  <c r="AS130" i="40" s="1"/>
  <c r="T131" i="40" l="1"/>
  <c r="AY131" i="40"/>
  <c r="AH131" i="40"/>
  <c r="N130" i="40"/>
  <c r="P130" i="40" s="1"/>
  <c r="W130" i="40"/>
  <c r="BB131" i="40"/>
  <c r="AZ131" i="40"/>
  <c r="AV131" i="40"/>
  <c r="AW131" i="40" s="1"/>
  <c r="AX131" i="40" s="1"/>
  <c r="B132" i="40" l="1"/>
  <c r="O130" i="40"/>
  <c r="Q130" i="40"/>
  <c r="BC131" i="40"/>
  <c r="BD131" i="40" s="1"/>
  <c r="BE131" i="40" s="1"/>
  <c r="R130" i="40" l="1"/>
  <c r="S130" i="40" s="1"/>
  <c r="Y130" i="40"/>
  <c r="AB130" i="40" l="1"/>
  <c r="Z130" i="40"/>
  <c r="AJ130" i="40" l="1"/>
  <c r="AC130" i="40"/>
  <c r="AD130" i="40" s="1"/>
  <c r="C131" i="40" s="1"/>
  <c r="E131" i="40" s="1"/>
  <c r="AK130" i="40" l="1"/>
  <c r="D131" i="40"/>
  <c r="F131" i="40"/>
  <c r="AL130" i="40" l="1"/>
  <c r="U131" i="40"/>
  <c r="V131" i="40" s="1"/>
  <c r="G131" i="40"/>
  <c r="H131" i="40" s="1"/>
  <c r="I131" i="40" s="1"/>
  <c r="K131" i="40" s="1"/>
  <c r="L131" i="40" s="1"/>
  <c r="AQ130" i="40" l="1"/>
  <c r="AT130" i="40" s="1"/>
  <c r="AO130" i="40"/>
  <c r="AR130" i="40" s="1"/>
  <c r="X131" i="40"/>
  <c r="AA131" i="40"/>
  <c r="M131" i="40"/>
  <c r="BF131" i="40"/>
  <c r="BG131" i="40" s="1"/>
  <c r="AF132" i="40" s="1"/>
  <c r="AG132" i="40" s="1"/>
  <c r="AI132" i="40" s="1"/>
  <c r="BH131" i="40"/>
  <c r="BI131" i="40" s="1"/>
  <c r="AN131" i="40"/>
  <c r="AP131" i="40" s="1"/>
  <c r="AS131" i="40" s="1"/>
  <c r="AM131" i="40"/>
  <c r="AY132" i="40" l="1"/>
  <c r="AH132" i="40"/>
  <c r="T132" i="40"/>
  <c r="W131" i="40"/>
  <c r="N131" i="40"/>
  <c r="P131" i="40" s="1"/>
  <c r="AV132" i="40"/>
  <c r="AW132" i="40" s="1"/>
  <c r="AX132" i="40" s="1"/>
  <c r="BB132" i="40"/>
  <c r="AZ132" i="40"/>
  <c r="B133" i="40" l="1"/>
  <c r="Q131" i="40"/>
  <c r="O131" i="40"/>
  <c r="BC132" i="40"/>
  <c r="BD132" i="40" s="1"/>
  <c r="BE132" i="40" s="1"/>
  <c r="R131" i="40" l="1"/>
  <c r="S131" i="40" s="1"/>
  <c r="AB131" i="40" l="1"/>
  <c r="Y131" i="40"/>
  <c r="Z131" i="40" l="1"/>
  <c r="AC131" i="40"/>
  <c r="AD131" i="40" s="1"/>
  <c r="C132" i="40" s="1"/>
  <c r="E132" i="40" s="1"/>
  <c r="AJ131" i="40"/>
  <c r="AK131" i="40" s="1"/>
  <c r="U132" i="40" l="1"/>
  <c r="V132" i="40" s="1"/>
  <c r="AL131" i="40"/>
  <c r="AQ131" i="40" s="1"/>
  <c r="AT131" i="40" s="1"/>
  <c r="F132" i="40"/>
  <c r="D132" i="40"/>
  <c r="AM132" i="40" l="1"/>
  <c r="AO131" i="40"/>
  <c r="AR131" i="40" s="1"/>
  <c r="G132" i="40"/>
  <c r="H132" i="40" s="1"/>
  <c r="I132" i="40" s="1"/>
  <c r="K132" i="40" s="1"/>
  <c r="L132" i="40" s="1"/>
  <c r="BH132" i="40"/>
  <c r="BI132" i="40" s="1"/>
  <c r="BF132" i="40"/>
  <c r="BG132" i="40" s="1"/>
  <c r="AF133" i="40" s="1"/>
  <c r="AG133" i="40" s="1"/>
  <c r="AY133" i="40" s="1"/>
  <c r="AN132" i="40"/>
  <c r="AP132" i="40" s="1"/>
  <c r="AS132" i="40" s="1"/>
  <c r="X132" i="40" l="1"/>
  <c r="T133" i="40"/>
  <c r="M132" i="40"/>
  <c r="AA132" i="40"/>
  <c r="AI133" i="40"/>
  <c r="AH133" i="40"/>
  <c r="N132" i="40" l="1"/>
  <c r="P132" i="40" s="1"/>
  <c r="Q132" i="40" s="1"/>
  <c r="W132" i="40"/>
  <c r="BB133" i="40"/>
  <c r="AV133" i="40"/>
  <c r="AW133" i="40" s="1"/>
  <c r="AX133" i="40" s="1"/>
  <c r="AZ133" i="40"/>
  <c r="O132" i="40" l="1"/>
  <c r="B134" i="40"/>
  <c r="R132" i="40"/>
  <c r="S132" i="40" s="1"/>
  <c r="BC133" i="40"/>
  <c r="BD133" i="40" s="1"/>
  <c r="BE133" i="40" s="1"/>
  <c r="AB132" i="40"/>
  <c r="AC132" i="40" l="1"/>
  <c r="AD132" i="40" s="1"/>
  <c r="C133" i="40" s="1"/>
  <c r="AJ132" i="40"/>
  <c r="AK132" i="40" s="1"/>
  <c r="Y132" i="40"/>
  <c r="E133" i="40" l="1"/>
  <c r="Z132" i="40"/>
  <c r="AL132" i="40"/>
  <c r="AO132" i="40" s="1"/>
  <c r="AR132" i="40" s="1"/>
  <c r="D133" i="40"/>
  <c r="F133" i="40"/>
  <c r="AQ132" i="40" l="1"/>
  <c r="AT132" i="40" s="1"/>
  <c r="U133" i="40"/>
  <c r="V133" i="40" s="1"/>
  <c r="G133" i="40"/>
  <c r="H133" i="40" s="1"/>
  <c r="I133" i="40" s="1"/>
  <c r="K133" i="40" s="1"/>
  <c r="L133" i="40" s="1"/>
  <c r="X133" i="40" l="1"/>
  <c r="M133" i="40"/>
  <c r="BF133" i="40"/>
  <c r="BG133" i="40" s="1"/>
  <c r="AF134" i="40" s="1"/>
  <c r="AG134" i="40" s="1"/>
  <c r="AM133" i="40"/>
  <c r="AN133" i="40"/>
  <c r="AP133" i="40" s="1"/>
  <c r="AS133" i="40" s="1"/>
  <c r="BH133" i="40"/>
  <c r="BI133" i="40" s="1"/>
  <c r="AA133" i="40"/>
  <c r="T134" i="40" l="1"/>
  <c r="N133" i="40"/>
  <c r="P133" i="40" s="1"/>
  <c r="W133" i="40"/>
  <c r="AI134" i="40"/>
  <c r="AY134" i="40"/>
  <c r="AH134" i="40"/>
  <c r="Q133" i="40" l="1"/>
  <c r="O133" i="40"/>
  <c r="AV134" i="40"/>
  <c r="AW134" i="40" s="1"/>
  <c r="AX134" i="40" s="1"/>
  <c r="BB134" i="40"/>
  <c r="AZ134" i="40"/>
  <c r="B135" i="40" l="1"/>
  <c r="R133" i="40"/>
  <c r="S133" i="40" s="1"/>
  <c r="BC134" i="40"/>
  <c r="BD134" i="40" s="1"/>
  <c r="BE134" i="40" s="1"/>
  <c r="AB133" i="40"/>
  <c r="Y133" i="40"/>
  <c r="AC133" i="40" l="1"/>
  <c r="AD133" i="40" s="1"/>
  <c r="C134" i="40" s="1"/>
  <c r="E134" i="40" s="1"/>
  <c r="AJ133" i="40"/>
  <c r="AK133" i="40" s="1"/>
  <c r="Z133" i="40"/>
  <c r="AL133" i="40" l="1"/>
  <c r="AO133" i="40" s="1"/>
  <c r="AR133" i="40" s="1"/>
  <c r="D134" i="40"/>
  <c r="F134" i="40"/>
  <c r="AQ133" i="40" l="1"/>
  <c r="AT133" i="40" s="1"/>
  <c r="U134" i="40"/>
  <c r="V134" i="40" s="1"/>
  <c r="G134" i="40"/>
  <c r="H134" i="40" s="1"/>
  <c r="I134" i="40" s="1"/>
  <c r="K134" i="40" s="1"/>
  <c r="L134" i="40" s="1"/>
  <c r="X134" i="40" l="1"/>
  <c r="AA134" i="40"/>
  <c r="M134" i="40"/>
  <c r="BF134" i="40"/>
  <c r="BG134" i="40" s="1"/>
  <c r="AF135" i="40" s="1"/>
  <c r="AG135" i="40" s="1"/>
  <c r="AN134" i="40"/>
  <c r="AP134" i="40" s="1"/>
  <c r="AS134" i="40" s="1"/>
  <c r="AM134" i="40"/>
  <c r="BH134" i="40"/>
  <c r="BI134" i="40" s="1"/>
  <c r="T135" i="40" l="1"/>
  <c r="W134" i="40"/>
  <c r="N134" i="40"/>
  <c r="P134" i="40" s="1"/>
  <c r="AY135" i="40"/>
  <c r="AI135" i="40"/>
  <c r="AH135" i="40"/>
  <c r="O134" i="40" l="1"/>
  <c r="Q134" i="40"/>
  <c r="AZ135" i="40"/>
  <c r="AV135" i="40"/>
  <c r="AW135" i="40" s="1"/>
  <c r="AX135" i="40" s="1"/>
  <c r="BB135" i="40"/>
  <c r="B136" i="40" l="1"/>
  <c r="R134" i="40"/>
  <c r="S134" i="40" s="1"/>
  <c r="BC135" i="40"/>
  <c r="BD135" i="40" s="1"/>
  <c r="BE135" i="40" s="1"/>
  <c r="Y134" i="40" l="1"/>
  <c r="AB134" i="40"/>
  <c r="AC134" i="40" l="1"/>
  <c r="AD134" i="40" s="1"/>
  <c r="C135" i="40" s="1"/>
  <c r="E135" i="40" s="1"/>
  <c r="AJ134" i="40"/>
  <c r="AK134" i="40" s="1"/>
  <c r="Z134" i="40"/>
  <c r="AL134" i="40" l="1"/>
  <c r="AQ134" i="40" s="1"/>
  <c r="AT134" i="40" s="1"/>
  <c r="D135" i="40"/>
  <c r="F135" i="40"/>
  <c r="AO134" i="40" l="1"/>
  <c r="AR134" i="40" s="1"/>
  <c r="G135" i="40"/>
  <c r="H135" i="40" s="1"/>
  <c r="I135" i="40" s="1"/>
  <c r="K135" i="40" s="1"/>
  <c r="L135" i="40" s="1"/>
  <c r="U135" i="40"/>
  <c r="V135" i="40" s="1"/>
  <c r="X135" i="40" l="1"/>
  <c r="M135" i="40"/>
  <c r="BF135" i="40"/>
  <c r="BG135" i="40" s="1"/>
  <c r="AF136" i="40" s="1"/>
  <c r="AG136" i="40" s="1"/>
  <c r="AM135" i="40"/>
  <c r="BH135" i="40"/>
  <c r="BI135" i="40" s="1"/>
  <c r="N135" i="40"/>
  <c r="P135" i="40" s="1"/>
  <c r="AA135" i="40"/>
  <c r="AN135" i="40"/>
  <c r="AP135" i="40" s="1"/>
  <c r="AS135" i="40" s="1"/>
  <c r="W135" i="40"/>
  <c r="T136" i="40" l="1"/>
  <c r="Q135" i="40"/>
  <c r="O135" i="40"/>
  <c r="AY136" i="40"/>
  <c r="AH136" i="40"/>
  <c r="AI136" i="40"/>
  <c r="R135" i="40" l="1"/>
  <c r="S135" i="40" s="1"/>
  <c r="AZ136" i="40"/>
  <c r="BB136" i="40"/>
  <c r="AV136" i="40"/>
  <c r="AW136" i="40" s="1"/>
  <c r="AX136" i="40" s="1"/>
  <c r="B137" i="40" l="1"/>
  <c r="BC136" i="40"/>
  <c r="BD136" i="40" s="1"/>
  <c r="BE136" i="40" s="1"/>
  <c r="AB135" i="40"/>
  <c r="Y135" i="40"/>
  <c r="AC135" i="40" l="1"/>
  <c r="AD135" i="40" s="1"/>
  <c r="C136" i="40" s="1"/>
  <c r="E136" i="40" s="1"/>
  <c r="AJ135" i="40"/>
  <c r="AK135" i="40" s="1"/>
  <c r="Z135" i="40"/>
  <c r="AL135" i="40" l="1"/>
  <c r="AQ135" i="40" s="1"/>
  <c r="AT135" i="40" s="1"/>
  <c r="D136" i="40"/>
  <c r="F136" i="40"/>
  <c r="AO135" i="40" l="1"/>
  <c r="AR135" i="40" s="1"/>
  <c r="G136" i="40"/>
  <c r="H136" i="40" s="1"/>
  <c r="I136" i="40" s="1"/>
  <c r="K136" i="40" s="1"/>
  <c r="L136" i="40" s="1"/>
  <c r="U136" i="40"/>
  <c r="V136" i="40" s="1"/>
  <c r="X136" i="40" l="1"/>
  <c r="M136" i="40"/>
  <c r="BF136" i="40"/>
  <c r="BG136" i="40" s="1"/>
  <c r="AF137" i="40" s="1"/>
  <c r="AG137" i="40" s="1"/>
  <c r="AH137" i="40" s="1"/>
  <c r="W136" i="40"/>
  <c r="BH136" i="40"/>
  <c r="BI136" i="40" s="1"/>
  <c r="AM136" i="40"/>
  <c r="AN136" i="40"/>
  <c r="AP136" i="40" s="1"/>
  <c r="AS136" i="40" s="1"/>
  <c r="N136" i="40"/>
  <c r="P136" i="40" s="1"/>
  <c r="AA136" i="40"/>
  <c r="AI137" i="40" l="1"/>
  <c r="AV137" i="40" s="1"/>
  <c r="AW137" i="40" s="1"/>
  <c r="AX137" i="40" s="1"/>
  <c r="T137" i="40"/>
  <c r="AY137" i="40"/>
  <c r="Q136" i="40"/>
  <c r="O136" i="40"/>
  <c r="AZ137" i="40" l="1"/>
  <c r="BB137" i="40"/>
  <c r="B138" i="40"/>
  <c r="R136" i="40"/>
  <c r="S136" i="40" s="1"/>
  <c r="BC137" i="40" l="1"/>
  <c r="BD137" i="40" s="1"/>
  <c r="BE137" i="40" s="1"/>
  <c r="AB136" i="40"/>
  <c r="Y136" i="40"/>
  <c r="AC136" i="40" l="1"/>
  <c r="AD136" i="40" s="1"/>
  <c r="C137" i="40" s="1"/>
  <c r="E137" i="40" s="1"/>
  <c r="AJ136" i="40"/>
  <c r="AK136" i="40" s="1"/>
  <c r="Z136" i="40"/>
  <c r="AL136" i="40" l="1"/>
  <c r="AO136" i="40" s="1"/>
  <c r="AR136" i="40" s="1"/>
  <c r="D137" i="40"/>
  <c r="F137" i="40"/>
  <c r="AQ136" i="40" l="1"/>
  <c r="AT136" i="40" s="1"/>
  <c r="U137" i="40"/>
  <c r="V137" i="40" s="1"/>
  <c r="G137" i="40"/>
  <c r="H137" i="40" s="1"/>
  <c r="I137" i="40" s="1"/>
  <c r="K137" i="40" s="1"/>
  <c r="L137" i="40" s="1"/>
  <c r="X137" i="40" l="1"/>
  <c r="M137" i="40"/>
  <c r="BF137" i="40"/>
  <c r="BG137" i="40" s="1"/>
  <c r="AF138" i="40" s="1"/>
  <c r="AG138" i="40" s="1"/>
  <c r="AH138" i="40" s="1"/>
  <c r="AN137" i="40"/>
  <c r="AP137" i="40" s="1"/>
  <c r="AS137" i="40" s="1"/>
  <c r="BH137" i="40"/>
  <c r="BI137" i="40" s="1"/>
  <c r="AM137" i="40"/>
  <c r="AA137" i="40"/>
  <c r="AY138" i="40" l="1"/>
  <c r="AI138" i="40"/>
  <c r="AV138" i="40" s="1"/>
  <c r="AW138" i="40" s="1"/>
  <c r="AX138" i="40" s="1"/>
  <c r="T138" i="40"/>
  <c r="W137" i="40"/>
  <c r="N137" i="40"/>
  <c r="P137" i="40" s="1"/>
  <c r="BB138" i="40"/>
  <c r="AZ138" i="40"/>
  <c r="B139" i="40" l="1"/>
  <c r="BC138" i="40"/>
  <c r="BD138" i="40" s="1"/>
  <c r="BE138" i="40" s="1"/>
  <c r="Q137" i="40"/>
  <c r="O137" i="40"/>
  <c r="R137" i="40" l="1"/>
  <c r="S137" i="40" s="1"/>
  <c r="Y137" i="40" l="1"/>
  <c r="AB137" i="40"/>
  <c r="AC137" i="40" l="1"/>
  <c r="AD137" i="40" s="1"/>
  <c r="C138" i="40" s="1"/>
  <c r="E138" i="40" s="1"/>
  <c r="AJ137" i="40"/>
  <c r="AK137" i="40" s="1"/>
  <c r="Z137" i="40"/>
  <c r="AL137" i="40" l="1"/>
  <c r="AQ137" i="40" s="1"/>
  <c r="AT137" i="40" s="1"/>
  <c r="D138" i="40"/>
  <c r="F138" i="40"/>
  <c r="AO137" i="40" l="1"/>
  <c r="AR137" i="40" s="1"/>
  <c r="G138" i="40"/>
  <c r="H138" i="40" s="1"/>
  <c r="I138" i="40" s="1"/>
  <c r="K138" i="40" s="1"/>
  <c r="L138" i="40" s="1"/>
  <c r="U138" i="40"/>
  <c r="V138" i="40" s="1"/>
  <c r="X138" i="40" l="1"/>
  <c r="M138" i="40"/>
  <c r="BF138" i="40"/>
  <c r="BG138" i="40" s="1"/>
  <c r="AF139" i="40" s="1"/>
  <c r="AG139" i="40" s="1"/>
  <c r="AA138" i="40"/>
  <c r="BH138" i="40"/>
  <c r="BI138" i="40" s="1"/>
  <c r="AM138" i="40"/>
  <c r="AN138" i="40"/>
  <c r="AP138" i="40" s="1"/>
  <c r="AS138" i="40" s="1"/>
  <c r="T139" i="40" l="1"/>
  <c r="W138" i="40"/>
  <c r="N138" i="40"/>
  <c r="P138" i="40" s="1"/>
  <c r="AH139" i="40"/>
  <c r="AY139" i="40"/>
  <c r="AI139" i="40"/>
  <c r="Q138" i="40" l="1"/>
  <c r="O138" i="40"/>
  <c r="BB139" i="40"/>
  <c r="AV139" i="40"/>
  <c r="AW139" i="40" s="1"/>
  <c r="AX139" i="40" s="1"/>
  <c r="AZ139" i="40"/>
  <c r="B140" i="40" l="1"/>
  <c r="R138" i="40"/>
  <c r="S138" i="40" s="1"/>
  <c r="BC139" i="40"/>
  <c r="BD139" i="40" s="1"/>
  <c r="BE139" i="40" s="1"/>
  <c r="Y138" i="40" l="1"/>
  <c r="AB138" i="40"/>
  <c r="AC138" i="40" l="1"/>
  <c r="AD138" i="40" s="1"/>
  <c r="C139" i="40" s="1"/>
  <c r="E139" i="40" s="1"/>
  <c r="AJ138" i="40"/>
  <c r="AK138" i="40" s="1"/>
  <c r="Z138" i="40"/>
  <c r="AL138" i="40" l="1"/>
  <c r="AQ138" i="40" s="1"/>
  <c r="AT138" i="40" s="1"/>
  <c r="D139" i="40"/>
  <c r="F139" i="40"/>
  <c r="G139" i="40" l="1"/>
  <c r="H139" i="40" s="1"/>
  <c r="I139" i="40" s="1"/>
  <c r="K139" i="40" s="1"/>
  <c r="L139" i="40" s="1"/>
  <c r="AO138" i="40"/>
  <c r="AR138" i="40" s="1"/>
  <c r="U139" i="40"/>
  <c r="V139" i="40" s="1"/>
  <c r="M139" i="40" l="1"/>
  <c r="N139" i="40" s="1"/>
  <c r="P139" i="40" s="1"/>
  <c r="X139" i="40"/>
  <c r="BF139" i="40"/>
  <c r="BG139" i="40" s="1"/>
  <c r="AF140" i="40" s="1"/>
  <c r="AG140" i="40" s="1"/>
  <c r="W139" i="40"/>
  <c r="AA139" i="40"/>
  <c r="AM139" i="40"/>
  <c r="BH139" i="40"/>
  <c r="BI139" i="40" s="1"/>
  <c r="AN139" i="40"/>
  <c r="AP139" i="40" s="1"/>
  <c r="AS139" i="40" s="1"/>
  <c r="T140" i="40" l="1"/>
  <c r="Q139" i="40"/>
  <c r="O139" i="40"/>
  <c r="AY140" i="40"/>
  <c r="AI140" i="40"/>
  <c r="AH140" i="40"/>
  <c r="R139" i="40" l="1"/>
  <c r="S139" i="40" s="1"/>
  <c r="AZ140" i="40"/>
  <c r="AV140" i="40"/>
  <c r="AW140" i="40" s="1"/>
  <c r="AX140" i="40" s="1"/>
  <c r="BB140" i="40"/>
  <c r="AB139" i="40"/>
  <c r="Y139" i="40"/>
  <c r="B141" i="40" l="1"/>
  <c r="BC140" i="40"/>
  <c r="BD140" i="40" s="1"/>
  <c r="BE140" i="40" s="1"/>
  <c r="AC139" i="40"/>
  <c r="AD139" i="40" s="1"/>
  <c r="C140" i="40" s="1"/>
  <c r="E140" i="40" s="1"/>
  <c r="AJ139" i="40"/>
  <c r="AK139" i="40" s="1"/>
  <c r="Z139" i="40"/>
  <c r="D140" i="40" l="1"/>
  <c r="F140" i="40"/>
  <c r="U140" i="40" l="1"/>
  <c r="V140" i="40" s="1"/>
  <c r="AL139" i="40"/>
  <c r="G140" i="40"/>
  <c r="H140" i="40" s="1"/>
  <c r="I140" i="40" s="1"/>
  <c r="K140" i="40" s="1"/>
  <c r="L140" i="40" s="1"/>
  <c r="X140" i="40" l="1"/>
  <c r="M140" i="40"/>
  <c r="BF140" i="40"/>
  <c r="BG140" i="40" s="1"/>
  <c r="AF141" i="40" s="1"/>
  <c r="AG141" i="40" s="1"/>
  <c r="AA140" i="40"/>
  <c r="AM140" i="40"/>
  <c r="AN140" i="40"/>
  <c r="AP140" i="40" s="1"/>
  <c r="AS140" i="40" s="1"/>
  <c r="BH140" i="40"/>
  <c r="BI140" i="40" s="1"/>
  <c r="AO139" i="40"/>
  <c r="AR139" i="40" s="1"/>
  <c r="AQ139" i="40"/>
  <c r="AT139" i="40" s="1"/>
  <c r="T141" i="40" l="1"/>
  <c r="N140" i="40"/>
  <c r="P140" i="40" s="1"/>
  <c r="W140" i="40"/>
  <c r="AI141" i="40"/>
  <c r="AY141" i="40"/>
  <c r="AH141" i="40"/>
  <c r="O140" i="40" l="1"/>
  <c r="Q140" i="40"/>
  <c r="AZ141" i="40"/>
  <c r="AV141" i="40"/>
  <c r="AW141" i="40" s="1"/>
  <c r="AX141" i="40" s="1"/>
  <c r="BB141" i="40"/>
  <c r="B142" i="40" l="1"/>
  <c r="R140" i="40"/>
  <c r="S140" i="40" s="1"/>
  <c r="BC141" i="40"/>
  <c r="BD141" i="40" s="1"/>
  <c r="BE141" i="40" s="1"/>
  <c r="Y140" i="40"/>
  <c r="AB140" i="40" l="1"/>
  <c r="AC140" i="40" s="1"/>
  <c r="AD140" i="40" s="1"/>
  <c r="C141" i="40" s="1"/>
  <c r="E141" i="40" s="1"/>
  <c r="Z140" i="40"/>
  <c r="AJ140" i="40" l="1"/>
  <c r="D141" i="40"/>
  <c r="F141" i="40"/>
  <c r="AK140" i="40" l="1"/>
  <c r="G141" i="40"/>
  <c r="H141" i="40" s="1"/>
  <c r="I141" i="40" s="1"/>
  <c r="K141" i="40" s="1"/>
  <c r="L141" i="40" s="1"/>
  <c r="U141" i="40"/>
  <c r="V141" i="40" s="1"/>
  <c r="AL140" i="40" l="1"/>
  <c r="X141" i="40"/>
  <c r="M141" i="40"/>
  <c r="BF141" i="40"/>
  <c r="BG141" i="40" s="1"/>
  <c r="AF142" i="40" s="1"/>
  <c r="AG142" i="40" s="1"/>
  <c r="AN141" i="40"/>
  <c r="AP141" i="40" s="1"/>
  <c r="AS141" i="40" s="1"/>
  <c r="AM141" i="40"/>
  <c r="BH141" i="40"/>
  <c r="BI141" i="40" s="1"/>
  <c r="AA141" i="40"/>
  <c r="AQ140" i="40" l="1"/>
  <c r="AT140" i="40" s="1"/>
  <c r="AO140" i="40"/>
  <c r="AR140" i="40" s="1"/>
  <c r="T142" i="40"/>
  <c r="W141" i="40"/>
  <c r="N141" i="40"/>
  <c r="P141" i="40" s="1"/>
  <c r="AY142" i="40"/>
  <c r="AI142" i="40"/>
  <c r="AH142" i="40"/>
  <c r="Q141" i="40" l="1"/>
  <c r="O141" i="40"/>
  <c r="BB142" i="40"/>
  <c r="AV142" i="40"/>
  <c r="AW142" i="40" s="1"/>
  <c r="AX142" i="40" s="1"/>
  <c r="AZ142" i="40"/>
  <c r="B143" i="40" l="1"/>
  <c r="R141" i="40"/>
  <c r="S141" i="40" s="1"/>
  <c r="BC142" i="40"/>
  <c r="BD142" i="40" s="1"/>
  <c r="BE142" i="40" s="1"/>
  <c r="AB141" i="40" l="1"/>
  <c r="Y141" i="40"/>
  <c r="AC141" i="40" l="1"/>
  <c r="AD141" i="40" s="1"/>
  <c r="C142" i="40" s="1"/>
  <c r="E142" i="40" s="1"/>
  <c r="AJ141" i="40"/>
  <c r="AK141" i="40" s="1"/>
  <c r="Z141" i="40"/>
  <c r="AL141" i="40" l="1"/>
  <c r="AO141" i="40" s="1"/>
  <c r="AR141" i="40" s="1"/>
  <c r="D142" i="40"/>
  <c r="F142" i="40"/>
  <c r="AQ141" i="40" l="1"/>
  <c r="AT141" i="40" s="1"/>
  <c r="U142" i="40"/>
  <c r="V142" i="40" s="1"/>
  <c r="G142" i="40"/>
  <c r="H142" i="40" s="1"/>
  <c r="I142" i="40" s="1"/>
  <c r="K142" i="40" s="1"/>
  <c r="L142" i="40" s="1"/>
  <c r="X142" i="40" l="1"/>
  <c r="AA142" i="40"/>
  <c r="M142" i="40"/>
  <c r="BF142" i="40"/>
  <c r="BG142" i="40" s="1"/>
  <c r="AF143" i="40" s="1"/>
  <c r="AG143" i="40" s="1"/>
  <c r="AH143" i="40" s="1"/>
  <c r="BH142" i="40"/>
  <c r="BI142" i="40" s="1"/>
  <c r="AN142" i="40"/>
  <c r="AP142" i="40" s="1"/>
  <c r="AS142" i="40" s="1"/>
  <c r="AM142" i="40"/>
  <c r="T143" i="40" l="1"/>
  <c r="AY143" i="40"/>
  <c r="AI143" i="40"/>
  <c r="BB143" i="40" s="1"/>
  <c r="W142" i="40"/>
  <c r="N142" i="40"/>
  <c r="P142" i="40" s="1"/>
  <c r="AV143" i="40" l="1"/>
  <c r="AW143" i="40" s="1"/>
  <c r="AX143" i="40" s="1"/>
  <c r="AZ143" i="40"/>
  <c r="BC143" i="40" s="1"/>
  <c r="BD143" i="40" s="1"/>
  <c r="BE143" i="40" s="1"/>
  <c r="O142" i="40"/>
  <c r="Q142" i="40"/>
  <c r="B144" i="40" l="1"/>
  <c r="R142" i="40"/>
  <c r="S142" i="40" s="1"/>
  <c r="AB142" i="40"/>
  <c r="Y142" i="40"/>
  <c r="AC142" i="40" l="1"/>
  <c r="AD142" i="40" s="1"/>
  <c r="C143" i="40" s="1"/>
  <c r="E143" i="40" s="1"/>
  <c r="AJ142" i="40"/>
  <c r="Z142" i="40"/>
  <c r="AK142" i="40" l="1"/>
  <c r="D143" i="40"/>
  <c r="F143" i="40"/>
  <c r="AL142" i="40" l="1"/>
  <c r="G143" i="40"/>
  <c r="H143" i="40" s="1"/>
  <c r="I143" i="40" s="1"/>
  <c r="K143" i="40" s="1"/>
  <c r="L143" i="40" s="1"/>
  <c r="U143" i="40"/>
  <c r="V143" i="40" s="1"/>
  <c r="AQ142" i="40" l="1"/>
  <c r="AT142" i="40" s="1"/>
  <c r="AO142" i="40"/>
  <c r="AR142" i="40" s="1"/>
  <c r="X143" i="40"/>
  <c r="M143" i="40"/>
  <c r="N143" i="40" s="1"/>
  <c r="P143" i="40" s="1"/>
  <c r="BF143" i="40"/>
  <c r="BG143" i="40" s="1"/>
  <c r="AF144" i="40" s="1"/>
  <c r="AG144" i="40" s="1"/>
  <c r="W143" i="40"/>
  <c r="AM143" i="40"/>
  <c r="BH143" i="40"/>
  <c r="BI143" i="40" s="1"/>
  <c r="AN143" i="40"/>
  <c r="AP143" i="40" s="1"/>
  <c r="AS143" i="40" s="1"/>
  <c r="AA143" i="40"/>
  <c r="T144" i="40" l="1"/>
  <c r="O143" i="40"/>
  <c r="Q143" i="40"/>
  <c r="AY144" i="40"/>
  <c r="AH144" i="40"/>
  <c r="AI144" i="40"/>
  <c r="R143" i="40" l="1"/>
  <c r="S143" i="40" s="1"/>
  <c r="AV144" i="40"/>
  <c r="AW144" i="40" s="1"/>
  <c r="AX144" i="40" s="1"/>
  <c r="BB144" i="40"/>
  <c r="AZ144" i="40"/>
  <c r="B145" i="40" l="1"/>
  <c r="BC144" i="40"/>
  <c r="BD144" i="40" s="1"/>
  <c r="BE144" i="40" s="1"/>
  <c r="Y143" i="40"/>
  <c r="AB143" i="40"/>
  <c r="AC143" i="40" l="1"/>
  <c r="AD143" i="40" s="1"/>
  <c r="C144" i="40" s="1"/>
  <c r="E144" i="40" s="1"/>
  <c r="AJ143" i="40"/>
  <c r="AK143" i="40" s="1"/>
  <c r="Z143" i="40"/>
  <c r="AL143" i="40" l="1"/>
  <c r="AQ143" i="40" s="1"/>
  <c r="AT143" i="40" s="1"/>
  <c r="D144" i="40"/>
  <c r="F144" i="40"/>
  <c r="AO143" i="40" l="1"/>
  <c r="AR143" i="40" s="1"/>
  <c r="U144" i="40"/>
  <c r="V144" i="40" s="1"/>
  <c r="G144" i="40"/>
  <c r="H144" i="40" s="1"/>
  <c r="I144" i="40" s="1"/>
  <c r="K144" i="40" s="1"/>
  <c r="L144" i="40" s="1"/>
  <c r="X144" i="40" l="1"/>
  <c r="AA144" i="40"/>
  <c r="M144" i="40"/>
  <c r="BF144" i="40"/>
  <c r="BG144" i="40" s="1"/>
  <c r="AF145" i="40" s="1"/>
  <c r="AG145" i="40" s="1"/>
  <c r="BH144" i="40"/>
  <c r="BI144" i="40" s="1"/>
  <c r="AN144" i="40"/>
  <c r="AP144" i="40" s="1"/>
  <c r="AS144" i="40" s="1"/>
  <c r="AM144" i="40"/>
  <c r="T145" i="40" l="1"/>
  <c r="W144" i="40"/>
  <c r="N144" i="40"/>
  <c r="P144" i="40" s="1"/>
  <c r="AI145" i="40"/>
  <c r="AY145" i="40"/>
  <c r="AH145" i="40"/>
  <c r="O144" i="40" l="1"/>
  <c r="Q144" i="40"/>
  <c r="BB145" i="40"/>
  <c r="AV145" i="40"/>
  <c r="AW145" i="40" s="1"/>
  <c r="AX145" i="40" s="1"/>
  <c r="AZ145" i="40"/>
  <c r="B146" i="40" l="1"/>
  <c r="R144" i="40"/>
  <c r="S144" i="40" s="1"/>
  <c r="BC145" i="40"/>
  <c r="BD145" i="40" s="1"/>
  <c r="BE145" i="40" s="1"/>
  <c r="AB144" i="40" l="1"/>
  <c r="Y144" i="40"/>
  <c r="AC144" i="40" l="1"/>
  <c r="AD144" i="40" s="1"/>
  <c r="C145" i="40" s="1"/>
  <c r="E145" i="40" s="1"/>
  <c r="AJ144" i="40"/>
  <c r="Z144" i="40"/>
  <c r="AK144" i="40" l="1"/>
  <c r="D145" i="40"/>
  <c r="F145" i="40"/>
  <c r="AL144" i="40" l="1"/>
  <c r="G145" i="40"/>
  <c r="H145" i="40" s="1"/>
  <c r="I145" i="40" s="1"/>
  <c r="K145" i="40" s="1"/>
  <c r="L145" i="40" s="1"/>
  <c r="U145" i="40"/>
  <c r="V145" i="40" s="1"/>
  <c r="AQ144" i="40" l="1"/>
  <c r="AT144" i="40" s="1"/>
  <c r="AO144" i="40"/>
  <c r="AR144" i="40" s="1"/>
  <c r="X145" i="40"/>
  <c r="M145" i="40"/>
  <c r="BF145" i="40"/>
  <c r="BG145" i="40" s="1"/>
  <c r="AF146" i="40" s="1"/>
  <c r="AG146" i="40" s="1"/>
  <c r="BH145" i="40"/>
  <c r="BI145" i="40" s="1"/>
  <c r="W145" i="40"/>
  <c r="AM145" i="40"/>
  <c r="AN145" i="40"/>
  <c r="AP145" i="40" s="1"/>
  <c r="AS145" i="40" s="1"/>
  <c r="AA145" i="40"/>
  <c r="N145" i="40" l="1"/>
  <c r="P145" i="40" s="1"/>
  <c r="Q145" i="40" s="1"/>
  <c r="T146" i="40"/>
  <c r="AY146" i="40"/>
  <c r="AH146" i="40"/>
  <c r="AI146" i="40"/>
  <c r="O145" i="40" l="1"/>
  <c r="R145" i="40"/>
  <c r="S145" i="40" s="1"/>
  <c r="AV146" i="40"/>
  <c r="AW146" i="40" s="1"/>
  <c r="AX146" i="40" s="1"/>
  <c r="AZ146" i="40"/>
  <c r="BB146" i="40"/>
  <c r="B147" i="40" l="1"/>
  <c r="BC146" i="40"/>
  <c r="BD146" i="40" s="1"/>
  <c r="BE146" i="40" s="1"/>
  <c r="AB145" i="40" l="1"/>
  <c r="Y145" i="40"/>
  <c r="AC145" i="40" l="1"/>
  <c r="AD145" i="40" s="1"/>
  <c r="C146" i="40" s="1"/>
  <c r="E146" i="40" s="1"/>
  <c r="AJ145" i="40"/>
  <c r="AK145" i="40" s="1"/>
  <c r="Z145" i="40"/>
  <c r="AL145" i="40" l="1"/>
  <c r="AO145" i="40" s="1"/>
  <c r="AR145" i="40" s="1"/>
  <c r="D146" i="40"/>
  <c r="F146" i="40"/>
  <c r="AQ145" i="40" l="1"/>
  <c r="AT145" i="40" s="1"/>
  <c r="U146" i="40"/>
  <c r="V146" i="40" s="1"/>
  <c r="G146" i="40"/>
  <c r="H146" i="40" s="1"/>
  <c r="I146" i="40" s="1"/>
  <c r="K146" i="40" s="1"/>
  <c r="L146" i="40" s="1"/>
  <c r="X146" i="40" l="1"/>
  <c r="M146" i="40"/>
  <c r="BF146" i="40"/>
  <c r="BG146" i="40" s="1"/>
  <c r="AF147" i="40" s="1"/>
  <c r="AG147" i="40" s="1"/>
  <c r="BH146" i="40"/>
  <c r="BI146" i="40" s="1"/>
  <c r="AM146" i="40"/>
  <c r="AN146" i="40"/>
  <c r="AP146" i="40" s="1"/>
  <c r="AS146" i="40" s="1"/>
  <c r="AA146" i="40"/>
  <c r="T147" i="40" l="1"/>
  <c r="W146" i="40"/>
  <c r="N146" i="40"/>
  <c r="P146" i="40" s="1"/>
  <c r="AY147" i="40"/>
  <c r="AI147" i="40"/>
  <c r="AH147" i="40"/>
  <c r="O146" i="40" l="1"/>
  <c r="Q146" i="40"/>
  <c r="AZ147" i="40"/>
  <c r="AV147" i="40"/>
  <c r="AW147" i="40" s="1"/>
  <c r="AX147" i="40" s="1"/>
  <c r="BB147" i="40"/>
  <c r="B148" i="40" l="1"/>
  <c r="R146" i="40"/>
  <c r="S146" i="40" s="1"/>
  <c r="BC147" i="40"/>
  <c r="BD147" i="40" s="1"/>
  <c r="BE147" i="40" s="1"/>
  <c r="Y146" i="40" l="1"/>
  <c r="AB146" i="40"/>
  <c r="AC146" i="40" l="1"/>
  <c r="AD146" i="40" s="1"/>
  <c r="C147" i="40" s="1"/>
  <c r="E147" i="40" s="1"/>
  <c r="AJ146" i="40"/>
  <c r="Z146" i="40"/>
  <c r="AK146" i="40" l="1"/>
  <c r="D147" i="40"/>
  <c r="F147" i="40"/>
  <c r="AL146" i="40" l="1"/>
  <c r="U147" i="40"/>
  <c r="V147" i="40" s="1"/>
  <c r="AN147" i="40" s="1"/>
  <c r="AP147" i="40" s="1"/>
  <c r="AS147" i="40" s="1"/>
  <c r="G147" i="40"/>
  <c r="H147" i="40" s="1"/>
  <c r="I147" i="40" s="1"/>
  <c r="K147" i="40" s="1"/>
  <c r="L147" i="40" s="1"/>
  <c r="BH147" i="40"/>
  <c r="BI147" i="40" s="1"/>
  <c r="AO146" i="40" l="1"/>
  <c r="AR146" i="40" s="1"/>
  <c r="AQ146" i="40"/>
  <c r="AT146" i="40" s="1"/>
  <c r="AM147" i="40"/>
  <c r="X147" i="40"/>
  <c r="T148" i="40"/>
  <c r="AA147" i="40"/>
  <c r="M147" i="40"/>
  <c r="BF147" i="40"/>
  <c r="BG147" i="40" s="1"/>
  <c r="AF148" i="40" s="1"/>
  <c r="AG148" i="40" s="1"/>
  <c r="N147" i="40" l="1"/>
  <c r="P147" i="40" s="1"/>
  <c r="W147" i="40"/>
  <c r="AI148" i="40"/>
  <c r="AH148" i="40"/>
  <c r="AY148" i="40"/>
  <c r="O147" i="40" l="1"/>
  <c r="Q147" i="40"/>
  <c r="AV148" i="40"/>
  <c r="AW148" i="40" s="1"/>
  <c r="AX148" i="40" s="1"/>
  <c r="AZ148" i="40"/>
  <c r="BB148" i="40"/>
  <c r="B149" i="40" l="1"/>
  <c r="R147" i="40"/>
  <c r="S147" i="40" s="1"/>
  <c r="BC148" i="40"/>
  <c r="BD148" i="40" s="1"/>
  <c r="BE148" i="40" s="1"/>
  <c r="Y147" i="40" l="1"/>
  <c r="AB147" i="40"/>
  <c r="AC147" i="40" l="1"/>
  <c r="AD147" i="40" s="1"/>
  <c r="C148" i="40" s="1"/>
  <c r="E148" i="40" s="1"/>
  <c r="AJ147" i="40"/>
  <c r="AK147" i="40" s="1"/>
  <c r="Z147" i="40"/>
  <c r="AL147" i="40" l="1"/>
  <c r="AQ147" i="40" s="1"/>
  <c r="AT147" i="40" s="1"/>
  <c r="D148" i="40"/>
  <c r="F148" i="40"/>
  <c r="AO147" i="40" l="1"/>
  <c r="AR147" i="40" s="1"/>
  <c r="U148" i="40"/>
  <c r="V148" i="40" s="1"/>
  <c r="G148" i="40"/>
  <c r="H148" i="40" s="1"/>
  <c r="I148" i="40" s="1"/>
  <c r="K148" i="40" s="1"/>
  <c r="L148" i="40" s="1"/>
  <c r="X148" i="40" l="1"/>
  <c r="AA148" i="40"/>
  <c r="M148" i="40"/>
  <c r="N148" i="40" s="1"/>
  <c r="P148" i="40" s="1"/>
  <c r="BF148" i="40"/>
  <c r="BG148" i="40" s="1"/>
  <c r="AF149" i="40" s="1"/>
  <c r="AG149" i="40" s="1"/>
  <c r="BH148" i="40"/>
  <c r="BI148" i="40" s="1"/>
  <c r="AM148" i="40"/>
  <c r="AN148" i="40"/>
  <c r="AP148" i="40" s="1"/>
  <c r="AS148" i="40" s="1"/>
  <c r="T149" i="40" l="1"/>
  <c r="W148" i="40"/>
  <c r="Q148" i="40"/>
  <c r="O148" i="40"/>
  <c r="AH149" i="40"/>
  <c r="AY149" i="40"/>
  <c r="AI149" i="40"/>
  <c r="R148" i="40" l="1"/>
  <c r="S148" i="40" s="1"/>
  <c r="AZ149" i="40"/>
  <c r="AV149" i="40"/>
  <c r="AW149" i="40" s="1"/>
  <c r="AX149" i="40" s="1"/>
  <c r="BB149" i="40"/>
  <c r="BC149" i="40" l="1"/>
  <c r="BD149" i="40" s="1"/>
  <c r="BE149" i="40" s="1"/>
  <c r="B150" i="40"/>
  <c r="AB148" i="40"/>
  <c r="Y148" i="40"/>
  <c r="AC148" i="40" l="1"/>
  <c r="AD148" i="40" s="1"/>
  <c r="C149" i="40" s="1"/>
  <c r="E149" i="40" s="1"/>
  <c r="AJ148" i="40"/>
  <c r="AK148" i="40" s="1"/>
  <c r="Z148" i="40"/>
  <c r="AL148" i="40" l="1"/>
  <c r="AO148" i="40" s="1"/>
  <c r="AR148" i="40" s="1"/>
  <c r="D149" i="40"/>
  <c r="F149" i="40"/>
  <c r="AQ148" i="40" l="1"/>
  <c r="AT148" i="40" s="1"/>
  <c r="U149" i="40"/>
  <c r="V149" i="40" s="1"/>
  <c r="G149" i="40"/>
  <c r="H149" i="40" s="1"/>
  <c r="I149" i="40" s="1"/>
  <c r="K149" i="40" s="1"/>
  <c r="L149" i="40" s="1"/>
  <c r="X149" i="40" l="1"/>
  <c r="AA149" i="40"/>
  <c r="M149" i="40"/>
  <c r="BF149" i="40"/>
  <c r="BG149" i="40" s="1"/>
  <c r="AF150" i="40" s="1"/>
  <c r="AG150" i="40" s="1"/>
  <c r="BH149" i="40"/>
  <c r="BI149" i="40" s="1"/>
  <c r="AM149" i="40"/>
  <c r="AN149" i="40"/>
  <c r="AP149" i="40" s="1"/>
  <c r="AS149" i="40" s="1"/>
  <c r="T150" i="40" l="1"/>
  <c r="W149" i="40"/>
  <c r="N149" i="40"/>
  <c r="P149" i="40" s="1"/>
  <c r="AI150" i="40"/>
  <c r="AH150" i="40"/>
  <c r="AY150" i="40"/>
  <c r="Q149" i="40" l="1"/>
  <c r="O149" i="40"/>
  <c r="AZ150" i="40"/>
  <c r="BB150" i="40"/>
  <c r="AV150" i="40"/>
  <c r="AW150" i="40" s="1"/>
  <c r="AX150" i="40" s="1"/>
  <c r="B151" i="40" l="1"/>
  <c r="R149" i="40"/>
  <c r="S149" i="40" s="1"/>
  <c r="BC150" i="40"/>
  <c r="BD150" i="40" s="1"/>
  <c r="BE150" i="40" s="1"/>
  <c r="Y149" i="40" l="1"/>
  <c r="AB149" i="40"/>
  <c r="AC149" i="40" l="1"/>
  <c r="AD149" i="40" s="1"/>
  <c r="C150" i="40" s="1"/>
  <c r="E150" i="40" s="1"/>
  <c r="AJ149" i="40"/>
  <c r="AK149" i="40" s="1"/>
  <c r="Z149" i="40"/>
  <c r="AL149" i="40" l="1"/>
  <c r="AQ149" i="40" s="1"/>
  <c r="AT149" i="40" s="1"/>
  <c r="D150" i="40"/>
  <c r="F150" i="40"/>
  <c r="AO149" i="40" l="1"/>
  <c r="AR149" i="40" s="1"/>
  <c r="U150" i="40"/>
  <c r="V150" i="40" s="1"/>
  <c r="G150" i="40"/>
  <c r="H150" i="40" s="1"/>
  <c r="I150" i="40" s="1"/>
  <c r="K150" i="40" s="1"/>
  <c r="L150" i="40" s="1"/>
  <c r="X150" i="40" l="1"/>
  <c r="BH150" i="40"/>
  <c r="BI150" i="40" s="1"/>
  <c r="T151" i="40" s="1"/>
  <c r="AA150" i="40"/>
  <c r="M150" i="40"/>
  <c r="AN150" i="40"/>
  <c r="AP150" i="40" s="1"/>
  <c r="AS150" i="40" s="1"/>
  <c r="AM150" i="40"/>
  <c r="BF150" i="40"/>
  <c r="BG150" i="40" s="1"/>
  <c r="AF151" i="40" s="1"/>
  <c r="AG151" i="40" s="1"/>
  <c r="N150" i="40" l="1"/>
  <c r="P150" i="40" s="1"/>
  <c r="W150" i="40"/>
  <c r="AH151" i="40"/>
  <c r="AI151" i="40"/>
  <c r="AY151" i="40"/>
  <c r="O150" i="40" l="1"/>
  <c r="Q150" i="40"/>
  <c r="AZ151" i="40"/>
  <c r="AV151" i="40"/>
  <c r="AW151" i="40" s="1"/>
  <c r="AX151" i="40" s="1"/>
  <c r="BB151" i="40"/>
  <c r="B152" i="40" l="1"/>
  <c r="R150" i="40"/>
  <c r="S150" i="40" s="1"/>
  <c r="BC151" i="40"/>
  <c r="BD151" i="40" s="1"/>
  <c r="BE151" i="40" s="1"/>
  <c r="AB150" i="40" l="1"/>
  <c r="Y150" i="40"/>
  <c r="AC150" i="40" l="1"/>
  <c r="AD150" i="40" s="1"/>
  <c r="C151" i="40" s="1"/>
  <c r="E151" i="40" s="1"/>
  <c r="AJ150" i="40"/>
  <c r="AK150" i="40" s="1"/>
  <c r="Z150" i="40"/>
  <c r="AL150" i="40" l="1"/>
  <c r="AQ150" i="40" s="1"/>
  <c r="AT150" i="40" s="1"/>
  <c r="D151" i="40"/>
  <c r="F151" i="40"/>
  <c r="G151" i="40" l="1"/>
  <c r="H151" i="40" s="1"/>
  <c r="I151" i="40" s="1"/>
  <c r="K151" i="40" s="1"/>
  <c r="L151" i="40" s="1"/>
  <c r="AO150" i="40"/>
  <c r="AR150" i="40" s="1"/>
  <c r="U151" i="40"/>
  <c r="V151" i="40" s="1"/>
  <c r="M151" i="40" l="1"/>
  <c r="N151" i="40" s="1"/>
  <c r="P151" i="40" s="1"/>
  <c r="X151" i="40"/>
  <c r="BF151" i="40"/>
  <c r="BG151" i="40" s="1"/>
  <c r="AF152" i="40" s="1"/>
  <c r="AG152" i="40" s="1"/>
  <c r="BH151" i="40"/>
  <c r="BI151" i="40" s="1"/>
  <c r="W151" i="40"/>
  <c r="AM151" i="40"/>
  <c r="AN151" i="40"/>
  <c r="AP151" i="40" s="1"/>
  <c r="AS151" i="40" s="1"/>
  <c r="AA151" i="40"/>
  <c r="T152" i="40" l="1"/>
  <c r="Q151" i="40"/>
  <c r="O151" i="40"/>
  <c r="AH152" i="40"/>
  <c r="AY152" i="40"/>
  <c r="AI152" i="40"/>
  <c r="R151" i="40" l="1"/>
  <c r="S151" i="40" s="1"/>
  <c r="AZ152" i="40"/>
  <c r="BB152" i="40"/>
  <c r="AV152" i="40"/>
  <c r="AW152" i="40" s="1"/>
  <c r="AX152" i="40" s="1"/>
  <c r="B153" i="40" l="1"/>
  <c r="BC152" i="40"/>
  <c r="BD152" i="40" s="1"/>
  <c r="BE152" i="40" s="1"/>
  <c r="AB151" i="40" l="1"/>
  <c r="Y151" i="40"/>
  <c r="AC151" i="40" l="1"/>
  <c r="AD151" i="40" s="1"/>
  <c r="C152" i="40" s="1"/>
  <c r="E152" i="40" s="1"/>
  <c r="AJ151" i="40"/>
  <c r="AK151" i="40" s="1"/>
  <c r="Z151" i="40"/>
  <c r="AL151" i="40" l="1"/>
  <c r="AQ151" i="40" s="1"/>
  <c r="AT151" i="40" s="1"/>
  <c r="D152" i="40"/>
  <c r="F152" i="40"/>
  <c r="AO151" i="40" l="1"/>
  <c r="AR151" i="40" s="1"/>
  <c r="G152" i="40"/>
  <c r="H152" i="40" s="1"/>
  <c r="I152" i="40" s="1"/>
  <c r="K152" i="40" s="1"/>
  <c r="L152" i="40" s="1"/>
  <c r="U152" i="40"/>
  <c r="V152" i="40" s="1"/>
  <c r="X152" i="40" l="1"/>
  <c r="M152" i="40"/>
  <c r="N152" i="40" s="1"/>
  <c r="P152" i="40" s="1"/>
  <c r="W152" i="40"/>
  <c r="BF152" i="40"/>
  <c r="BG152" i="40" s="1"/>
  <c r="AF153" i="40" s="1"/>
  <c r="AG153" i="40" s="1"/>
  <c r="BH152" i="40"/>
  <c r="BI152" i="40" s="1"/>
  <c r="AN152" i="40"/>
  <c r="AP152" i="40" s="1"/>
  <c r="AS152" i="40" s="1"/>
  <c r="AM152" i="40"/>
  <c r="AA152" i="40"/>
  <c r="T153" i="40" l="1"/>
  <c r="Q152" i="40"/>
  <c r="O152" i="40"/>
  <c r="AY153" i="40"/>
  <c r="AI153" i="40"/>
  <c r="AH153" i="40"/>
  <c r="R152" i="40" l="1"/>
  <c r="S152" i="40" s="1"/>
  <c r="AZ153" i="40"/>
  <c r="BB153" i="40"/>
  <c r="AV153" i="40"/>
  <c r="AW153" i="40" s="1"/>
  <c r="AX153" i="40" s="1"/>
  <c r="B154" i="40" l="1"/>
  <c r="BC153" i="40"/>
  <c r="BD153" i="40" s="1"/>
  <c r="BE153" i="40" s="1"/>
  <c r="AB152" i="40"/>
  <c r="Y152" i="40"/>
  <c r="AC152" i="40" l="1"/>
  <c r="AD152" i="40" s="1"/>
  <c r="C153" i="40" s="1"/>
  <c r="E153" i="40" s="1"/>
  <c r="AJ152" i="40"/>
  <c r="AK152" i="40" s="1"/>
  <c r="Z152" i="40"/>
  <c r="AL152" i="40" l="1"/>
  <c r="AO152" i="40" s="1"/>
  <c r="AR152" i="40" s="1"/>
  <c r="D153" i="40"/>
  <c r="F153" i="40"/>
  <c r="AQ152" i="40" l="1"/>
  <c r="AT152" i="40" s="1"/>
  <c r="U153" i="40"/>
  <c r="V153" i="40" s="1"/>
  <c r="G153" i="40"/>
  <c r="H153" i="40" s="1"/>
  <c r="I153" i="40" s="1"/>
  <c r="K153" i="40" s="1"/>
  <c r="L153" i="40" s="1"/>
  <c r="X153" i="40" l="1"/>
  <c r="M153" i="40"/>
  <c r="BF153" i="40"/>
  <c r="BG153" i="40" s="1"/>
  <c r="AF154" i="40" s="1"/>
  <c r="AG154" i="40" s="1"/>
  <c r="AN153" i="40"/>
  <c r="AP153" i="40" s="1"/>
  <c r="AS153" i="40" s="1"/>
  <c r="AM153" i="40"/>
  <c r="BH153" i="40"/>
  <c r="BI153" i="40" s="1"/>
  <c r="AA153" i="40"/>
  <c r="T154" i="40" l="1"/>
  <c r="W153" i="40"/>
  <c r="N153" i="40"/>
  <c r="P153" i="40" s="1"/>
  <c r="AY154" i="40"/>
  <c r="AI154" i="40"/>
  <c r="AH154" i="40"/>
  <c r="O153" i="40" l="1"/>
  <c r="Q153" i="40"/>
  <c r="BB154" i="40"/>
  <c r="AV154" i="40"/>
  <c r="AW154" i="40" s="1"/>
  <c r="AX154" i="40" s="1"/>
  <c r="AZ154" i="40"/>
  <c r="B155" i="40" l="1"/>
  <c r="R153" i="40"/>
  <c r="S153" i="40" s="1"/>
  <c r="BC154" i="40"/>
  <c r="BD154" i="40" s="1"/>
  <c r="BE154" i="40" s="1"/>
  <c r="AB153" i="40"/>
  <c r="Y153" i="40"/>
  <c r="AC153" i="40" l="1"/>
  <c r="AD153" i="40" s="1"/>
  <c r="C154" i="40" s="1"/>
  <c r="E154" i="40" s="1"/>
  <c r="AJ153" i="40"/>
  <c r="AK153" i="40" s="1"/>
  <c r="Z153" i="40"/>
  <c r="AL153" i="40" l="1"/>
  <c r="AO153" i="40" s="1"/>
  <c r="AR153" i="40" s="1"/>
  <c r="D154" i="40"/>
  <c r="F154" i="40"/>
  <c r="AQ153" i="40" l="1"/>
  <c r="AT153" i="40" s="1"/>
  <c r="G154" i="40"/>
  <c r="H154" i="40" s="1"/>
  <c r="I154" i="40" s="1"/>
  <c r="K154" i="40" s="1"/>
  <c r="L154" i="40" s="1"/>
  <c r="U154" i="40"/>
  <c r="V154" i="40" s="1"/>
  <c r="X154" i="40" l="1"/>
  <c r="W154" i="40"/>
  <c r="M154" i="40"/>
  <c r="BF154" i="40"/>
  <c r="BG154" i="40" s="1"/>
  <c r="AF155" i="40" s="1"/>
  <c r="AG155" i="40" s="1"/>
  <c r="BH154" i="40"/>
  <c r="BI154" i="40" s="1"/>
  <c r="AN154" i="40"/>
  <c r="AP154" i="40" s="1"/>
  <c r="AS154" i="40" s="1"/>
  <c r="AM154" i="40"/>
  <c r="AA154" i="40"/>
  <c r="N154" i="40" l="1"/>
  <c r="P154" i="40" s="1"/>
  <c r="Q154" i="40" s="1"/>
  <c r="T155" i="40"/>
  <c r="AY155" i="40"/>
  <c r="AI155" i="40"/>
  <c r="AH155" i="40"/>
  <c r="O154" i="40" l="1"/>
  <c r="R154" i="40"/>
  <c r="S154" i="40" s="1"/>
  <c r="BB155" i="40"/>
  <c r="AV155" i="40"/>
  <c r="AW155" i="40" s="1"/>
  <c r="AX155" i="40" s="1"/>
  <c r="AZ155" i="40"/>
  <c r="BC155" i="40" l="1"/>
  <c r="BD155" i="40" s="1"/>
  <c r="BE155" i="40" s="1"/>
  <c r="B156" i="40"/>
  <c r="AB154" i="40"/>
  <c r="Y154" i="40"/>
  <c r="AC154" i="40" l="1"/>
  <c r="AD154" i="40" s="1"/>
  <c r="C155" i="40" s="1"/>
  <c r="E155" i="40" s="1"/>
  <c r="AJ154" i="40"/>
  <c r="AK154" i="40" s="1"/>
  <c r="Z154" i="40"/>
  <c r="AL154" i="40" l="1"/>
  <c r="AQ154" i="40" s="1"/>
  <c r="AT154" i="40" s="1"/>
  <c r="D155" i="40"/>
  <c r="F155" i="40"/>
  <c r="AO154" i="40" l="1"/>
  <c r="AR154" i="40" s="1"/>
  <c r="U155" i="40"/>
  <c r="V155" i="40" s="1"/>
  <c r="G155" i="40"/>
  <c r="H155" i="40" s="1"/>
  <c r="I155" i="40" s="1"/>
  <c r="K155" i="40" s="1"/>
  <c r="L155" i="40" s="1"/>
  <c r="X155" i="40" l="1"/>
  <c r="BH155" i="40"/>
  <c r="BI155" i="40" s="1"/>
  <c r="T156" i="40" s="1"/>
  <c r="AN155" i="40"/>
  <c r="AP155" i="40" s="1"/>
  <c r="AS155" i="40" s="1"/>
  <c r="AA155" i="40"/>
  <c r="M155" i="40"/>
  <c r="BF155" i="40"/>
  <c r="BG155" i="40" s="1"/>
  <c r="AF156" i="40" s="1"/>
  <c r="AG156" i="40" s="1"/>
  <c r="AM155" i="40"/>
  <c r="N155" i="40" l="1"/>
  <c r="P155" i="40" s="1"/>
  <c r="W155" i="40"/>
  <c r="AH156" i="40"/>
  <c r="AI156" i="40"/>
  <c r="AY156" i="40"/>
  <c r="Q155" i="40" l="1"/>
  <c r="O155" i="40"/>
  <c r="AZ156" i="40"/>
  <c r="AV156" i="40"/>
  <c r="AW156" i="40" s="1"/>
  <c r="AX156" i="40" s="1"/>
  <c r="BB156" i="40"/>
  <c r="B157" i="40" l="1"/>
  <c r="R155" i="40"/>
  <c r="S155" i="40" s="1"/>
  <c r="BC156" i="40"/>
  <c r="BD156" i="40" s="1"/>
  <c r="BE156" i="40" s="1"/>
  <c r="Y155" i="40"/>
  <c r="AB155" i="40"/>
  <c r="AC155" i="40" l="1"/>
  <c r="AD155" i="40" s="1"/>
  <c r="C156" i="40" s="1"/>
  <c r="D156" i="40" s="1"/>
  <c r="AJ155" i="40"/>
  <c r="AK155" i="40" s="1"/>
  <c r="Z155" i="40"/>
  <c r="E156" i="40" l="1"/>
  <c r="AL155" i="40"/>
  <c r="AQ155" i="40" s="1"/>
  <c r="AT155" i="40" s="1"/>
  <c r="F156" i="40"/>
  <c r="G156" i="40" s="1"/>
  <c r="H156" i="40" s="1"/>
  <c r="I156" i="40" s="1"/>
  <c r="K156" i="40" s="1"/>
  <c r="L156" i="40" s="1"/>
  <c r="M156" i="40" l="1"/>
  <c r="AO155" i="40"/>
  <c r="AR155" i="40" s="1"/>
  <c r="U156" i="40"/>
  <c r="V156" i="40" s="1"/>
  <c r="X156" i="40" s="1"/>
  <c r="W156" i="40" l="1"/>
  <c r="BF156" i="40"/>
  <c r="BG156" i="40" s="1"/>
  <c r="AF157" i="40" s="1"/>
  <c r="AG157" i="40" s="1"/>
  <c r="AY157" i="40" s="1"/>
  <c r="BH156" i="40"/>
  <c r="BI156" i="40" s="1"/>
  <c r="AM156" i="40"/>
  <c r="AN156" i="40"/>
  <c r="AP156" i="40" s="1"/>
  <c r="AS156" i="40" s="1"/>
  <c r="AA156" i="40"/>
  <c r="N156" i="40"/>
  <c r="P156" i="40" s="1"/>
  <c r="T157" i="40" l="1"/>
  <c r="O156" i="40"/>
  <c r="Q156" i="40"/>
  <c r="AH157" i="40"/>
  <c r="AI157" i="40"/>
  <c r="AZ157" i="40" s="1"/>
  <c r="R156" i="40" l="1"/>
  <c r="S156" i="40" s="1"/>
  <c r="AV157" i="40"/>
  <c r="AW157" i="40" s="1"/>
  <c r="AX157" i="40" s="1"/>
  <c r="BB157" i="40"/>
  <c r="BC157" i="40" s="1"/>
  <c r="BD157" i="40" s="1"/>
  <c r="BE157" i="40" s="1"/>
  <c r="B158" i="40" l="1"/>
  <c r="AB156" i="40"/>
  <c r="Y156" i="40"/>
  <c r="AC156" i="40" l="1"/>
  <c r="AD156" i="40" s="1"/>
  <c r="C157" i="40" s="1"/>
  <c r="E157" i="40" s="1"/>
  <c r="AJ156" i="40"/>
  <c r="AK156" i="40" s="1"/>
  <c r="Z156" i="40"/>
  <c r="AL156" i="40" l="1"/>
  <c r="AQ156" i="40" s="1"/>
  <c r="AT156" i="40" s="1"/>
  <c r="D157" i="40"/>
  <c r="F157" i="40"/>
  <c r="AO156" i="40" l="1"/>
  <c r="AR156" i="40" s="1"/>
  <c r="U157" i="40"/>
  <c r="V157" i="40" s="1"/>
  <c r="G157" i="40"/>
  <c r="H157" i="40" s="1"/>
  <c r="I157" i="40" s="1"/>
  <c r="K157" i="40" s="1"/>
  <c r="L157" i="40" s="1"/>
  <c r="X157" i="40" l="1"/>
  <c r="AA157" i="40"/>
  <c r="M157" i="40"/>
  <c r="BF157" i="40"/>
  <c r="BG157" i="40" s="1"/>
  <c r="AF158" i="40" s="1"/>
  <c r="AG158" i="40" s="1"/>
  <c r="AM157" i="40"/>
  <c r="AN157" i="40"/>
  <c r="AP157" i="40" s="1"/>
  <c r="AS157" i="40" s="1"/>
  <c r="BH157" i="40"/>
  <c r="BI157" i="40" s="1"/>
  <c r="T158" i="40" l="1"/>
  <c r="W157" i="40"/>
  <c r="N157" i="40"/>
  <c r="P157" i="40" s="1"/>
  <c r="AH158" i="40"/>
  <c r="AI158" i="40"/>
  <c r="AY158" i="40"/>
  <c r="O157" i="40" l="1"/>
  <c r="Q157" i="40"/>
  <c r="AV158" i="40"/>
  <c r="AW158" i="40" s="1"/>
  <c r="AX158" i="40" s="1"/>
  <c r="AZ158" i="40"/>
  <c r="BB158" i="40"/>
  <c r="B159" i="40" l="1"/>
  <c r="R157" i="40"/>
  <c r="S157" i="40" s="1"/>
  <c r="BC158" i="40"/>
  <c r="BD158" i="40" s="1"/>
  <c r="BE158" i="40" s="1"/>
  <c r="Y157" i="40" l="1"/>
  <c r="AB157" i="40"/>
  <c r="AC157" i="40" l="1"/>
  <c r="AD157" i="40" s="1"/>
  <c r="C158" i="40" s="1"/>
  <c r="E158" i="40" s="1"/>
  <c r="AJ157" i="40"/>
  <c r="AK157" i="40" s="1"/>
  <c r="Z157" i="40"/>
  <c r="AL157" i="40" l="1"/>
  <c r="AQ157" i="40" s="1"/>
  <c r="AT157" i="40" s="1"/>
  <c r="D158" i="40"/>
  <c r="F158" i="40"/>
  <c r="AO157" i="40" l="1"/>
  <c r="AR157" i="40" s="1"/>
  <c r="G158" i="40"/>
  <c r="H158" i="40" s="1"/>
  <c r="I158" i="40" s="1"/>
  <c r="K158" i="40" s="1"/>
  <c r="L158" i="40" s="1"/>
  <c r="U158" i="40"/>
  <c r="V158" i="40" s="1"/>
  <c r="X158" i="40" l="1"/>
  <c r="AA158" i="40"/>
  <c r="M158" i="40"/>
  <c r="BF158" i="40"/>
  <c r="BG158" i="40" s="1"/>
  <c r="AF159" i="40" s="1"/>
  <c r="AG159" i="40" s="1"/>
  <c r="AM158" i="40"/>
  <c r="AN158" i="40"/>
  <c r="AP158" i="40" s="1"/>
  <c r="AS158" i="40" s="1"/>
  <c r="BH158" i="40"/>
  <c r="BI158" i="40" s="1"/>
  <c r="T159" i="40" l="1"/>
  <c r="W158" i="40"/>
  <c r="N158" i="40"/>
  <c r="P158" i="40" s="1"/>
  <c r="AH159" i="40"/>
  <c r="AY159" i="40"/>
  <c r="AI159" i="40"/>
  <c r="O158" i="40" l="1"/>
  <c r="Q158" i="40"/>
  <c r="AV159" i="40"/>
  <c r="AW159" i="40" s="1"/>
  <c r="AX159" i="40" s="1"/>
  <c r="BB159" i="40"/>
  <c r="AZ159" i="40"/>
  <c r="B160" i="40" l="1"/>
  <c r="R158" i="40"/>
  <c r="S158" i="40" s="1"/>
  <c r="BC159" i="40"/>
  <c r="BD159" i="40" s="1"/>
  <c r="BE159" i="40" s="1"/>
  <c r="AB158" i="40"/>
  <c r="AC158" i="40" l="1"/>
  <c r="AD158" i="40" s="1"/>
  <c r="C159" i="40" s="1"/>
  <c r="AJ158" i="40"/>
  <c r="Y158" i="40"/>
  <c r="E159" i="40" l="1"/>
  <c r="AK158" i="40"/>
  <c r="Z158" i="40"/>
  <c r="D159" i="40"/>
  <c r="F159" i="40"/>
  <c r="AL158" i="40" l="1"/>
  <c r="G159" i="40"/>
  <c r="H159" i="40" s="1"/>
  <c r="I159" i="40" s="1"/>
  <c r="K159" i="40" s="1"/>
  <c r="L159" i="40" s="1"/>
  <c r="U159" i="40"/>
  <c r="V159" i="40" s="1"/>
  <c r="AQ158" i="40" l="1"/>
  <c r="AT158" i="40" s="1"/>
  <c r="AO158" i="40"/>
  <c r="AR158" i="40" s="1"/>
  <c r="X159" i="40"/>
  <c r="M159" i="40"/>
  <c r="BF159" i="40"/>
  <c r="BG159" i="40" s="1"/>
  <c r="AF160" i="40" s="1"/>
  <c r="AG160" i="40" s="1"/>
  <c r="AN159" i="40"/>
  <c r="AP159" i="40" s="1"/>
  <c r="AS159" i="40" s="1"/>
  <c r="AM159" i="40"/>
  <c r="BH159" i="40"/>
  <c r="BI159" i="40" s="1"/>
  <c r="AA159" i="40"/>
  <c r="N159" i="40" l="1"/>
  <c r="P159" i="40" s="1"/>
  <c r="Q159" i="40" s="1"/>
  <c r="W159" i="40"/>
  <c r="T160" i="40"/>
  <c r="AH160" i="40"/>
  <c r="AY160" i="40"/>
  <c r="AI160" i="40"/>
  <c r="O159" i="40" l="1"/>
  <c r="R159" i="40"/>
  <c r="S159" i="40" s="1"/>
  <c r="AZ160" i="40"/>
  <c r="AV160" i="40"/>
  <c r="AW160" i="40" s="1"/>
  <c r="AX160" i="40" s="1"/>
  <c r="BB160" i="40"/>
  <c r="B161" i="40" l="1"/>
  <c r="BC160" i="40"/>
  <c r="BD160" i="40" s="1"/>
  <c r="BE160" i="40" s="1"/>
  <c r="AB159" i="40" l="1"/>
  <c r="Y159" i="40"/>
  <c r="AC159" i="40" l="1"/>
  <c r="AD159" i="40" s="1"/>
  <c r="C160" i="40" s="1"/>
  <c r="E160" i="40" s="1"/>
  <c r="AJ159" i="40"/>
  <c r="AK159" i="40" s="1"/>
  <c r="Z159" i="40"/>
  <c r="AL159" i="40" l="1"/>
  <c r="AQ159" i="40" s="1"/>
  <c r="AT159" i="40" s="1"/>
  <c r="D160" i="40"/>
  <c r="F160" i="40"/>
  <c r="AO159" i="40" l="1"/>
  <c r="AR159" i="40" s="1"/>
  <c r="U160" i="40"/>
  <c r="V160" i="40" s="1"/>
  <c r="G160" i="40"/>
  <c r="H160" i="40" s="1"/>
  <c r="I160" i="40" s="1"/>
  <c r="K160" i="40" s="1"/>
  <c r="L160" i="40" s="1"/>
  <c r="X160" i="40" l="1"/>
  <c r="AA160" i="40"/>
  <c r="M160" i="40"/>
  <c r="BF160" i="40"/>
  <c r="BG160" i="40" s="1"/>
  <c r="AF161" i="40" s="1"/>
  <c r="AG161" i="40" s="1"/>
  <c r="AM160" i="40"/>
  <c r="AN160" i="40"/>
  <c r="AP160" i="40" s="1"/>
  <c r="AS160" i="40" s="1"/>
  <c r="BH160" i="40"/>
  <c r="BI160" i="40" s="1"/>
  <c r="T161" i="40" l="1"/>
  <c r="W160" i="40"/>
  <c r="N160" i="40"/>
  <c r="P160" i="40" s="1"/>
  <c r="AH161" i="40"/>
  <c r="AY161" i="40"/>
  <c r="AI161" i="40"/>
  <c r="O160" i="40" l="1"/>
  <c r="Q160" i="40"/>
  <c r="BB161" i="40"/>
  <c r="AV161" i="40"/>
  <c r="AW161" i="40" s="1"/>
  <c r="AX161" i="40" s="1"/>
  <c r="AZ161" i="40"/>
  <c r="B162" i="40" l="1"/>
  <c r="R160" i="40"/>
  <c r="S160" i="40" s="1"/>
  <c r="BC161" i="40"/>
  <c r="BD161" i="40" s="1"/>
  <c r="BE161" i="40" s="1"/>
  <c r="Y160" i="40" l="1"/>
  <c r="AB160" i="40"/>
  <c r="AC160" i="40" l="1"/>
  <c r="AD160" i="40" s="1"/>
  <c r="C161" i="40" s="1"/>
  <c r="E161" i="40" s="1"/>
  <c r="AJ160" i="40"/>
  <c r="AK160" i="40" s="1"/>
  <c r="Z160" i="40"/>
  <c r="AL160" i="40" l="1"/>
  <c r="AO160" i="40" s="1"/>
  <c r="AR160" i="40" s="1"/>
  <c r="D161" i="40"/>
  <c r="F161" i="40"/>
  <c r="AQ160" i="40" l="1"/>
  <c r="AT160" i="40" s="1"/>
  <c r="G161" i="40"/>
  <c r="H161" i="40" s="1"/>
  <c r="I161" i="40" s="1"/>
  <c r="K161" i="40" s="1"/>
  <c r="L161" i="40" s="1"/>
  <c r="U161" i="40"/>
  <c r="V161" i="40" s="1"/>
  <c r="X161" i="40" l="1"/>
  <c r="AA161" i="40"/>
  <c r="M161" i="40"/>
  <c r="BF161" i="40"/>
  <c r="BG161" i="40" s="1"/>
  <c r="AF162" i="40" s="1"/>
  <c r="AG162" i="40" s="1"/>
  <c r="AM161" i="40"/>
  <c r="AN161" i="40"/>
  <c r="AP161" i="40" s="1"/>
  <c r="AS161" i="40" s="1"/>
  <c r="BH161" i="40"/>
  <c r="BI161" i="40" s="1"/>
  <c r="N161" i="40"/>
  <c r="P161" i="40" s="1"/>
  <c r="T162" i="40" l="1"/>
  <c r="W161" i="40"/>
  <c r="Q161" i="40"/>
  <c r="O161" i="40"/>
  <c r="AY162" i="40"/>
  <c r="AH162" i="40"/>
  <c r="AI162" i="40"/>
  <c r="R161" i="40" l="1"/>
  <c r="S161" i="40" s="1"/>
  <c r="AZ162" i="40"/>
  <c r="BB162" i="40"/>
  <c r="AV162" i="40"/>
  <c r="AW162" i="40" s="1"/>
  <c r="AX162" i="40" s="1"/>
  <c r="B163" i="40" l="1"/>
  <c r="BC162" i="40"/>
  <c r="BD162" i="40" s="1"/>
  <c r="BE162" i="40" s="1"/>
  <c r="AB161" i="40" l="1"/>
  <c r="Y161" i="40"/>
  <c r="AC161" i="40" l="1"/>
  <c r="AD161" i="40" s="1"/>
  <c r="C162" i="40" s="1"/>
  <c r="E162" i="40" s="1"/>
  <c r="AJ161" i="40"/>
  <c r="AK161" i="40" s="1"/>
  <c r="Z161" i="40"/>
  <c r="AL161" i="40" l="1"/>
  <c r="AO161" i="40" s="1"/>
  <c r="AR161" i="40" s="1"/>
  <c r="D162" i="40"/>
  <c r="F162" i="40"/>
  <c r="G162" i="40" l="1"/>
  <c r="H162" i="40" s="1"/>
  <c r="I162" i="40" s="1"/>
  <c r="K162" i="40" s="1"/>
  <c r="L162" i="40" s="1"/>
  <c r="U162" i="40"/>
  <c r="V162" i="40" s="1"/>
  <c r="AQ161" i="40"/>
  <c r="AT161" i="40" s="1"/>
  <c r="X162" i="40" l="1"/>
  <c r="M162" i="40"/>
  <c r="N162" i="40" s="1"/>
  <c r="P162" i="40" s="1"/>
  <c r="BF162" i="40"/>
  <c r="BG162" i="40" s="1"/>
  <c r="AF163" i="40" s="1"/>
  <c r="AG163" i="40" s="1"/>
  <c r="AM162" i="40"/>
  <c r="BH162" i="40"/>
  <c r="BI162" i="40" s="1"/>
  <c r="W162" i="40"/>
  <c r="AN162" i="40"/>
  <c r="AP162" i="40" s="1"/>
  <c r="AS162" i="40" s="1"/>
  <c r="AA162" i="40"/>
  <c r="T163" i="40" l="1"/>
  <c r="Q162" i="40"/>
  <c r="O162" i="40"/>
  <c r="AY163" i="40"/>
  <c r="AH163" i="40"/>
  <c r="AI163" i="40"/>
  <c r="R162" i="40" l="1"/>
  <c r="S162" i="40" s="1"/>
  <c r="BB163" i="40"/>
  <c r="AV163" i="40"/>
  <c r="AW163" i="40" s="1"/>
  <c r="AX163" i="40" s="1"/>
  <c r="AZ163" i="40"/>
  <c r="B164" i="40" l="1"/>
  <c r="BC163" i="40"/>
  <c r="BD163" i="40" s="1"/>
  <c r="BE163" i="40" s="1"/>
  <c r="Y162" i="40"/>
  <c r="AB162" i="40"/>
  <c r="AC162" i="40" l="1"/>
  <c r="AD162" i="40" s="1"/>
  <c r="C163" i="40" s="1"/>
  <c r="E163" i="40" s="1"/>
  <c r="AJ162" i="40"/>
  <c r="AK162" i="40" s="1"/>
  <c r="Z162" i="40"/>
  <c r="AL162" i="40" l="1"/>
  <c r="AO162" i="40" s="1"/>
  <c r="AR162" i="40" s="1"/>
  <c r="D163" i="40"/>
  <c r="F163" i="40"/>
  <c r="AQ162" i="40" l="1"/>
  <c r="AT162" i="40" s="1"/>
  <c r="U163" i="40"/>
  <c r="V163" i="40" s="1"/>
  <c r="G163" i="40"/>
  <c r="H163" i="40" s="1"/>
  <c r="I163" i="40" s="1"/>
  <c r="K163" i="40" s="1"/>
  <c r="L163" i="40" s="1"/>
  <c r="X163" i="40" l="1"/>
  <c r="AA163" i="40"/>
  <c r="M163" i="40"/>
  <c r="BF163" i="40"/>
  <c r="BG163" i="40" s="1"/>
  <c r="AF164" i="40" s="1"/>
  <c r="AG164" i="40" s="1"/>
  <c r="AY164" i="40" s="1"/>
  <c r="AM163" i="40"/>
  <c r="BH163" i="40"/>
  <c r="BI163" i="40" s="1"/>
  <c r="AN163" i="40"/>
  <c r="AP163" i="40" s="1"/>
  <c r="AS163" i="40" s="1"/>
  <c r="AI164" i="40" l="1"/>
  <c r="AV164" i="40" s="1"/>
  <c r="AW164" i="40" s="1"/>
  <c r="AX164" i="40" s="1"/>
  <c r="T164" i="40"/>
  <c r="AH164" i="40"/>
  <c r="N163" i="40"/>
  <c r="P163" i="40" s="1"/>
  <c r="W163" i="40"/>
  <c r="AZ164" i="40" l="1"/>
  <c r="BB164" i="40"/>
  <c r="B165" i="40"/>
  <c r="O163" i="40"/>
  <c r="Q163" i="40"/>
  <c r="BC164" i="40"/>
  <c r="BD164" i="40" s="1"/>
  <c r="BE164" i="40" s="1"/>
  <c r="R163" i="40" l="1"/>
  <c r="S163" i="40" s="1"/>
  <c r="Y163" i="40"/>
  <c r="AB163" i="40"/>
  <c r="AC163" i="40" l="1"/>
  <c r="AD163" i="40" s="1"/>
  <c r="C164" i="40" s="1"/>
  <c r="E164" i="40" s="1"/>
  <c r="AJ163" i="40"/>
  <c r="AK163" i="40" s="1"/>
  <c r="Z163" i="40"/>
  <c r="D164" i="40" l="1"/>
  <c r="F164" i="40"/>
  <c r="G164" i="40" l="1"/>
  <c r="H164" i="40" s="1"/>
  <c r="I164" i="40" s="1"/>
  <c r="K164" i="40" s="1"/>
  <c r="L164" i="40" s="1"/>
  <c r="U164" i="40"/>
  <c r="V164" i="40" s="1"/>
  <c r="AL163" i="40"/>
  <c r="X164" i="40" l="1"/>
  <c r="M164" i="40"/>
  <c r="BF164" i="40"/>
  <c r="BG164" i="40" s="1"/>
  <c r="AF165" i="40" s="1"/>
  <c r="AG165" i="40" s="1"/>
  <c r="AI165" i="40" s="1"/>
  <c r="W164" i="40"/>
  <c r="AM164" i="40"/>
  <c r="BH164" i="40"/>
  <c r="BI164" i="40" s="1"/>
  <c r="AN164" i="40"/>
  <c r="AP164" i="40" s="1"/>
  <c r="AS164" i="40" s="1"/>
  <c r="AA164" i="40"/>
  <c r="AQ163" i="40"/>
  <c r="AT163" i="40" s="1"/>
  <c r="AO163" i="40"/>
  <c r="AR163" i="40" s="1"/>
  <c r="T165" i="40" l="1"/>
  <c r="AH165" i="40"/>
  <c r="AY165" i="40"/>
  <c r="N164" i="40"/>
  <c r="P164" i="40" s="1"/>
  <c r="AV165" i="40"/>
  <c r="AW165" i="40" s="1"/>
  <c r="AX165" i="40" s="1"/>
  <c r="AZ165" i="40"/>
  <c r="BB165" i="40"/>
  <c r="B166" i="40" l="1"/>
  <c r="O164" i="40"/>
  <c r="Q164" i="40"/>
  <c r="BC165" i="40"/>
  <c r="BD165" i="40" s="1"/>
  <c r="BE165" i="40" s="1"/>
  <c r="R164" i="40" l="1"/>
  <c r="S164" i="40" s="1"/>
  <c r="Y164" i="40"/>
  <c r="AB164" i="40" l="1"/>
  <c r="Z164" i="40"/>
  <c r="AC164" i="40" l="1"/>
  <c r="AD164" i="40" s="1"/>
  <c r="C165" i="40" s="1"/>
  <c r="E165" i="40" s="1"/>
  <c r="AJ164" i="40"/>
  <c r="AK164" i="40" s="1"/>
  <c r="D165" i="40" l="1"/>
  <c r="AL164" i="40"/>
  <c r="AQ164" i="40" s="1"/>
  <c r="AT164" i="40" s="1"/>
  <c r="F165" i="40"/>
  <c r="G165" i="40" l="1"/>
  <c r="H165" i="40" s="1"/>
  <c r="I165" i="40" s="1"/>
  <c r="K165" i="40" s="1"/>
  <c r="L165" i="40" s="1"/>
  <c r="AO164" i="40"/>
  <c r="AR164" i="40" s="1"/>
  <c r="U165" i="40"/>
  <c r="V165" i="40" s="1"/>
  <c r="X165" i="40" l="1"/>
  <c r="M165" i="40"/>
  <c r="N165" i="40" s="1"/>
  <c r="P165" i="40" s="1"/>
  <c r="BF165" i="40"/>
  <c r="BG165" i="40" s="1"/>
  <c r="AF166" i="40" s="1"/>
  <c r="AG166" i="40" s="1"/>
  <c r="AI166" i="40" s="1"/>
  <c r="AA165" i="40"/>
  <c r="W165" i="40"/>
  <c r="AN165" i="40"/>
  <c r="AP165" i="40" s="1"/>
  <c r="AS165" i="40" s="1"/>
  <c r="BH165" i="40"/>
  <c r="BI165" i="40" s="1"/>
  <c r="AM165" i="40"/>
  <c r="AH166" i="40" l="1"/>
  <c r="AY166" i="40"/>
  <c r="T166" i="40"/>
  <c r="Q165" i="40"/>
  <c r="O165" i="40"/>
  <c r="BB166" i="40"/>
  <c r="AV166" i="40"/>
  <c r="AW166" i="40" s="1"/>
  <c r="AX166" i="40" s="1"/>
  <c r="AZ166" i="40"/>
  <c r="B167" i="40" l="1"/>
  <c r="R165" i="40"/>
  <c r="S165" i="40" s="1"/>
  <c r="BC166" i="40"/>
  <c r="BD166" i="40" s="1"/>
  <c r="BE166" i="40" s="1"/>
  <c r="Y165" i="40" l="1"/>
  <c r="AB165" i="40"/>
  <c r="AC165" i="40" l="1"/>
  <c r="AD165" i="40" s="1"/>
  <c r="C166" i="40" s="1"/>
  <c r="E166" i="40" s="1"/>
  <c r="AJ165" i="40"/>
  <c r="AK165" i="40" s="1"/>
  <c r="Z165" i="40"/>
  <c r="AL165" i="40" l="1"/>
  <c r="AQ165" i="40" s="1"/>
  <c r="AT165" i="40" s="1"/>
  <c r="D166" i="40"/>
  <c r="F166" i="40"/>
  <c r="AO165" i="40" l="1"/>
  <c r="AR165" i="40" s="1"/>
  <c r="G166" i="40"/>
  <c r="H166" i="40" s="1"/>
  <c r="I166" i="40" s="1"/>
  <c r="K166" i="40" s="1"/>
  <c r="L166" i="40" s="1"/>
  <c r="U166" i="40"/>
  <c r="V166" i="40" s="1"/>
  <c r="X166" i="40" l="1"/>
  <c r="AA166" i="40"/>
  <c r="M166" i="40"/>
  <c r="BF166" i="40"/>
  <c r="BG166" i="40" s="1"/>
  <c r="AF167" i="40" s="1"/>
  <c r="AG167" i="40" s="1"/>
  <c r="AM166" i="40"/>
  <c r="AN166" i="40"/>
  <c r="AP166" i="40" s="1"/>
  <c r="AS166" i="40" s="1"/>
  <c r="BH166" i="40"/>
  <c r="BI166" i="40" s="1"/>
  <c r="T167" i="40" l="1"/>
  <c r="W166" i="40"/>
  <c r="N166" i="40"/>
  <c r="P166" i="40" s="1"/>
  <c r="AY167" i="40"/>
  <c r="AI167" i="40"/>
  <c r="AH167" i="40"/>
  <c r="Q166" i="40" l="1"/>
  <c r="O166" i="40"/>
  <c r="AV167" i="40"/>
  <c r="AW167" i="40" s="1"/>
  <c r="AX167" i="40" s="1"/>
  <c r="AZ167" i="40"/>
  <c r="BB167" i="40"/>
  <c r="B168" i="40" l="1"/>
  <c r="R166" i="40"/>
  <c r="S166" i="40" s="1"/>
  <c r="BC167" i="40"/>
  <c r="BD167" i="40" s="1"/>
  <c r="BE167" i="40" s="1"/>
  <c r="Y166" i="40" l="1"/>
  <c r="AB166" i="40"/>
  <c r="AC166" i="40" l="1"/>
  <c r="AD166" i="40" s="1"/>
  <c r="C167" i="40" s="1"/>
  <c r="E167" i="40" s="1"/>
  <c r="AJ166" i="40"/>
  <c r="AK166" i="40" s="1"/>
  <c r="Z166" i="40"/>
  <c r="AL166" i="40" l="1"/>
  <c r="AQ166" i="40" s="1"/>
  <c r="AT166" i="40" s="1"/>
  <c r="D167" i="40"/>
  <c r="F167" i="40"/>
  <c r="G167" i="40" l="1"/>
  <c r="H167" i="40" s="1"/>
  <c r="I167" i="40" s="1"/>
  <c r="K167" i="40" s="1"/>
  <c r="L167" i="40" s="1"/>
  <c r="U167" i="40"/>
  <c r="V167" i="40" s="1"/>
  <c r="AO166" i="40"/>
  <c r="AR166" i="40" s="1"/>
  <c r="X167" i="40" l="1"/>
  <c r="M167" i="40"/>
  <c r="N167" i="40" s="1"/>
  <c r="P167" i="40" s="1"/>
  <c r="BF167" i="40"/>
  <c r="BG167" i="40" s="1"/>
  <c r="AF168" i="40" s="1"/>
  <c r="AG168" i="40" s="1"/>
  <c r="AY168" i="40" s="1"/>
  <c r="W167" i="40"/>
  <c r="BH167" i="40"/>
  <c r="BI167" i="40" s="1"/>
  <c r="AM167" i="40"/>
  <c r="AN167" i="40"/>
  <c r="AP167" i="40" s="1"/>
  <c r="AS167" i="40" s="1"/>
  <c r="AA167" i="40"/>
  <c r="AI168" i="40" l="1"/>
  <c r="AH168" i="40"/>
  <c r="T168" i="40"/>
  <c r="Q167" i="40"/>
  <c r="O167" i="40"/>
  <c r="BB168" i="40"/>
  <c r="AV168" i="40"/>
  <c r="AW168" i="40" s="1"/>
  <c r="AX168" i="40" s="1"/>
  <c r="AZ168" i="40"/>
  <c r="B169" i="40" l="1"/>
  <c r="R167" i="40"/>
  <c r="S167" i="40" s="1"/>
  <c r="BC168" i="40"/>
  <c r="BD168" i="40" s="1"/>
  <c r="BE168" i="40" s="1"/>
  <c r="Y167" i="40" l="1"/>
  <c r="AB167" i="40"/>
  <c r="AC167" i="40" l="1"/>
  <c r="AD167" i="40" s="1"/>
  <c r="C168" i="40" s="1"/>
  <c r="E168" i="40" s="1"/>
  <c r="AJ167" i="40"/>
  <c r="AK167" i="40" s="1"/>
  <c r="Z167" i="40"/>
  <c r="AL167" i="40" l="1"/>
  <c r="AQ167" i="40" s="1"/>
  <c r="AT167" i="40" s="1"/>
  <c r="D168" i="40"/>
  <c r="F168" i="40"/>
  <c r="AO167" i="40" l="1"/>
  <c r="AR167" i="40" s="1"/>
  <c r="G168" i="40"/>
  <c r="H168" i="40" s="1"/>
  <c r="I168" i="40" s="1"/>
  <c r="K168" i="40" s="1"/>
  <c r="L168" i="40" s="1"/>
  <c r="U168" i="40"/>
  <c r="V168" i="40" s="1"/>
  <c r="X168" i="40" l="1"/>
  <c r="M168" i="40"/>
  <c r="BF168" i="40"/>
  <c r="BG168" i="40" s="1"/>
  <c r="AF169" i="40" s="1"/>
  <c r="AG169" i="40" s="1"/>
  <c r="AH169" i="40" s="1"/>
  <c r="BH168" i="40"/>
  <c r="BI168" i="40" s="1"/>
  <c r="AM168" i="40"/>
  <c r="AN168" i="40"/>
  <c r="AP168" i="40" s="1"/>
  <c r="AS168" i="40" s="1"/>
  <c r="AA168" i="40"/>
  <c r="AI169" i="40" l="1"/>
  <c r="AY169" i="40"/>
  <c r="T169" i="40"/>
  <c r="W168" i="40"/>
  <c r="N168" i="40"/>
  <c r="P168" i="40" s="1"/>
  <c r="BB169" i="40"/>
  <c r="AZ169" i="40"/>
  <c r="AV169" i="40"/>
  <c r="AW169" i="40" s="1"/>
  <c r="AX169" i="40" s="1"/>
  <c r="B170" i="40" l="1"/>
  <c r="Q168" i="40"/>
  <c r="O168" i="40"/>
  <c r="BC169" i="40"/>
  <c r="BD169" i="40" s="1"/>
  <c r="BE169" i="40" s="1"/>
  <c r="R168" i="40" l="1"/>
  <c r="S168" i="40" s="1"/>
  <c r="AB168" i="40"/>
  <c r="Y168" i="40"/>
  <c r="AC168" i="40" l="1"/>
  <c r="AD168" i="40" s="1"/>
  <c r="C169" i="40" s="1"/>
  <c r="E169" i="40" s="1"/>
  <c r="AJ168" i="40"/>
  <c r="AK168" i="40" s="1"/>
  <c r="Z168" i="40"/>
  <c r="AL168" i="40" l="1"/>
  <c r="AQ168" i="40" s="1"/>
  <c r="AT168" i="40" s="1"/>
  <c r="D169" i="40"/>
  <c r="F169" i="40"/>
  <c r="AO168" i="40" l="1"/>
  <c r="AR168" i="40" s="1"/>
  <c r="U169" i="40"/>
  <c r="V169" i="40" s="1"/>
  <c r="G169" i="40"/>
  <c r="H169" i="40" s="1"/>
  <c r="I169" i="40" s="1"/>
  <c r="K169" i="40" s="1"/>
  <c r="L169" i="40" s="1"/>
  <c r="X169" i="40" l="1"/>
  <c r="AA169" i="40"/>
  <c r="M169" i="40"/>
  <c r="BF169" i="40"/>
  <c r="BG169" i="40" s="1"/>
  <c r="AF170" i="40" s="1"/>
  <c r="AG170" i="40" s="1"/>
  <c r="AY170" i="40" s="1"/>
  <c r="AM169" i="40"/>
  <c r="AN169" i="40"/>
  <c r="AP169" i="40" s="1"/>
  <c r="AS169" i="40" s="1"/>
  <c r="BH169" i="40"/>
  <c r="BI169" i="40" s="1"/>
  <c r="AI170" i="40" l="1"/>
  <c r="BB170" i="40" s="1"/>
  <c r="AH170" i="40"/>
  <c r="T170" i="40"/>
  <c r="N169" i="40"/>
  <c r="P169" i="40" s="1"/>
  <c r="Q169" i="40" s="1"/>
  <c r="W169" i="40"/>
  <c r="AZ170" i="40" l="1"/>
  <c r="AV170" i="40"/>
  <c r="AW170" i="40" s="1"/>
  <c r="AX170" i="40" s="1"/>
  <c r="B171" i="40" s="1"/>
  <c r="O169" i="40"/>
  <c r="R169" i="40"/>
  <c r="S169" i="40" s="1"/>
  <c r="BC170" i="40"/>
  <c r="BD170" i="40" s="1"/>
  <c r="BE170" i="40" s="1"/>
  <c r="AB169" i="40" l="1"/>
  <c r="AC169" i="40" l="1"/>
  <c r="AJ169" i="40"/>
  <c r="AK169" i="40" s="1"/>
  <c r="Y169" i="40"/>
  <c r="AD169" i="40"/>
  <c r="C170" i="40" s="1"/>
  <c r="E170" i="40" l="1"/>
  <c r="Z169" i="40"/>
  <c r="AL169" i="40"/>
  <c r="AO169" i="40" s="1"/>
  <c r="AR169" i="40" s="1"/>
  <c r="D170" i="40"/>
  <c r="F170" i="40"/>
  <c r="AQ169" i="40" l="1"/>
  <c r="AT169" i="40" s="1"/>
  <c r="U170" i="40"/>
  <c r="V170" i="40" s="1"/>
  <c r="G170" i="40"/>
  <c r="H170" i="40" s="1"/>
  <c r="I170" i="40" s="1"/>
  <c r="K170" i="40" s="1"/>
  <c r="L170" i="40" s="1"/>
  <c r="X170" i="40" l="1"/>
  <c r="AA170" i="40"/>
  <c r="M170" i="40"/>
  <c r="BF170" i="40"/>
  <c r="BG170" i="40" s="1"/>
  <c r="AF171" i="40" s="1"/>
  <c r="AG171" i="40" s="1"/>
  <c r="BH170" i="40"/>
  <c r="BI170" i="40" s="1"/>
  <c r="AM170" i="40"/>
  <c r="AN170" i="40"/>
  <c r="AP170" i="40" s="1"/>
  <c r="AS170" i="40" s="1"/>
  <c r="T171" i="40" l="1"/>
  <c r="W170" i="40"/>
  <c r="N170" i="40"/>
  <c r="P170" i="40" s="1"/>
  <c r="AH171" i="40"/>
  <c r="AY171" i="40"/>
  <c r="AI171" i="40"/>
  <c r="Q170" i="40" l="1"/>
  <c r="O170" i="40"/>
  <c r="AZ171" i="40"/>
  <c r="AV171" i="40"/>
  <c r="AW171" i="40" s="1"/>
  <c r="AX171" i="40" s="1"/>
  <c r="BB171" i="40"/>
  <c r="B172" i="40" l="1"/>
  <c r="R170" i="40"/>
  <c r="S170" i="40" s="1"/>
  <c r="BC171" i="40"/>
  <c r="BD171" i="40" s="1"/>
  <c r="BE171" i="40" s="1"/>
  <c r="AB170" i="40" l="1"/>
  <c r="Y170" i="40"/>
  <c r="AC170" i="40" l="1"/>
  <c r="AD170" i="40" s="1"/>
  <c r="C171" i="40" s="1"/>
  <c r="E171" i="40" s="1"/>
  <c r="AJ170" i="40"/>
  <c r="AK170" i="40" s="1"/>
  <c r="Z170" i="40"/>
  <c r="AL170" i="40" l="1"/>
  <c r="AO170" i="40" s="1"/>
  <c r="AR170" i="40" s="1"/>
  <c r="D171" i="40"/>
  <c r="F171" i="40"/>
  <c r="AQ170" i="40" l="1"/>
  <c r="AT170" i="40" s="1"/>
  <c r="G171" i="40"/>
  <c r="H171" i="40" s="1"/>
  <c r="I171" i="40" s="1"/>
  <c r="K171" i="40" s="1"/>
  <c r="L171" i="40" s="1"/>
  <c r="U171" i="40"/>
  <c r="V171" i="40" s="1"/>
  <c r="X171" i="40" l="1"/>
  <c r="AA171" i="40"/>
  <c r="M171" i="40"/>
  <c r="BF171" i="40"/>
  <c r="BG171" i="40" s="1"/>
  <c r="AF172" i="40" s="1"/>
  <c r="AG172" i="40" s="1"/>
  <c r="AN171" i="40"/>
  <c r="AP171" i="40" s="1"/>
  <c r="AS171" i="40" s="1"/>
  <c r="AM171" i="40"/>
  <c r="BH171" i="40"/>
  <c r="BI171" i="40" s="1"/>
  <c r="T172" i="40" l="1"/>
  <c r="W171" i="40"/>
  <c r="N171" i="40"/>
  <c r="P171" i="40" s="1"/>
  <c r="AI172" i="40"/>
  <c r="AH172" i="40"/>
  <c r="AY172" i="40"/>
  <c r="Q171" i="40" l="1"/>
  <c r="O171" i="40"/>
  <c r="AV172" i="40"/>
  <c r="AW172" i="40" s="1"/>
  <c r="AX172" i="40" s="1"/>
  <c r="AZ172" i="40"/>
  <c r="BB172" i="40"/>
  <c r="B173" i="40" l="1"/>
  <c r="R171" i="40"/>
  <c r="S171" i="40" s="1"/>
  <c r="BC172" i="40"/>
  <c r="BD172" i="40" s="1"/>
  <c r="BE172" i="40" s="1"/>
  <c r="Y171" i="40" l="1"/>
  <c r="AB171" i="40"/>
  <c r="AC171" i="40" l="1"/>
  <c r="AD171" i="40" s="1"/>
  <c r="C172" i="40" s="1"/>
  <c r="E172" i="40" s="1"/>
  <c r="AJ171" i="40"/>
  <c r="AK171" i="40" s="1"/>
  <c r="Z171" i="40"/>
  <c r="AL171" i="40" l="1"/>
  <c r="AQ171" i="40" s="1"/>
  <c r="AT171" i="40" s="1"/>
  <c r="D172" i="40"/>
  <c r="F172" i="40"/>
  <c r="AO171" i="40" l="1"/>
  <c r="AR171" i="40" s="1"/>
  <c r="U172" i="40"/>
  <c r="V172" i="40" s="1"/>
  <c r="G172" i="40"/>
  <c r="H172" i="40" s="1"/>
  <c r="I172" i="40" s="1"/>
  <c r="K172" i="40" s="1"/>
  <c r="L172" i="40" s="1"/>
  <c r="X172" i="40" l="1"/>
  <c r="BH172" i="40"/>
  <c r="BI172" i="40" s="1"/>
  <c r="T173" i="40" s="1"/>
  <c r="AA172" i="40"/>
  <c r="M172" i="40"/>
  <c r="BF172" i="40"/>
  <c r="BG172" i="40" s="1"/>
  <c r="AF173" i="40" s="1"/>
  <c r="AG173" i="40" s="1"/>
  <c r="AH173" i="40" s="1"/>
  <c r="AM172" i="40"/>
  <c r="AN172" i="40"/>
  <c r="AP172" i="40" s="1"/>
  <c r="AS172" i="40" s="1"/>
  <c r="AI173" i="40" l="1"/>
  <c r="AY173" i="40"/>
  <c r="W172" i="40"/>
  <c r="N172" i="40"/>
  <c r="P172" i="40" s="1"/>
  <c r="BB173" i="40"/>
  <c r="AV173" i="40"/>
  <c r="AW173" i="40" s="1"/>
  <c r="AX173" i="40" s="1"/>
  <c r="AZ173" i="40"/>
  <c r="B174" i="40" l="1"/>
  <c r="O172" i="40"/>
  <c r="Q172" i="40"/>
  <c r="BC173" i="40"/>
  <c r="BD173" i="40" s="1"/>
  <c r="BE173" i="40" s="1"/>
  <c r="R172" i="40" l="1"/>
  <c r="S172" i="40" s="1"/>
  <c r="AB172" i="40"/>
  <c r="Y172" i="40"/>
  <c r="AC172" i="40" l="1"/>
  <c r="AD172" i="40" s="1"/>
  <c r="C173" i="40" s="1"/>
  <c r="E173" i="40" s="1"/>
  <c r="AJ172" i="40"/>
  <c r="Z172" i="40"/>
  <c r="AK172" i="40" l="1"/>
  <c r="D173" i="40"/>
  <c r="F173" i="40"/>
  <c r="AL172" i="40" l="1"/>
  <c r="U173" i="40"/>
  <c r="V173" i="40" s="1"/>
  <c r="G173" i="40"/>
  <c r="H173" i="40" s="1"/>
  <c r="I173" i="40" s="1"/>
  <c r="K173" i="40" s="1"/>
  <c r="L173" i="40" s="1"/>
  <c r="AO172" i="40" l="1"/>
  <c r="AR172" i="40" s="1"/>
  <c r="AQ172" i="40"/>
  <c r="AT172" i="40" s="1"/>
  <c r="X173" i="40"/>
  <c r="AA173" i="40"/>
  <c r="M173" i="40"/>
  <c r="BF173" i="40"/>
  <c r="BG173" i="40" s="1"/>
  <c r="AF174" i="40" s="1"/>
  <c r="AG174" i="40" s="1"/>
  <c r="AN173" i="40"/>
  <c r="AP173" i="40" s="1"/>
  <c r="AS173" i="40" s="1"/>
  <c r="AM173" i="40"/>
  <c r="BH173" i="40"/>
  <c r="BI173" i="40" s="1"/>
  <c r="T174" i="40" l="1"/>
  <c r="N173" i="40"/>
  <c r="P173" i="40" s="1"/>
  <c r="W173" i="40"/>
  <c r="AH174" i="40"/>
  <c r="AI174" i="40"/>
  <c r="AY174" i="40"/>
  <c r="O173" i="40" l="1"/>
  <c r="Q173" i="40"/>
  <c r="AV174" i="40"/>
  <c r="AW174" i="40" s="1"/>
  <c r="AX174" i="40" s="1"/>
  <c r="AZ174" i="40"/>
  <c r="BB174" i="40"/>
  <c r="B175" i="40" l="1"/>
  <c r="R173" i="40"/>
  <c r="S173" i="40" s="1"/>
  <c r="Y173" i="40"/>
  <c r="AB173" i="40"/>
  <c r="BC174" i="40"/>
  <c r="BD174" i="40" s="1"/>
  <c r="BE174" i="40" s="1"/>
  <c r="AC173" i="40" l="1"/>
  <c r="AJ173" i="40"/>
  <c r="AK173" i="40" s="1"/>
  <c r="AD173" i="40"/>
  <c r="C174" i="40" s="1"/>
  <c r="E174" i="40" s="1"/>
  <c r="Z173" i="40"/>
  <c r="AL173" i="40" l="1"/>
  <c r="AO173" i="40" s="1"/>
  <c r="AR173" i="40" s="1"/>
  <c r="F174" i="40"/>
  <c r="D174" i="40"/>
  <c r="AQ173" i="40" l="1"/>
  <c r="AT173" i="40" s="1"/>
  <c r="U174" i="40"/>
  <c r="V174" i="40" s="1"/>
  <c r="G174" i="40"/>
  <c r="H174" i="40" s="1"/>
  <c r="I174" i="40" s="1"/>
  <c r="K174" i="40" s="1"/>
  <c r="L174" i="40" s="1"/>
  <c r="X174" i="40" l="1"/>
  <c r="M174" i="40"/>
  <c r="BF174" i="40"/>
  <c r="BG174" i="40" s="1"/>
  <c r="AF175" i="40" s="1"/>
  <c r="AG175" i="40" s="1"/>
  <c r="AM174" i="40"/>
  <c r="AN174" i="40"/>
  <c r="AP174" i="40" s="1"/>
  <c r="AS174" i="40" s="1"/>
  <c r="BH174" i="40"/>
  <c r="BI174" i="40" s="1"/>
  <c r="AA174" i="40"/>
  <c r="T175" i="40" l="1"/>
  <c r="N174" i="40"/>
  <c r="P174" i="40" s="1"/>
  <c r="W174" i="40"/>
  <c r="AY175" i="40"/>
  <c r="AI175" i="40"/>
  <c r="AH175" i="40"/>
  <c r="O174" i="40" l="1"/>
  <c r="Q174" i="40"/>
  <c r="AV175" i="40"/>
  <c r="AW175" i="40" s="1"/>
  <c r="AX175" i="40" s="1"/>
  <c r="BB175" i="40"/>
  <c r="AZ175" i="40"/>
  <c r="B176" i="40" l="1"/>
  <c r="R174" i="40"/>
  <c r="S174" i="40" s="1"/>
  <c r="BC175" i="40"/>
  <c r="BD175" i="40" s="1"/>
  <c r="BE175" i="40" s="1"/>
  <c r="Y174" i="40"/>
  <c r="AB174" i="40"/>
  <c r="AC174" i="40" l="1"/>
  <c r="AD174" i="40" s="1"/>
  <c r="C175" i="40" s="1"/>
  <c r="E175" i="40" s="1"/>
  <c r="AJ174" i="40"/>
  <c r="AK174" i="40" s="1"/>
  <c r="Z174" i="40"/>
  <c r="AL174" i="40" l="1"/>
  <c r="AO174" i="40" s="1"/>
  <c r="AR174" i="40" s="1"/>
  <c r="D175" i="40"/>
  <c r="F175" i="40"/>
  <c r="AQ174" i="40" l="1"/>
  <c r="AT174" i="40" s="1"/>
  <c r="U175" i="40"/>
  <c r="V175" i="40" s="1"/>
  <c r="G175" i="40"/>
  <c r="H175" i="40" s="1"/>
  <c r="I175" i="40" s="1"/>
  <c r="K175" i="40" s="1"/>
  <c r="L175" i="40" s="1"/>
  <c r="X175" i="40" l="1"/>
  <c r="AA175" i="40"/>
  <c r="M175" i="40"/>
  <c r="BF175" i="40"/>
  <c r="BG175" i="40" s="1"/>
  <c r="AF176" i="40" s="1"/>
  <c r="AG176" i="40" s="1"/>
  <c r="BH175" i="40"/>
  <c r="BI175" i="40" s="1"/>
  <c r="AN175" i="40"/>
  <c r="AP175" i="40" s="1"/>
  <c r="AS175" i="40" s="1"/>
  <c r="AM175" i="40"/>
  <c r="T176" i="40" l="1"/>
  <c r="W175" i="40"/>
  <c r="N175" i="40"/>
  <c r="P175" i="40" s="1"/>
  <c r="AI176" i="40"/>
  <c r="AH176" i="40"/>
  <c r="AY176" i="40"/>
  <c r="Q175" i="40" l="1"/>
  <c r="O175" i="40"/>
  <c r="AV176" i="40"/>
  <c r="AW176" i="40" s="1"/>
  <c r="AX176" i="40" s="1"/>
  <c r="BB176" i="40"/>
  <c r="AZ176" i="40"/>
  <c r="B177" i="40" l="1"/>
  <c r="R175" i="40"/>
  <c r="S175" i="40" s="1"/>
  <c r="BC176" i="40"/>
  <c r="BD176" i="40" s="1"/>
  <c r="BE176" i="40" s="1"/>
  <c r="Y175" i="40" l="1"/>
  <c r="AB175" i="40"/>
  <c r="AC175" i="40" l="1"/>
  <c r="AD175" i="40" s="1"/>
  <c r="C176" i="40" s="1"/>
  <c r="E176" i="40" s="1"/>
  <c r="AJ175" i="40"/>
  <c r="AK175" i="40" s="1"/>
  <c r="Z175" i="40"/>
  <c r="AL175" i="40" l="1"/>
  <c r="AO175" i="40" s="1"/>
  <c r="AR175" i="40" s="1"/>
  <c r="D176" i="40"/>
  <c r="F176" i="40"/>
  <c r="AQ175" i="40" l="1"/>
  <c r="AT175" i="40" s="1"/>
  <c r="U176" i="40"/>
  <c r="V176" i="40" s="1"/>
  <c r="G176" i="40"/>
  <c r="H176" i="40" s="1"/>
  <c r="I176" i="40" s="1"/>
  <c r="K176" i="40" s="1"/>
  <c r="L176" i="40" s="1"/>
  <c r="X176" i="40" l="1"/>
  <c r="AN176" i="40"/>
  <c r="AP176" i="40" s="1"/>
  <c r="AS176" i="40" s="1"/>
  <c r="AM176" i="40"/>
  <c r="AA176" i="40"/>
  <c r="M176" i="40"/>
  <c r="BH176" i="40"/>
  <c r="BI176" i="40" s="1"/>
  <c r="BF176" i="40"/>
  <c r="BG176" i="40" s="1"/>
  <c r="AF177" i="40" s="1"/>
  <c r="AG177" i="40" s="1"/>
  <c r="T177" i="40" l="1"/>
  <c r="W176" i="40"/>
  <c r="N176" i="40"/>
  <c r="P176" i="40" s="1"/>
  <c r="AH177" i="40"/>
  <c r="AI177" i="40"/>
  <c r="AY177" i="40"/>
  <c r="O176" i="40" l="1"/>
  <c r="Q176" i="40"/>
  <c r="AV177" i="40"/>
  <c r="AW177" i="40" s="1"/>
  <c r="AX177" i="40" s="1"/>
  <c r="BB177" i="40"/>
  <c r="AZ177" i="40"/>
  <c r="B178" i="40" l="1"/>
  <c r="R176" i="40"/>
  <c r="S176" i="40" s="1"/>
  <c r="BC177" i="40"/>
  <c r="BD177" i="40" s="1"/>
  <c r="BE177" i="40" s="1"/>
  <c r="Y176" i="40" l="1"/>
  <c r="AB176" i="40"/>
  <c r="Z176" i="40" l="1"/>
  <c r="AC176" i="40"/>
  <c r="AD176" i="40" s="1"/>
  <c r="C177" i="40" s="1"/>
  <c r="F177" i="40" s="1"/>
  <c r="AJ176" i="40"/>
  <c r="AK176" i="40" s="1"/>
  <c r="E177" i="40" l="1"/>
  <c r="D177" i="40"/>
  <c r="G177" i="40" s="1"/>
  <c r="H177" i="40" s="1"/>
  <c r="I177" i="40" s="1"/>
  <c r="K177" i="40" s="1"/>
  <c r="L177" i="40" s="1"/>
  <c r="AL176" i="40"/>
  <c r="AQ176" i="40" s="1"/>
  <c r="AT176" i="40" s="1"/>
  <c r="M177" i="40" l="1"/>
  <c r="AO176" i="40"/>
  <c r="AR176" i="40" s="1"/>
  <c r="U177" i="40"/>
  <c r="V177" i="40" s="1"/>
  <c r="X177" i="40" s="1"/>
  <c r="BF177" i="40" l="1"/>
  <c r="BG177" i="40" s="1"/>
  <c r="AF178" i="40" s="1"/>
  <c r="AG178" i="40" s="1"/>
  <c r="AH178" i="40" s="1"/>
  <c r="W177" i="40"/>
  <c r="AN177" i="40"/>
  <c r="BH177" i="40"/>
  <c r="BI177" i="40" s="1"/>
  <c r="AM177" i="40"/>
  <c r="AA177" i="40"/>
  <c r="N177" i="40"/>
  <c r="P177" i="40" s="1"/>
  <c r="AY178" i="40" l="1"/>
  <c r="AI178" i="40"/>
  <c r="BB178" i="40" s="1"/>
  <c r="T178" i="40"/>
  <c r="Q177" i="40"/>
  <c r="O177" i="40"/>
  <c r="AZ178" i="40" l="1"/>
  <c r="AV178" i="40"/>
  <c r="AW178" i="40" s="1"/>
  <c r="AX178" i="40" s="1"/>
  <c r="B179" i="40" s="1"/>
  <c r="R177" i="40"/>
  <c r="S177" i="40" s="1"/>
  <c r="BC178" i="40"/>
  <c r="BD178" i="40" s="1"/>
  <c r="BE178" i="40" s="1"/>
  <c r="AB177" i="40" l="1"/>
  <c r="Y177" i="40"/>
  <c r="AC177" i="40" l="1"/>
  <c r="AJ177" i="40"/>
  <c r="AK177" i="40" s="1"/>
  <c r="AD177" i="40"/>
  <c r="C178" i="40" s="1"/>
  <c r="E178" i="40" s="1"/>
  <c r="Z177" i="40"/>
  <c r="AP177" i="40" s="1"/>
  <c r="AS177" i="40" s="1"/>
  <c r="AL177" i="40" l="1"/>
  <c r="AO177" i="40" s="1"/>
  <c r="AR177" i="40" s="1"/>
  <c r="D178" i="40"/>
  <c r="F178" i="40"/>
  <c r="AQ177" i="40" l="1"/>
  <c r="AT177" i="40" s="1"/>
  <c r="U178" i="40"/>
  <c r="V178" i="40" s="1"/>
  <c r="G178" i="40"/>
  <c r="H178" i="40" s="1"/>
  <c r="I178" i="40" s="1"/>
  <c r="K178" i="40" s="1"/>
  <c r="L178" i="40" s="1"/>
  <c r="X178" i="40" l="1"/>
  <c r="AA178" i="40"/>
  <c r="M178" i="40"/>
  <c r="BF178" i="40"/>
  <c r="BG178" i="40" s="1"/>
  <c r="AF179" i="40" s="1"/>
  <c r="AG179" i="40" s="1"/>
  <c r="AH179" i="40" s="1"/>
  <c r="AN178" i="40"/>
  <c r="BH178" i="40"/>
  <c r="BI178" i="40" s="1"/>
  <c r="AM178" i="40"/>
  <c r="AI179" i="40" l="1"/>
  <c r="AV179" i="40" s="1"/>
  <c r="AW179" i="40" s="1"/>
  <c r="AX179" i="40" s="1"/>
  <c r="AY179" i="40"/>
  <c r="T179" i="40"/>
  <c r="W178" i="40"/>
  <c r="N178" i="40"/>
  <c r="P178" i="40" s="1"/>
  <c r="BB179" i="40" l="1"/>
  <c r="AZ179" i="40"/>
  <c r="B180" i="40"/>
  <c r="Q178" i="40"/>
  <c r="O178" i="40"/>
  <c r="BC179" i="40"/>
  <c r="BD179" i="40" s="1"/>
  <c r="BE179" i="40" s="1"/>
  <c r="R178" i="40" l="1"/>
  <c r="S178" i="40" s="1"/>
  <c r="AB178" i="40"/>
  <c r="Y178" i="40"/>
  <c r="AC178" i="40" l="1"/>
  <c r="AD178" i="40" s="1"/>
  <c r="C179" i="40" s="1"/>
  <c r="E179" i="40" s="1"/>
  <c r="AJ178" i="40"/>
  <c r="AK178" i="40" s="1"/>
  <c r="Z178" i="40"/>
  <c r="AP178" i="40" s="1"/>
  <c r="AS178" i="40" s="1"/>
  <c r="AL178" i="40" l="1"/>
  <c r="AO178" i="40" s="1"/>
  <c r="AR178" i="40" s="1"/>
  <c r="D179" i="40"/>
  <c r="F179" i="40"/>
  <c r="AQ178" i="40" l="1"/>
  <c r="AT178" i="40" s="1"/>
  <c r="U179" i="40"/>
  <c r="V179" i="40" s="1"/>
  <c r="G179" i="40"/>
  <c r="H179" i="40" s="1"/>
  <c r="I179" i="40" s="1"/>
  <c r="K179" i="40" s="1"/>
  <c r="L179" i="40" s="1"/>
  <c r="X179" i="40" l="1"/>
  <c r="M179" i="40"/>
  <c r="BF179" i="40"/>
  <c r="BG179" i="40" s="1"/>
  <c r="AF180" i="40" s="1"/>
  <c r="AG180" i="40" s="1"/>
  <c r="AM179" i="40"/>
  <c r="BH179" i="40"/>
  <c r="BI179" i="40" s="1"/>
  <c r="AN179" i="40"/>
  <c r="AP179" i="40" s="1"/>
  <c r="AS179" i="40" s="1"/>
  <c r="AA179" i="40"/>
  <c r="T180" i="40" l="1"/>
  <c r="W179" i="40"/>
  <c r="N179" i="40"/>
  <c r="P179" i="40" s="1"/>
  <c r="AY180" i="40"/>
  <c r="AI180" i="40"/>
  <c r="AH180" i="40"/>
  <c r="O179" i="40" l="1"/>
  <c r="Q179" i="40"/>
  <c r="AV180" i="40"/>
  <c r="AW180" i="40" s="1"/>
  <c r="AX180" i="40" s="1"/>
  <c r="AZ180" i="40"/>
  <c r="BB180" i="40"/>
  <c r="B181" i="40" l="1"/>
  <c r="R179" i="40"/>
  <c r="S179" i="40" s="1"/>
  <c r="BC180" i="40"/>
  <c r="BD180" i="40" s="1"/>
  <c r="BE180" i="40" s="1"/>
  <c r="AB179" i="40" l="1"/>
  <c r="Y179" i="40"/>
  <c r="AC179" i="40" l="1"/>
  <c r="AD179" i="40" s="1"/>
  <c r="C180" i="40" s="1"/>
  <c r="E180" i="40" s="1"/>
  <c r="AJ179" i="40"/>
  <c r="AK179" i="40" s="1"/>
  <c r="Z179" i="40"/>
  <c r="AL179" i="40" l="1"/>
  <c r="AO179" i="40" s="1"/>
  <c r="AR179" i="40" s="1"/>
  <c r="D180" i="40"/>
  <c r="F180" i="40"/>
  <c r="AQ179" i="40" l="1"/>
  <c r="AT179" i="40" s="1"/>
  <c r="U180" i="40"/>
  <c r="V180" i="40" s="1"/>
  <c r="G180" i="40"/>
  <c r="H180" i="40" s="1"/>
  <c r="I180" i="40" s="1"/>
  <c r="K180" i="40" s="1"/>
  <c r="L180" i="40" s="1"/>
  <c r="X180" i="40" l="1"/>
  <c r="BH180" i="40"/>
  <c r="BI180" i="40" s="1"/>
  <c r="T181" i="40" s="1"/>
  <c r="AM180" i="40"/>
  <c r="AA180" i="40"/>
  <c r="M180" i="40"/>
  <c r="AN180" i="40"/>
  <c r="AP180" i="40" s="1"/>
  <c r="AS180" i="40" s="1"/>
  <c r="BF180" i="40"/>
  <c r="BG180" i="40" s="1"/>
  <c r="AF181" i="40" s="1"/>
  <c r="AG181" i="40" s="1"/>
  <c r="AY181" i="40" s="1"/>
  <c r="AH181" i="40" l="1"/>
  <c r="AI181" i="40"/>
  <c r="AV181" i="40" s="1"/>
  <c r="AW181" i="40" s="1"/>
  <c r="AX181" i="40" s="1"/>
  <c r="W180" i="40"/>
  <c r="N180" i="40"/>
  <c r="P180" i="40" s="1"/>
  <c r="AZ181" i="40" l="1"/>
  <c r="BB181" i="40"/>
  <c r="B182" i="40"/>
  <c r="Q180" i="40"/>
  <c r="O180" i="40"/>
  <c r="BC181" i="40" l="1"/>
  <c r="BD181" i="40" s="1"/>
  <c r="BE181" i="40" s="1"/>
  <c r="R180" i="40"/>
  <c r="S180" i="40" s="1"/>
  <c r="AB180" i="40"/>
  <c r="Y180" i="40"/>
  <c r="AC180" i="40" l="1"/>
  <c r="AJ180" i="40"/>
  <c r="AK180" i="40" s="1"/>
  <c r="AD180" i="40"/>
  <c r="C181" i="40" s="1"/>
  <c r="E181" i="40" s="1"/>
  <c r="Z180" i="40"/>
  <c r="AL180" i="40" l="1"/>
  <c r="AQ180" i="40" s="1"/>
  <c r="AT180" i="40" s="1"/>
  <c r="D181" i="40"/>
  <c r="F181" i="40"/>
  <c r="AO180" i="40" l="1"/>
  <c r="AR180" i="40" s="1"/>
  <c r="G181" i="40"/>
  <c r="H181" i="40" s="1"/>
  <c r="I181" i="40" s="1"/>
  <c r="K181" i="40" s="1"/>
  <c r="L181" i="40" s="1"/>
  <c r="U181" i="40"/>
  <c r="V181" i="40" s="1"/>
  <c r="X181" i="40" l="1"/>
  <c r="M181" i="40"/>
  <c r="BF181" i="40"/>
  <c r="BG181" i="40" s="1"/>
  <c r="AF182" i="40" s="1"/>
  <c r="AG182" i="40" s="1"/>
  <c r="W181" i="40"/>
  <c r="AM181" i="40"/>
  <c r="AN181" i="40"/>
  <c r="AP181" i="40" s="1"/>
  <c r="AS181" i="40" s="1"/>
  <c r="BH181" i="40"/>
  <c r="BI181" i="40" s="1"/>
  <c r="N181" i="40"/>
  <c r="P181" i="40" s="1"/>
  <c r="AA181" i="40"/>
  <c r="T182" i="40" l="1"/>
  <c r="Q181" i="40"/>
  <c r="O181" i="40"/>
  <c r="AH182" i="40"/>
  <c r="AY182" i="40"/>
  <c r="AI182" i="40"/>
  <c r="R181" i="40" l="1"/>
  <c r="S181" i="40" s="1"/>
  <c r="AZ182" i="40"/>
  <c r="AV182" i="40"/>
  <c r="AW182" i="40" s="1"/>
  <c r="AX182" i="40" s="1"/>
  <c r="BB182" i="40"/>
  <c r="B183" i="40" l="1"/>
  <c r="BC182" i="40"/>
  <c r="BD182" i="40" s="1"/>
  <c r="BE182" i="40" s="1"/>
  <c r="Y181" i="40" l="1"/>
  <c r="AB181" i="40"/>
  <c r="AC181" i="40" l="1"/>
  <c r="AD181" i="40" s="1"/>
  <c r="C182" i="40" s="1"/>
  <c r="E182" i="40" s="1"/>
  <c r="AJ181" i="40"/>
  <c r="AK181" i="40" s="1"/>
  <c r="Z181" i="40"/>
  <c r="AL181" i="40" l="1"/>
  <c r="AQ181" i="40" s="1"/>
  <c r="AT181" i="40" s="1"/>
  <c r="D182" i="40"/>
  <c r="F182" i="40"/>
  <c r="AO181" i="40" l="1"/>
  <c r="AR181" i="40" s="1"/>
  <c r="G182" i="40"/>
  <c r="H182" i="40" s="1"/>
  <c r="I182" i="40" s="1"/>
  <c r="K182" i="40" s="1"/>
  <c r="L182" i="40" s="1"/>
  <c r="U182" i="40"/>
  <c r="V182" i="40" s="1"/>
  <c r="X182" i="40" l="1"/>
  <c r="W182" i="40"/>
  <c r="M182" i="40"/>
  <c r="BF182" i="40"/>
  <c r="BG182" i="40" s="1"/>
  <c r="AF183" i="40" s="1"/>
  <c r="AG183" i="40" s="1"/>
  <c r="AY183" i="40" s="1"/>
  <c r="AM182" i="40"/>
  <c r="AN182" i="40"/>
  <c r="AP182" i="40" s="1"/>
  <c r="AS182" i="40" s="1"/>
  <c r="BH182" i="40"/>
  <c r="BI182" i="40" s="1"/>
  <c r="N182" i="40"/>
  <c r="P182" i="40" s="1"/>
  <c r="AA182" i="40"/>
  <c r="T183" i="40" l="1"/>
  <c r="Q182" i="40"/>
  <c r="AH183" i="40"/>
  <c r="AI183" i="40"/>
  <c r="AZ183" i="40" s="1"/>
  <c r="O182" i="40"/>
  <c r="AV183" i="40" l="1"/>
  <c r="AW183" i="40" s="1"/>
  <c r="AX183" i="40" s="1"/>
  <c r="BB183" i="40"/>
  <c r="BC183" i="40" s="1"/>
  <c r="BD183" i="40" s="1"/>
  <c r="BE183" i="40" s="1"/>
  <c r="R182" i="40"/>
  <c r="S182" i="40" s="1"/>
  <c r="B184" i="40" l="1"/>
  <c r="Y182" i="40"/>
  <c r="AB182" i="40"/>
  <c r="AC182" i="40" l="1"/>
  <c r="AD182" i="40" s="1"/>
  <c r="C183" i="40" s="1"/>
  <c r="E183" i="40" s="1"/>
  <c r="AJ182" i="40"/>
  <c r="AK182" i="40" s="1"/>
  <c r="Z182" i="40"/>
  <c r="AL182" i="40" l="1"/>
  <c r="AQ182" i="40" s="1"/>
  <c r="AT182" i="40" s="1"/>
  <c r="D183" i="40"/>
  <c r="F183" i="40"/>
  <c r="AO182" i="40" l="1"/>
  <c r="AR182" i="40" s="1"/>
  <c r="U183" i="40"/>
  <c r="V183" i="40" s="1"/>
  <c r="G183" i="40"/>
  <c r="H183" i="40" s="1"/>
  <c r="I183" i="40" s="1"/>
  <c r="K183" i="40" s="1"/>
  <c r="L183" i="40" s="1"/>
  <c r="X183" i="40" l="1"/>
  <c r="AA183" i="40"/>
  <c r="M183" i="40"/>
  <c r="BF183" i="40"/>
  <c r="BG183" i="40" s="1"/>
  <c r="AF184" i="40" s="1"/>
  <c r="AG184" i="40" s="1"/>
  <c r="AN183" i="40"/>
  <c r="AP183" i="40" s="1"/>
  <c r="AS183" i="40" s="1"/>
  <c r="AM183" i="40"/>
  <c r="BH183" i="40"/>
  <c r="BI183" i="40" s="1"/>
  <c r="T184" i="40" l="1"/>
  <c r="W183" i="40"/>
  <c r="N183" i="40"/>
  <c r="P183" i="40" s="1"/>
  <c r="AH184" i="40"/>
  <c r="AY184" i="40"/>
  <c r="AI184" i="40"/>
  <c r="Q183" i="40" l="1"/>
  <c r="O183" i="40"/>
  <c r="AV184" i="40"/>
  <c r="AW184" i="40" s="1"/>
  <c r="AX184" i="40" s="1"/>
  <c r="BB184" i="40"/>
  <c r="AZ184" i="40"/>
  <c r="B185" i="40" l="1"/>
  <c r="R183" i="40"/>
  <c r="S183" i="40" s="1"/>
  <c r="BC184" i="40"/>
  <c r="BD184" i="40" s="1"/>
  <c r="BE184" i="40" s="1"/>
  <c r="Y183" i="40" l="1"/>
  <c r="AB183" i="40"/>
  <c r="AC183" i="40" l="1"/>
  <c r="AD183" i="40" s="1"/>
  <c r="C184" i="40" s="1"/>
  <c r="E184" i="40" s="1"/>
  <c r="AJ183" i="40"/>
  <c r="AK183" i="40" s="1"/>
  <c r="Z183" i="40"/>
  <c r="AL183" i="40" l="1"/>
  <c r="AQ183" i="40" s="1"/>
  <c r="AT183" i="40" s="1"/>
  <c r="D184" i="40"/>
  <c r="F184" i="40"/>
  <c r="AO183" i="40" l="1"/>
  <c r="AR183" i="40" s="1"/>
  <c r="G184" i="40"/>
  <c r="H184" i="40" s="1"/>
  <c r="I184" i="40" s="1"/>
  <c r="K184" i="40" s="1"/>
  <c r="L184" i="40" s="1"/>
  <c r="U184" i="40"/>
  <c r="V184" i="40" s="1"/>
  <c r="X184" i="40" l="1"/>
  <c r="M184" i="40"/>
  <c r="BF184" i="40"/>
  <c r="BG184" i="40" s="1"/>
  <c r="AF185" i="40" s="1"/>
  <c r="AG185" i="40" s="1"/>
  <c r="AI185" i="40" s="1"/>
  <c r="AN184" i="40"/>
  <c r="AP184" i="40" s="1"/>
  <c r="AS184" i="40" s="1"/>
  <c r="BH184" i="40"/>
  <c r="BI184" i="40" s="1"/>
  <c r="AM184" i="40"/>
  <c r="AA184" i="40"/>
  <c r="AH185" i="40" l="1"/>
  <c r="AY185" i="40"/>
  <c r="T185" i="40"/>
  <c r="W184" i="40"/>
  <c r="N184" i="40"/>
  <c r="P184" i="40" s="1"/>
  <c r="BB185" i="40"/>
  <c r="AV185" i="40"/>
  <c r="AW185" i="40" s="1"/>
  <c r="AX185" i="40" s="1"/>
  <c r="AZ185" i="40"/>
  <c r="B186" i="40" l="1"/>
  <c r="Q184" i="40"/>
  <c r="O184" i="40"/>
  <c r="BC185" i="40"/>
  <c r="BD185" i="40" s="1"/>
  <c r="BE185" i="40" s="1"/>
  <c r="R184" i="40" l="1"/>
  <c r="S184" i="40" s="1"/>
  <c r="Y184" i="40"/>
  <c r="AB184" i="40"/>
  <c r="AC184" i="40" l="1"/>
  <c r="AD184" i="40" s="1"/>
  <c r="C185" i="40" s="1"/>
  <c r="E185" i="40" s="1"/>
  <c r="AJ184" i="40"/>
  <c r="AK184" i="40" s="1"/>
  <c r="Z184" i="40"/>
  <c r="AL184" i="40" l="1"/>
  <c r="AQ184" i="40" s="1"/>
  <c r="AT184" i="40" s="1"/>
  <c r="D185" i="40"/>
  <c r="F185" i="40"/>
  <c r="AO184" i="40" l="1"/>
  <c r="AR184" i="40" s="1"/>
  <c r="U185" i="40"/>
  <c r="V185" i="40" s="1"/>
  <c r="G185" i="40"/>
  <c r="H185" i="40" s="1"/>
  <c r="I185" i="40" s="1"/>
  <c r="K185" i="40" s="1"/>
  <c r="L185" i="40" s="1"/>
  <c r="X185" i="40" l="1"/>
  <c r="AA185" i="40"/>
  <c r="M185" i="40"/>
  <c r="BF185" i="40"/>
  <c r="BG185" i="40" s="1"/>
  <c r="AF186" i="40" s="1"/>
  <c r="AG186" i="40" s="1"/>
  <c r="BH185" i="40"/>
  <c r="BI185" i="40" s="1"/>
  <c r="AM185" i="40"/>
  <c r="AN185" i="40"/>
  <c r="AP185" i="40" s="1"/>
  <c r="AS185" i="40" s="1"/>
  <c r="T186" i="40" l="1"/>
  <c r="W185" i="40"/>
  <c r="N185" i="40"/>
  <c r="P185" i="40" s="1"/>
  <c r="AH186" i="40"/>
  <c r="AY186" i="40"/>
  <c r="AI186" i="40"/>
  <c r="O185" i="40" l="1"/>
  <c r="Q185" i="40"/>
  <c r="BB186" i="40"/>
  <c r="AZ186" i="40"/>
  <c r="AV186" i="40"/>
  <c r="AW186" i="40" s="1"/>
  <c r="AX186" i="40" s="1"/>
  <c r="B187" i="40" l="1"/>
  <c r="R185" i="40"/>
  <c r="S185" i="40" s="1"/>
  <c r="BC186" i="40"/>
  <c r="BD186" i="40" s="1"/>
  <c r="BE186" i="40" s="1"/>
  <c r="AB185" i="40"/>
  <c r="Y185" i="40"/>
  <c r="AC185" i="40" l="1"/>
  <c r="AJ185" i="40"/>
  <c r="AK185" i="40" s="1"/>
  <c r="AD185" i="40"/>
  <c r="C186" i="40" s="1"/>
  <c r="E186" i="40" s="1"/>
  <c r="Z185" i="40"/>
  <c r="AL185" i="40" l="1"/>
  <c r="AQ185" i="40" s="1"/>
  <c r="AT185" i="40" s="1"/>
  <c r="D186" i="40"/>
  <c r="F186" i="40"/>
  <c r="AO185" i="40" l="1"/>
  <c r="AR185" i="40" s="1"/>
  <c r="G186" i="40"/>
  <c r="H186" i="40" s="1"/>
  <c r="I186" i="40" s="1"/>
  <c r="K186" i="40" s="1"/>
  <c r="L186" i="40" s="1"/>
  <c r="U186" i="40"/>
  <c r="V186" i="40" s="1"/>
  <c r="X186" i="40" l="1"/>
  <c r="M186" i="40"/>
  <c r="N186" i="40" s="1"/>
  <c r="P186" i="40" s="1"/>
  <c r="BF186" i="40"/>
  <c r="BG186" i="40" s="1"/>
  <c r="AF187" i="40" s="1"/>
  <c r="AG187" i="40" s="1"/>
  <c r="BH186" i="40"/>
  <c r="BI186" i="40" s="1"/>
  <c r="W186" i="40"/>
  <c r="AM186" i="40"/>
  <c r="AN186" i="40"/>
  <c r="AP186" i="40" s="1"/>
  <c r="AS186" i="40" s="1"/>
  <c r="AA186" i="40"/>
  <c r="T187" i="40" l="1"/>
  <c r="Q186" i="40"/>
  <c r="AY187" i="40"/>
  <c r="AI187" i="40"/>
  <c r="AH187" i="40"/>
  <c r="O186" i="40"/>
  <c r="R186" i="40" l="1"/>
  <c r="S186" i="40" s="1"/>
  <c r="AV187" i="40"/>
  <c r="AW187" i="40" s="1"/>
  <c r="AX187" i="40" s="1"/>
  <c r="BB187" i="40"/>
  <c r="AZ187" i="40"/>
  <c r="B188" i="40" l="1"/>
  <c r="BC187" i="40"/>
  <c r="BD187" i="40" s="1"/>
  <c r="BE187" i="40" s="1"/>
  <c r="Y186" i="40" l="1"/>
  <c r="AB186" i="40"/>
  <c r="AC186" i="40" l="1"/>
  <c r="AD186" i="40" s="1"/>
  <c r="C187" i="40" s="1"/>
  <c r="E187" i="40" s="1"/>
  <c r="AJ186" i="40"/>
  <c r="AK186" i="40" s="1"/>
  <c r="Z186" i="40"/>
  <c r="AL186" i="40" l="1"/>
  <c r="AQ186" i="40" s="1"/>
  <c r="AT186" i="40" s="1"/>
  <c r="D187" i="40"/>
  <c r="F187" i="40"/>
  <c r="AO186" i="40" l="1"/>
  <c r="AR186" i="40" s="1"/>
  <c r="G187" i="40"/>
  <c r="H187" i="40" s="1"/>
  <c r="I187" i="40" s="1"/>
  <c r="K187" i="40" s="1"/>
  <c r="L187" i="40" s="1"/>
  <c r="U187" i="40"/>
  <c r="V187" i="40" s="1"/>
  <c r="X187" i="40" l="1"/>
  <c r="AA187" i="40"/>
  <c r="M187" i="40"/>
  <c r="BF187" i="40"/>
  <c r="BG187" i="40" s="1"/>
  <c r="AF188" i="40" s="1"/>
  <c r="AG188" i="40" s="1"/>
  <c r="AM187" i="40"/>
  <c r="AN187" i="40"/>
  <c r="AP187" i="40" s="1"/>
  <c r="AS187" i="40" s="1"/>
  <c r="BH187" i="40"/>
  <c r="BI187" i="40" s="1"/>
  <c r="T188" i="40" l="1"/>
  <c r="W187" i="40"/>
  <c r="N187" i="40"/>
  <c r="P187" i="40" s="1"/>
  <c r="AH188" i="40"/>
  <c r="AY188" i="40"/>
  <c r="AI188" i="40"/>
  <c r="Q187" i="40" l="1"/>
  <c r="O187" i="40"/>
  <c r="AV188" i="40"/>
  <c r="AW188" i="40" s="1"/>
  <c r="AX188" i="40" s="1"/>
  <c r="AZ188" i="40"/>
  <c r="BB188" i="40"/>
  <c r="B189" i="40" l="1"/>
  <c r="R187" i="40"/>
  <c r="S187" i="40" s="1"/>
  <c r="BC188" i="40"/>
  <c r="BD188" i="40" s="1"/>
  <c r="BE188" i="40" s="1"/>
  <c r="AB187" i="40" l="1"/>
  <c r="Y187" i="40"/>
  <c r="AC187" i="40" l="1"/>
  <c r="AD187" i="40" s="1"/>
  <c r="C188" i="40" s="1"/>
  <c r="E188" i="40" s="1"/>
  <c r="AJ187" i="40"/>
  <c r="AK187" i="40" s="1"/>
  <c r="Z187" i="40"/>
  <c r="AL187" i="40" l="1"/>
  <c r="AQ187" i="40" s="1"/>
  <c r="AT187" i="40" s="1"/>
  <c r="D188" i="40"/>
  <c r="F188" i="40"/>
  <c r="AO187" i="40" l="1"/>
  <c r="AR187" i="40" s="1"/>
  <c r="U188" i="40"/>
  <c r="V188" i="40" s="1"/>
  <c r="G188" i="40"/>
  <c r="H188" i="40" s="1"/>
  <c r="I188" i="40" s="1"/>
  <c r="K188" i="40" s="1"/>
  <c r="L188" i="40" s="1"/>
  <c r="X188" i="40" l="1"/>
  <c r="BH188" i="40"/>
  <c r="BI188" i="40" s="1"/>
  <c r="T189" i="40" s="1"/>
  <c r="AA188" i="40"/>
  <c r="M188" i="40"/>
  <c r="BF188" i="40"/>
  <c r="BG188" i="40" s="1"/>
  <c r="AF189" i="40" s="1"/>
  <c r="AG189" i="40" s="1"/>
  <c r="AN188" i="40"/>
  <c r="AP188" i="40" s="1"/>
  <c r="AS188" i="40" s="1"/>
  <c r="AM188" i="40"/>
  <c r="W188" i="40" l="1"/>
  <c r="N188" i="40"/>
  <c r="P188" i="40" s="1"/>
  <c r="AH189" i="40"/>
  <c r="AY189" i="40"/>
  <c r="AI189" i="40"/>
  <c r="Q188" i="40" l="1"/>
  <c r="O188" i="40"/>
  <c r="BB189" i="40"/>
  <c r="AZ189" i="40"/>
  <c r="AV189" i="40"/>
  <c r="AW189" i="40" s="1"/>
  <c r="AX189" i="40" s="1"/>
  <c r="B190" i="40" l="1"/>
  <c r="R188" i="40"/>
  <c r="S188" i="40" s="1"/>
  <c r="BC189" i="40"/>
  <c r="BD189" i="40" s="1"/>
  <c r="BE189" i="40" s="1"/>
  <c r="Y188" i="40"/>
  <c r="AB188" i="40"/>
  <c r="AC188" i="40" l="1"/>
  <c r="AD188" i="40" s="1"/>
  <c r="C189" i="40" s="1"/>
  <c r="E189" i="40" s="1"/>
  <c r="AJ188" i="40"/>
  <c r="AK188" i="40" s="1"/>
  <c r="Z188" i="40"/>
  <c r="AL188" i="40" l="1"/>
  <c r="AO188" i="40" s="1"/>
  <c r="AR188" i="40" s="1"/>
  <c r="D189" i="40"/>
  <c r="F189" i="40"/>
  <c r="AQ188" i="40" l="1"/>
  <c r="AT188" i="40" s="1"/>
  <c r="G189" i="40"/>
  <c r="H189" i="40" s="1"/>
  <c r="I189" i="40" s="1"/>
  <c r="K189" i="40" s="1"/>
  <c r="L189" i="40" s="1"/>
  <c r="U189" i="40"/>
  <c r="V189" i="40" s="1"/>
  <c r="X189" i="40" l="1"/>
  <c r="M189" i="40"/>
  <c r="BF189" i="40"/>
  <c r="BG189" i="40" s="1"/>
  <c r="AF190" i="40" s="1"/>
  <c r="AG190" i="40" s="1"/>
  <c r="AN189" i="40"/>
  <c r="AP189" i="40" s="1"/>
  <c r="AS189" i="40" s="1"/>
  <c r="BH189" i="40"/>
  <c r="BI189" i="40" s="1"/>
  <c r="AM189" i="40"/>
  <c r="AA189" i="40"/>
  <c r="T190" i="40" l="1"/>
  <c r="W189" i="40"/>
  <c r="N189" i="40"/>
  <c r="P189" i="40" s="1"/>
  <c r="AY190" i="40"/>
  <c r="AI190" i="40"/>
  <c r="AH190" i="40"/>
  <c r="O189" i="40" l="1"/>
  <c r="Q189" i="40"/>
  <c r="AZ190" i="40"/>
  <c r="AV190" i="40"/>
  <c r="AW190" i="40" s="1"/>
  <c r="AX190" i="40" s="1"/>
  <c r="BB190" i="40"/>
  <c r="B191" i="40" l="1"/>
  <c r="R189" i="40"/>
  <c r="S189" i="40" s="1"/>
  <c r="BC190" i="40"/>
  <c r="BD190" i="40" s="1"/>
  <c r="BE190" i="40" s="1"/>
  <c r="AB189" i="40"/>
  <c r="Y189" i="40"/>
  <c r="AC189" i="40" l="1"/>
  <c r="AD189" i="40" s="1"/>
  <c r="C190" i="40" s="1"/>
  <c r="E190" i="40" s="1"/>
  <c r="AJ189" i="40"/>
  <c r="AK189" i="40" s="1"/>
  <c r="Z189" i="40"/>
  <c r="AL189" i="40" l="1"/>
  <c r="AO189" i="40" s="1"/>
  <c r="AR189" i="40" s="1"/>
  <c r="D190" i="40"/>
  <c r="F190" i="40"/>
  <c r="AQ189" i="40" l="1"/>
  <c r="AT189" i="40" s="1"/>
  <c r="U190" i="40"/>
  <c r="V190" i="40" s="1"/>
  <c r="G190" i="40"/>
  <c r="H190" i="40" s="1"/>
  <c r="I190" i="40" s="1"/>
  <c r="K190" i="40" s="1"/>
  <c r="L190" i="40" s="1"/>
  <c r="X190" i="40" l="1"/>
  <c r="AA190" i="40"/>
  <c r="M190" i="40"/>
  <c r="BF190" i="40"/>
  <c r="BG190" i="40" s="1"/>
  <c r="AF191" i="40" s="1"/>
  <c r="AG191" i="40" s="1"/>
  <c r="BH190" i="40"/>
  <c r="BI190" i="40" s="1"/>
  <c r="AM190" i="40"/>
  <c r="AN190" i="40"/>
  <c r="AP190" i="40" s="1"/>
  <c r="AS190" i="40" s="1"/>
  <c r="T191" i="40" l="1"/>
  <c r="W190" i="40"/>
  <c r="N190" i="40"/>
  <c r="P190" i="40" s="1"/>
  <c r="AY191" i="40"/>
  <c r="AI191" i="40"/>
  <c r="AH191" i="40"/>
  <c r="Q190" i="40" l="1"/>
  <c r="O190" i="40"/>
  <c r="AV191" i="40"/>
  <c r="AW191" i="40" s="1"/>
  <c r="AX191" i="40" s="1"/>
  <c r="AZ191" i="40"/>
  <c r="BB191" i="40"/>
  <c r="B192" i="40" l="1"/>
  <c r="R190" i="40"/>
  <c r="S190" i="40" s="1"/>
  <c r="BC191" i="40"/>
  <c r="BD191" i="40" s="1"/>
  <c r="BE191" i="40" s="1"/>
  <c r="AB190" i="40" l="1"/>
  <c r="Y190" i="40"/>
  <c r="AC190" i="40" l="1"/>
  <c r="AD190" i="40" s="1"/>
  <c r="C191" i="40" s="1"/>
  <c r="E191" i="40" s="1"/>
  <c r="AJ190" i="40"/>
  <c r="AK190" i="40" s="1"/>
  <c r="Z190" i="40"/>
  <c r="AL190" i="40" l="1"/>
  <c r="AO190" i="40" s="1"/>
  <c r="AR190" i="40" s="1"/>
  <c r="D191" i="40"/>
  <c r="F191" i="40"/>
  <c r="AQ190" i="40" l="1"/>
  <c r="AT190" i="40" s="1"/>
  <c r="G191" i="40"/>
  <c r="H191" i="40" s="1"/>
  <c r="I191" i="40" s="1"/>
  <c r="K191" i="40" s="1"/>
  <c r="L191" i="40" s="1"/>
  <c r="U191" i="40"/>
  <c r="V191" i="40" s="1"/>
  <c r="X191" i="40" l="1"/>
  <c r="M191" i="40"/>
  <c r="BF191" i="40"/>
  <c r="BG191" i="40" s="1"/>
  <c r="AF192" i="40" s="1"/>
  <c r="AG192" i="40" s="1"/>
  <c r="BH191" i="40"/>
  <c r="BI191" i="40" s="1"/>
  <c r="AM191" i="40"/>
  <c r="AN191" i="40"/>
  <c r="AP191" i="40" s="1"/>
  <c r="AS191" i="40" s="1"/>
  <c r="AA191" i="40"/>
  <c r="T192" i="40" l="1"/>
  <c r="W191" i="40"/>
  <c r="N191" i="40"/>
  <c r="P191" i="40" s="1"/>
  <c r="AH192" i="40"/>
  <c r="AY192" i="40"/>
  <c r="AI192" i="40"/>
  <c r="O191" i="40" l="1"/>
  <c r="Q191" i="40"/>
  <c r="AZ192" i="40"/>
  <c r="BB192" i="40"/>
  <c r="AV192" i="40"/>
  <c r="AW192" i="40" s="1"/>
  <c r="AX192" i="40" s="1"/>
  <c r="B193" i="40" l="1"/>
  <c r="R191" i="40"/>
  <c r="S191" i="40" s="1"/>
  <c r="BC192" i="40"/>
  <c r="BD192" i="40" s="1"/>
  <c r="BE192" i="40" s="1"/>
  <c r="Y191" i="40"/>
  <c r="AB191" i="40"/>
  <c r="AC191" i="40" l="1"/>
  <c r="AD191" i="40" s="1"/>
  <c r="C192" i="40" s="1"/>
  <c r="E192" i="40" s="1"/>
  <c r="AJ191" i="40"/>
  <c r="AK191" i="40" s="1"/>
  <c r="Z191" i="40"/>
  <c r="AL191" i="40" l="1"/>
  <c r="AQ191" i="40" s="1"/>
  <c r="AT191" i="40" s="1"/>
  <c r="D192" i="40"/>
  <c r="F192" i="40"/>
  <c r="AO191" i="40" l="1"/>
  <c r="AR191" i="40" s="1"/>
  <c r="G192" i="40"/>
  <c r="H192" i="40" s="1"/>
  <c r="I192" i="40" s="1"/>
  <c r="K192" i="40" s="1"/>
  <c r="L192" i="40" s="1"/>
  <c r="U192" i="40"/>
  <c r="V192" i="40" s="1"/>
  <c r="X192" i="40" l="1"/>
  <c r="M192" i="40"/>
  <c r="BF192" i="40"/>
  <c r="BG192" i="40" s="1"/>
  <c r="AF193" i="40" s="1"/>
  <c r="AG193" i="40" s="1"/>
  <c r="BH192" i="40"/>
  <c r="BI192" i="40" s="1"/>
  <c r="AN192" i="40"/>
  <c r="AP192" i="40" s="1"/>
  <c r="AS192" i="40" s="1"/>
  <c r="AM192" i="40"/>
  <c r="AA192" i="40"/>
  <c r="T193" i="40" l="1"/>
  <c r="N192" i="40"/>
  <c r="P192" i="40" s="1"/>
  <c r="W192" i="40"/>
  <c r="AH193" i="40"/>
  <c r="AI193" i="40"/>
  <c r="AY193" i="40"/>
  <c r="O192" i="40" l="1"/>
  <c r="Q192" i="40"/>
  <c r="AV193" i="40"/>
  <c r="AW193" i="40" s="1"/>
  <c r="AX193" i="40" s="1"/>
  <c r="BB193" i="40"/>
  <c r="AZ193" i="40"/>
  <c r="B194" i="40" l="1"/>
  <c r="R192" i="40"/>
  <c r="S192" i="40" s="1"/>
  <c r="BC193" i="40"/>
  <c r="BD193" i="40" s="1"/>
  <c r="BE193" i="40" s="1"/>
  <c r="AB192" i="40"/>
  <c r="Y192" i="40"/>
  <c r="AC192" i="40" l="1"/>
  <c r="AD192" i="40" s="1"/>
  <c r="C193" i="40" s="1"/>
  <c r="E193" i="40" s="1"/>
  <c r="AJ192" i="40"/>
  <c r="AK192" i="40" s="1"/>
  <c r="Z192" i="40"/>
  <c r="AL192" i="40" l="1"/>
  <c r="AO192" i="40" s="1"/>
  <c r="AR192" i="40" s="1"/>
  <c r="D193" i="40"/>
  <c r="F193" i="40"/>
  <c r="G193" i="40" l="1"/>
  <c r="H193" i="40" s="1"/>
  <c r="I193" i="40" s="1"/>
  <c r="K193" i="40" s="1"/>
  <c r="L193" i="40" s="1"/>
  <c r="U193" i="40"/>
  <c r="V193" i="40" s="1"/>
  <c r="AQ192" i="40"/>
  <c r="AT192" i="40" s="1"/>
  <c r="X193" i="40" l="1"/>
  <c r="M193" i="40"/>
  <c r="N193" i="40" s="1"/>
  <c r="P193" i="40" s="1"/>
  <c r="BF193" i="40"/>
  <c r="BG193" i="40" s="1"/>
  <c r="AF194" i="40" s="1"/>
  <c r="AG194" i="40" s="1"/>
  <c r="AI194" i="40" s="1"/>
  <c r="AN193" i="40"/>
  <c r="AP193" i="40" s="1"/>
  <c r="AS193" i="40" s="1"/>
  <c r="W193" i="40"/>
  <c r="AM193" i="40"/>
  <c r="BH193" i="40"/>
  <c r="BI193" i="40" s="1"/>
  <c r="AA193" i="40"/>
  <c r="AY194" i="40" l="1"/>
  <c r="AH194" i="40"/>
  <c r="T194" i="40"/>
  <c r="O193" i="40"/>
  <c r="Q193" i="40"/>
  <c r="AV194" i="40"/>
  <c r="AW194" i="40" s="1"/>
  <c r="AX194" i="40" s="1"/>
  <c r="AZ194" i="40"/>
  <c r="BB194" i="40"/>
  <c r="B195" i="40" l="1"/>
  <c r="R193" i="40"/>
  <c r="S193" i="40" s="1"/>
  <c r="BC194" i="40"/>
  <c r="BD194" i="40" s="1"/>
  <c r="BE194" i="40" s="1"/>
  <c r="Y193" i="40" l="1"/>
  <c r="AB193" i="40"/>
  <c r="AC193" i="40" l="1"/>
  <c r="AD193" i="40" s="1"/>
  <c r="C194" i="40" s="1"/>
  <c r="E194" i="40" s="1"/>
  <c r="AJ193" i="40"/>
  <c r="AK193" i="40" s="1"/>
  <c r="Z193" i="40"/>
  <c r="AL193" i="40" l="1"/>
  <c r="AQ193" i="40" s="1"/>
  <c r="AT193" i="40" s="1"/>
  <c r="D194" i="40"/>
  <c r="F194" i="40"/>
  <c r="AO193" i="40" l="1"/>
  <c r="AR193" i="40" s="1"/>
  <c r="U194" i="40"/>
  <c r="V194" i="40" s="1"/>
  <c r="G194" i="40"/>
  <c r="H194" i="40" s="1"/>
  <c r="I194" i="40" s="1"/>
  <c r="K194" i="40" s="1"/>
  <c r="L194" i="40" s="1"/>
  <c r="X194" i="40" l="1"/>
  <c r="M194" i="40"/>
  <c r="BF194" i="40"/>
  <c r="BG194" i="40" s="1"/>
  <c r="AF195" i="40" s="1"/>
  <c r="AG195" i="40" s="1"/>
  <c r="BH194" i="40"/>
  <c r="BI194" i="40" s="1"/>
  <c r="AM194" i="40"/>
  <c r="AN194" i="40"/>
  <c r="AP194" i="40" s="1"/>
  <c r="AS194" i="40" s="1"/>
  <c r="AA194" i="40"/>
  <c r="T195" i="40" l="1"/>
  <c r="W194" i="40"/>
  <c r="N194" i="40"/>
  <c r="P194" i="40" s="1"/>
  <c r="AH195" i="40"/>
  <c r="AY195" i="40"/>
  <c r="AI195" i="40"/>
  <c r="Q194" i="40" l="1"/>
  <c r="O194" i="40"/>
  <c r="BB195" i="40"/>
  <c r="AZ195" i="40"/>
  <c r="AV195" i="40"/>
  <c r="AW195" i="40" s="1"/>
  <c r="AX195" i="40" s="1"/>
  <c r="B196" i="40" l="1"/>
  <c r="R194" i="40"/>
  <c r="S194" i="40" s="1"/>
  <c r="BC195" i="40"/>
  <c r="BD195" i="40" s="1"/>
  <c r="BE195" i="40" s="1"/>
  <c r="Y194" i="40"/>
  <c r="AB194" i="40"/>
  <c r="AC194" i="40" l="1"/>
  <c r="AD194" i="40" s="1"/>
  <c r="C195" i="40" s="1"/>
  <c r="E195" i="40" s="1"/>
  <c r="AJ194" i="40"/>
  <c r="AK194" i="40" s="1"/>
  <c r="Z194" i="40"/>
  <c r="AL194" i="40" l="1"/>
  <c r="AO194" i="40" s="1"/>
  <c r="AR194" i="40" s="1"/>
  <c r="D195" i="40"/>
  <c r="F195" i="40"/>
  <c r="AQ194" i="40" l="1"/>
  <c r="AT194" i="40" s="1"/>
  <c r="G195" i="40"/>
  <c r="H195" i="40" s="1"/>
  <c r="I195" i="40" s="1"/>
  <c r="K195" i="40" s="1"/>
  <c r="L195" i="40" s="1"/>
  <c r="U195" i="40"/>
  <c r="V195" i="40" s="1"/>
  <c r="X195" i="40" l="1"/>
  <c r="M195" i="40"/>
  <c r="W195" i="40"/>
  <c r="BF195" i="40"/>
  <c r="BG195" i="40" s="1"/>
  <c r="AF196" i="40" s="1"/>
  <c r="AG196" i="40" s="1"/>
  <c r="AH196" i="40" s="1"/>
  <c r="BH195" i="40"/>
  <c r="BI195" i="40" s="1"/>
  <c r="AN195" i="40"/>
  <c r="AP195" i="40" s="1"/>
  <c r="AS195" i="40" s="1"/>
  <c r="AM195" i="40"/>
  <c r="N195" i="40"/>
  <c r="P195" i="40" s="1"/>
  <c r="AA195" i="40"/>
  <c r="T196" i="40" l="1"/>
  <c r="Q195" i="40"/>
  <c r="AY196" i="40"/>
  <c r="AI196" i="40"/>
  <c r="BB196" i="40" s="1"/>
  <c r="O195" i="40"/>
  <c r="R195" i="40" l="1"/>
  <c r="S195" i="40" s="1"/>
  <c r="AZ196" i="40"/>
  <c r="BC196" i="40" s="1"/>
  <c r="BD196" i="40" s="1"/>
  <c r="BE196" i="40" s="1"/>
  <c r="AV196" i="40"/>
  <c r="AW196" i="40" s="1"/>
  <c r="AX196" i="40" s="1"/>
  <c r="B197" i="40" l="1"/>
  <c r="Y195" i="40"/>
  <c r="AB195" i="40"/>
  <c r="AC195" i="40" l="1"/>
  <c r="AD195" i="40" s="1"/>
  <c r="C196" i="40" s="1"/>
  <c r="E196" i="40" s="1"/>
  <c r="AJ195" i="40"/>
  <c r="AK195" i="40" s="1"/>
  <c r="Z195" i="40"/>
  <c r="AL195" i="40" l="1"/>
  <c r="AQ195" i="40" s="1"/>
  <c r="AT195" i="40" s="1"/>
  <c r="D196" i="40"/>
  <c r="F196" i="40"/>
  <c r="AO195" i="40" l="1"/>
  <c r="AR195" i="40" s="1"/>
  <c r="G196" i="40"/>
  <c r="H196" i="40" s="1"/>
  <c r="I196" i="40" s="1"/>
  <c r="K196" i="40" s="1"/>
  <c r="L196" i="40" s="1"/>
  <c r="U196" i="40"/>
  <c r="V196" i="40" s="1"/>
  <c r="X196" i="40" l="1"/>
  <c r="AA196" i="40"/>
  <c r="M196" i="40"/>
  <c r="BF196" i="40"/>
  <c r="BG196" i="40" s="1"/>
  <c r="AF197" i="40" s="1"/>
  <c r="AG197" i="40" s="1"/>
  <c r="AN196" i="40"/>
  <c r="AP196" i="40" s="1"/>
  <c r="AS196" i="40" s="1"/>
  <c r="AM196" i="40"/>
  <c r="BH196" i="40"/>
  <c r="BI196" i="40" s="1"/>
  <c r="T197" i="40" l="1"/>
  <c r="W196" i="40"/>
  <c r="N196" i="40"/>
  <c r="P196" i="40" s="1"/>
  <c r="AI197" i="40"/>
  <c r="AY197" i="40"/>
  <c r="AH197" i="40"/>
  <c r="Q196" i="40" l="1"/>
  <c r="O196" i="40"/>
  <c r="AZ197" i="40"/>
  <c r="BB197" i="40"/>
  <c r="AV197" i="40"/>
  <c r="AW197" i="40" s="1"/>
  <c r="AX197" i="40" s="1"/>
  <c r="BC197" i="40" l="1"/>
  <c r="BD197" i="40" s="1"/>
  <c r="BE197" i="40" s="1"/>
  <c r="B198" i="40"/>
  <c r="R196" i="40"/>
  <c r="S196" i="40" s="1"/>
  <c r="AB196" i="40"/>
  <c r="Y196" i="40"/>
  <c r="AC196" i="40" l="1"/>
  <c r="AD196" i="40" s="1"/>
  <c r="C197" i="40" s="1"/>
  <c r="E197" i="40" s="1"/>
  <c r="AJ196" i="40"/>
  <c r="AK196" i="40" s="1"/>
  <c r="Z196" i="40"/>
  <c r="AL196" i="40" l="1"/>
  <c r="AO196" i="40" s="1"/>
  <c r="AR196" i="40" s="1"/>
  <c r="D197" i="40"/>
  <c r="F197" i="40"/>
  <c r="G197" i="40" l="1"/>
  <c r="H197" i="40" s="1"/>
  <c r="I197" i="40" s="1"/>
  <c r="K197" i="40" s="1"/>
  <c r="L197" i="40" s="1"/>
  <c r="U197" i="40"/>
  <c r="V197" i="40" s="1"/>
  <c r="AQ196" i="40"/>
  <c r="AT196" i="40" s="1"/>
  <c r="X197" i="40" l="1"/>
  <c r="AA197" i="40"/>
  <c r="M197" i="40"/>
  <c r="BF197" i="40"/>
  <c r="BG197" i="40" s="1"/>
  <c r="AF198" i="40" s="1"/>
  <c r="AG198" i="40" s="1"/>
  <c r="AM197" i="40"/>
  <c r="AN197" i="40"/>
  <c r="AP197" i="40" s="1"/>
  <c r="AS197" i="40" s="1"/>
  <c r="BH197" i="40"/>
  <c r="BI197" i="40" s="1"/>
  <c r="T198" i="40" l="1"/>
  <c r="W197" i="40"/>
  <c r="N197" i="40"/>
  <c r="P197" i="40" s="1"/>
  <c r="AH198" i="40"/>
  <c r="AY198" i="40"/>
  <c r="AI198" i="40"/>
  <c r="O197" i="40" l="1"/>
  <c r="Q197" i="40"/>
  <c r="AZ198" i="40"/>
  <c r="BB198" i="40"/>
  <c r="AV198" i="40"/>
  <c r="AW198" i="40" s="1"/>
  <c r="AX198" i="40" s="1"/>
  <c r="B199" i="40" l="1"/>
  <c r="R197" i="40"/>
  <c r="S197" i="40" s="1"/>
  <c r="BC198" i="40"/>
  <c r="BD198" i="40" s="1"/>
  <c r="BE198" i="40" s="1"/>
  <c r="AB197" i="40" l="1"/>
  <c r="Y197" i="40"/>
  <c r="AC197" i="40" l="1"/>
  <c r="AD197" i="40" s="1"/>
  <c r="C198" i="40" s="1"/>
  <c r="E198" i="40" s="1"/>
  <c r="AJ197" i="40"/>
  <c r="AK197" i="40" s="1"/>
  <c r="Z197" i="40"/>
  <c r="AL197" i="40" l="1"/>
  <c r="AQ197" i="40" s="1"/>
  <c r="AT197" i="40" s="1"/>
  <c r="D198" i="40"/>
  <c r="F198" i="40"/>
  <c r="G198" i="40" l="1"/>
  <c r="H198" i="40" s="1"/>
  <c r="I198" i="40" s="1"/>
  <c r="K198" i="40" s="1"/>
  <c r="L198" i="40" s="1"/>
  <c r="U198" i="40"/>
  <c r="V198" i="40" s="1"/>
  <c r="AO197" i="40"/>
  <c r="AR197" i="40" s="1"/>
  <c r="X198" i="40" l="1"/>
  <c r="W198" i="40"/>
  <c r="M198" i="40"/>
  <c r="BF198" i="40"/>
  <c r="BG198" i="40" s="1"/>
  <c r="AF199" i="40" s="1"/>
  <c r="AG199" i="40" s="1"/>
  <c r="BH198" i="40"/>
  <c r="BI198" i="40" s="1"/>
  <c r="AM198" i="40"/>
  <c r="AN198" i="40"/>
  <c r="AP198" i="40" s="1"/>
  <c r="AS198" i="40" s="1"/>
  <c r="AA198" i="40"/>
  <c r="N198" i="40" l="1"/>
  <c r="P198" i="40" s="1"/>
  <c r="Q198" i="40" s="1"/>
  <c r="T199" i="40"/>
  <c r="AI199" i="40"/>
  <c r="AY199" i="40"/>
  <c r="AH199" i="40"/>
  <c r="O198" i="40" l="1"/>
  <c r="R198" i="40"/>
  <c r="S198" i="40" s="1"/>
  <c r="AZ199" i="40"/>
  <c r="AV199" i="40"/>
  <c r="AW199" i="40" s="1"/>
  <c r="AX199" i="40" s="1"/>
  <c r="BB199" i="40"/>
  <c r="BC199" i="40" l="1"/>
  <c r="BD199" i="40" s="1"/>
  <c r="BE199" i="40" s="1"/>
  <c r="B200" i="40"/>
  <c r="AB198" i="40"/>
  <c r="Y198" i="40"/>
  <c r="AC198" i="40" l="1"/>
  <c r="AD198" i="40" s="1"/>
  <c r="C199" i="40" s="1"/>
  <c r="E199" i="40" s="1"/>
  <c r="AJ198" i="40"/>
  <c r="AK198" i="40" s="1"/>
  <c r="Z198" i="40"/>
  <c r="AL198" i="40" l="1"/>
  <c r="AQ198" i="40" s="1"/>
  <c r="AT198" i="40" s="1"/>
  <c r="D199" i="40"/>
  <c r="F199" i="40"/>
  <c r="AO198" i="40" l="1"/>
  <c r="AR198" i="40" s="1"/>
  <c r="U199" i="40"/>
  <c r="V199" i="40" s="1"/>
  <c r="G199" i="40"/>
  <c r="H199" i="40" s="1"/>
  <c r="I199" i="40" s="1"/>
  <c r="K199" i="40" s="1"/>
  <c r="L199" i="40" s="1"/>
  <c r="X199" i="40" l="1"/>
  <c r="AN199" i="40"/>
  <c r="AP199" i="40" s="1"/>
  <c r="AS199" i="40" s="1"/>
  <c r="BH199" i="40"/>
  <c r="BI199" i="40" s="1"/>
  <c r="AA199" i="40"/>
  <c r="M199" i="40"/>
  <c r="BF199" i="40"/>
  <c r="BG199" i="40" s="1"/>
  <c r="AF200" i="40" s="1"/>
  <c r="AG200" i="40" s="1"/>
  <c r="AM199" i="40"/>
  <c r="T200" i="40" l="1"/>
  <c r="W199" i="40"/>
  <c r="N199" i="40"/>
  <c r="P199" i="40" s="1"/>
  <c r="AH200" i="40"/>
  <c r="AY200" i="40"/>
  <c r="AI200" i="40"/>
  <c r="Q199" i="40" l="1"/>
  <c r="O199" i="40"/>
  <c r="AV200" i="40"/>
  <c r="AW200" i="40" s="1"/>
  <c r="AX200" i="40" s="1"/>
  <c r="BB200" i="40"/>
  <c r="AZ200" i="40"/>
  <c r="B201" i="40" l="1"/>
  <c r="R199" i="40"/>
  <c r="S199" i="40" s="1"/>
  <c r="BC200" i="40"/>
  <c r="BD200" i="40" s="1"/>
  <c r="BE200" i="40" s="1"/>
  <c r="AB199" i="40" l="1"/>
  <c r="Y199" i="40"/>
  <c r="AC199" i="40" l="1"/>
  <c r="AJ199" i="40"/>
  <c r="AK199" i="40" s="1"/>
  <c r="AD199" i="40"/>
  <c r="C200" i="40" s="1"/>
  <c r="E200" i="40" s="1"/>
  <c r="Z199" i="40"/>
  <c r="AL199" i="40" l="1"/>
  <c r="AQ199" i="40" s="1"/>
  <c r="AT199" i="40" s="1"/>
  <c r="D200" i="40"/>
  <c r="F200" i="40"/>
  <c r="AO199" i="40" l="1"/>
  <c r="AR199" i="40" s="1"/>
  <c r="U200" i="40"/>
  <c r="V200" i="40" s="1"/>
  <c r="G200" i="40"/>
  <c r="H200" i="40" s="1"/>
  <c r="I200" i="40" s="1"/>
  <c r="K200" i="40" s="1"/>
  <c r="L200" i="40" s="1"/>
  <c r="X200" i="40" l="1"/>
  <c r="AA200" i="40"/>
  <c r="M200" i="40"/>
  <c r="BF200" i="40"/>
  <c r="BG200" i="40" s="1"/>
  <c r="AF201" i="40" s="1"/>
  <c r="AG201" i="40" s="1"/>
  <c r="AN200" i="40"/>
  <c r="AP200" i="40" s="1"/>
  <c r="AS200" i="40" s="1"/>
  <c r="AM200" i="40"/>
  <c r="BH200" i="40"/>
  <c r="BI200" i="40" s="1"/>
  <c r="T201" i="40" l="1"/>
  <c r="N200" i="40"/>
  <c r="P200" i="40" s="1"/>
  <c r="W200" i="40"/>
  <c r="AH201" i="40"/>
  <c r="AI201" i="40"/>
  <c r="AY201" i="40"/>
  <c r="Q200" i="40" l="1"/>
  <c r="O200" i="40"/>
  <c r="BB201" i="40"/>
  <c r="AZ201" i="40"/>
  <c r="AV201" i="40"/>
  <c r="AW201" i="40" s="1"/>
  <c r="AX201" i="40" s="1"/>
  <c r="B202" i="40" l="1"/>
  <c r="BC201" i="40"/>
  <c r="BD201" i="40" s="1"/>
  <c r="BE201" i="40" s="1"/>
  <c r="R200" i="40"/>
  <c r="S200" i="40" s="1"/>
  <c r="Y200" i="40"/>
  <c r="AB200" i="40"/>
  <c r="AC200" i="40" l="1"/>
  <c r="AD200" i="40" s="1"/>
  <c r="C201" i="40" s="1"/>
  <c r="E201" i="40" s="1"/>
  <c r="AJ200" i="40"/>
  <c r="AK200" i="40" s="1"/>
  <c r="Z200" i="40"/>
  <c r="AL200" i="40" l="1"/>
  <c r="AO200" i="40" s="1"/>
  <c r="AR200" i="40" s="1"/>
  <c r="D201" i="40"/>
  <c r="F201" i="40"/>
  <c r="AQ200" i="40" l="1"/>
  <c r="AT200" i="40" s="1"/>
  <c r="G201" i="40"/>
  <c r="H201" i="40" s="1"/>
  <c r="I201" i="40" s="1"/>
  <c r="K201" i="40" s="1"/>
  <c r="L201" i="40" s="1"/>
  <c r="U201" i="40"/>
  <c r="V201" i="40" s="1"/>
  <c r="X201" i="40" l="1"/>
  <c r="AA201" i="40"/>
  <c r="M201" i="40"/>
  <c r="BF201" i="40"/>
  <c r="BG201" i="40" s="1"/>
  <c r="AF202" i="40" s="1"/>
  <c r="AG202" i="40" s="1"/>
  <c r="BH201" i="40"/>
  <c r="BI201" i="40" s="1"/>
  <c r="AN201" i="40"/>
  <c r="AP201" i="40" s="1"/>
  <c r="AS201" i="40" s="1"/>
  <c r="AM201" i="40"/>
  <c r="T202" i="40" l="1"/>
  <c r="W201" i="40"/>
  <c r="N201" i="40"/>
  <c r="P201" i="40" s="1"/>
  <c r="AI202" i="40"/>
  <c r="AY202" i="40"/>
  <c r="AH202" i="40"/>
  <c r="Q201" i="40" l="1"/>
  <c r="O201" i="40"/>
  <c r="AZ202" i="40"/>
  <c r="AV202" i="40"/>
  <c r="AW202" i="40" s="1"/>
  <c r="AX202" i="40" s="1"/>
  <c r="BB202" i="40"/>
  <c r="B203" i="40" l="1"/>
  <c r="R201" i="40"/>
  <c r="S201" i="40" s="1"/>
  <c r="BC202" i="40"/>
  <c r="BD202" i="40" s="1"/>
  <c r="BE202" i="40" s="1"/>
  <c r="Y201" i="40" l="1"/>
  <c r="AB201" i="40"/>
  <c r="AC201" i="40" l="1"/>
  <c r="AD201" i="40" s="1"/>
  <c r="C202" i="40" s="1"/>
  <c r="E202" i="40" s="1"/>
  <c r="AJ201" i="40"/>
  <c r="AK201" i="40" s="1"/>
  <c r="Z201" i="40"/>
  <c r="AL201" i="40" l="1"/>
  <c r="AQ201" i="40" s="1"/>
  <c r="AT201" i="40" s="1"/>
  <c r="D202" i="40"/>
  <c r="F202" i="40"/>
  <c r="AO201" i="40" l="1"/>
  <c r="AR201" i="40" s="1"/>
  <c r="G202" i="40"/>
  <c r="H202" i="40" s="1"/>
  <c r="I202" i="40" s="1"/>
  <c r="K202" i="40" s="1"/>
  <c r="L202" i="40" s="1"/>
  <c r="U202" i="40"/>
  <c r="V202" i="40" s="1"/>
  <c r="X202" i="40" l="1"/>
  <c r="M202" i="40"/>
  <c r="BF202" i="40"/>
  <c r="BG202" i="40" s="1"/>
  <c r="AF203" i="40" s="1"/>
  <c r="AG203" i="40" s="1"/>
  <c r="AI203" i="40" s="1"/>
  <c r="AM202" i="40"/>
  <c r="AN202" i="40"/>
  <c r="AP202" i="40" s="1"/>
  <c r="AS202" i="40" s="1"/>
  <c r="BH202" i="40"/>
  <c r="BI202" i="40" s="1"/>
  <c r="AA202" i="40"/>
  <c r="AY203" i="40" l="1"/>
  <c r="AH203" i="40"/>
  <c r="T203" i="40"/>
  <c r="W202" i="40"/>
  <c r="N202" i="40"/>
  <c r="P202" i="40" s="1"/>
  <c r="BB203" i="40"/>
  <c r="AV203" i="40"/>
  <c r="AW203" i="40" s="1"/>
  <c r="AX203" i="40" s="1"/>
  <c r="AZ203" i="40"/>
  <c r="B204" i="40" l="1"/>
  <c r="O202" i="40"/>
  <c r="Q202" i="40"/>
  <c r="BC203" i="40"/>
  <c r="BD203" i="40" s="1"/>
  <c r="BE203" i="40" s="1"/>
  <c r="Y202" i="40"/>
  <c r="AB202" i="40"/>
  <c r="R202" i="40" l="1"/>
  <c r="S202" i="40" s="1"/>
  <c r="AC202" i="40"/>
  <c r="AD202" i="40" s="1"/>
  <c r="C203" i="40" s="1"/>
  <c r="E203" i="40" s="1"/>
  <c r="AJ202" i="40"/>
  <c r="AK202" i="40" s="1"/>
  <c r="Z202" i="40"/>
  <c r="AL202" i="40" l="1"/>
  <c r="AO202" i="40" s="1"/>
  <c r="AR202" i="40" s="1"/>
  <c r="D203" i="40"/>
  <c r="F203" i="40"/>
  <c r="AQ202" i="40" l="1"/>
  <c r="AT202" i="40" s="1"/>
  <c r="U203" i="40"/>
  <c r="V203" i="40" s="1"/>
  <c r="G203" i="40"/>
  <c r="H203" i="40" s="1"/>
  <c r="I203" i="40" s="1"/>
  <c r="K203" i="40" s="1"/>
  <c r="L203" i="40" s="1"/>
  <c r="X203" i="40" l="1"/>
  <c r="AA203" i="40"/>
  <c r="M203" i="40"/>
  <c r="BF203" i="40"/>
  <c r="BG203" i="40" s="1"/>
  <c r="AF204" i="40" s="1"/>
  <c r="AG204" i="40" s="1"/>
  <c r="AN203" i="40"/>
  <c r="AP203" i="40" s="1"/>
  <c r="AS203" i="40" s="1"/>
  <c r="AM203" i="40"/>
  <c r="BH203" i="40"/>
  <c r="BI203" i="40" s="1"/>
  <c r="T204" i="40" l="1"/>
  <c r="W203" i="40"/>
  <c r="N203" i="40"/>
  <c r="P203" i="40" s="1"/>
  <c r="AH204" i="40"/>
  <c r="AY204" i="40"/>
  <c r="AI204" i="40"/>
  <c r="Q203" i="40" l="1"/>
  <c r="O203" i="40"/>
  <c r="AZ204" i="40"/>
  <c r="BB204" i="40"/>
  <c r="AV204" i="40"/>
  <c r="AW204" i="40" s="1"/>
  <c r="AX204" i="40" s="1"/>
  <c r="B205" i="40" l="1"/>
  <c r="R203" i="40"/>
  <c r="S203" i="40" s="1"/>
  <c r="BC204" i="40"/>
  <c r="BD204" i="40" s="1"/>
  <c r="BE204" i="40" s="1"/>
  <c r="AB203" i="40"/>
  <c r="Y203" i="40"/>
  <c r="AC203" i="40" l="1"/>
  <c r="AD203" i="40" s="1"/>
  <c r="C204" i="40" s="1"/>
  <c r="E204" i="40" s="1"/>
  <c r="AJ203" i="40"/>
  <c r="AK203" i="40" s="1"/>
  <c r="Z203" i="40"/>
  <c r="AL203" i="40" l="1"/>
  <c r="AQ203" i="40" s="1"/>
  <c r="AT203" i="40" s="1"/>
  <c r="D204" i="40"/>
  <c r="F204" i="40"/>
  <c r="AO203" i="40" l="1"/>
  <c r="AR203" i="40" s="1"/>
  <c r="U204" i="40"/>
  <c r="V204" i="40" s="1"/>
  <c r="G204" i="40"/>
  <c r="H204" i="40" s="1"/>
  <c r="I204" i="40" s="1"/>
  <c r="K204" i="40" s="1"/>
  <c r="L204" i="40" s="1"/>
  <c r="X204" i="40" l="1"/>
  <c r="AM204" i="40"/>
  <c r="AA204" i="40"/>
  <c r="M204" i="40"/>
  <c r="BH204" i="40"/>
  <c r="BI204" i="40" s="1"/>
  <c r="BF204" i="40"/>
  <c r="BG204" i="40" s="1"/>
  <c r="AF205" i="40" s="1"/>
  <c r="AG205" i="40" s="1"/>
  <c r="AN204" i="40"/>
  <c r="AP204" i="40" s="1"/>
  <c r="AS204" i="40" s="1"/>
  <c r="T205" i="40" l="1"/>
  <c r="N204" i="40"/>
  <c r="P204" i="40" s="1"/>
  <c r="W204" i="40"/>
  <c r="AI205" i="40"/>
  <c r="AY205" i="40"/>
  <c r="AH205" i="40"/>
  <c r="Q204" i="40" l="1"/>
  <c r="O204" i="40"/>
  <c r="BB205" i="40"/>
  <c r="AZ205" i="40"/>
  <c r="AV205" i="40"/>
  <c r="AW205" i="40" s="1"/>
  <c r="AX205" i="40" s="1"/>
  <c r="B206" i="40" l="1"/>
  <c r="R204" i="40"/>
  <c r="S204" i="40" s="1"/>
  <c r="BC205" i="40"/>
  <c r="BD205" i="40" s="1"/>
  <c r="BE205" i="40" s="1"/>
  <c r="AB204" i="40"/>
  <c r="Y204" i="40"/>
  <c r="AC204" i="40" l="1"/>
  <c r="AJ204" i="40"/>
  <c r="AK204" i="40" s="1"/>
  <c r="AD204" i="40"/>
  <c r="C205" i="40" s="1"/>
  <c r="E205" i="40" s="1"/>
  <c r="Z204" i="40"/>
  <c r="AL204" i="40" l="1"/>
  <c r="AQ204" i="40" s="1"/>
  <c r="AT204" i="40" s="1"/>
  <c r="D205" i="40"/>
  <c r="F205" i="40"/>
  <c r="AO204" i="40" l="1"/>
  <c r="AR204" i="40" s="1"/>
  <c r="U205" i="40"/>
  <c r="V205" i="40" s="1"/>
  <c r="G205" i="40"/>
  <c r="H205" i="40" s="1"/>
  <c r="I205" i="40" s="1"/>
  <c r="K205" i="40" s="1"/>
  <c r="L205" i="40" s="1"/>
  <c r="X205" i="40" l="1"/>
  <c r="AA205" i="40"/>
  <c r="M205" i="40"/>
  <c r="BF205" i="40"/>
  <c r="BG205" i="40" s="1"/>
  <c r="AF206" i="40" s="1"/>
  <c r="AG206" i="40" s="1"/>
  <c r="BH205" i="40"/>
  <c r="BI205" i="40" s="1"/>
  <c r="AN205" i="40"/>
  <c r="AP205" i="40" s="1"/>
  <c r="AS205" i="40" s="1"/>
  <c r="AM205" i="40"/>
  <c r="T206" i="40" l="1"/>
  <c r="W205" i="40"/>
  <c r="N205" i="40"/>
  <c r="P205" i="40" s="1"/>
  <c r="AH206" i="40"/>
  <c r="AY206" i="40"/>
  <c r="AI206" i="40"/>
  <c r="Q205" i="40" l="1"/>
  <c r="O205" i="40"/>
  <c r="AZ206" i="40"/>
  <c r="AV206" i="40"/>
  <c r="AW206" i="40" s="1"/>
  <c r="AX206" i="40" s="1"/>
  <c r="BB206" i="40"/>
  <c r="BC206" i="40" s="1"/>
  <c r="BD206" i="40" s="1"/>
  <c r="BE206" i="40" s="1"/>
  <c r="B207" i="40" l="1"/>
  <c r="R205" i="40"/>
  <c r="S205" i="40" s="1"/>
  <c r="Y205" i="40"/>
  <c r="AB205" i="40"/>
  <c r="AC205" i="40" l="1"/>
  <c r="AJ205" i="40"/>
  <c r="AK205" i="40" s="1"/>
  <c r="AD205" i="40"/>
  <c r="C206" i="40" s="1"/>
  <c r="E206" i="40" s="1"/>
  <c r="Z205" i="40"/>
  <c r="AL205" i="40" l="1"/>
  <c r="AQ205" i="40" s="1"/>
  <c r="AT205" i="40" s="1"/>
  <c r="D206" i="40"/>
  <c r="F206" i="40"/>
  <c r="AO205" i="40" l="1"/>
  <c r="AR205" i="40" s="1"/>
  <c r="U206" i="40"/>
  <c r="V206" i="40" s="1"/>
  <c r="G206" i="40"/>
  <c r="H206" i="40" s="1"/>
  <c r="I206" i="40" s="1"/>
  <c r="K206" i="40" s="1"/>
  <c r="L206" i="40" s="1"/>
  <c r="X206" i="40" l="1"/>
  <c r="AA206" i="40"/>
  <c r="M206" i="40"/>
  <c r="BF206" i="40"/>
  <c r="BG206" i="40" s="1"/>
  <c r="AF207" i="40" s="1"/>
  <c r="AG207" i="40" s="1"/>
  <c r="AI207" i="40" s="1"/>
  <c r="AM206" i="40"/>
  <c r="AN206" i="40"/>
  <c r="AP206" i="40" s="1"/>
  <c r="AS206" i="40" s="1"/>
  <c r="BH206" i="40"/>
  <c r="BI206" i="40" s="1"/>
  <c r="AY207" i="40" l="1"/>
  <c r="T207" i="40"/>
  <c r="AH207" i="40"/>
  <c r="W206" i="40"/>
  <c r="N206" i="40"/>
  <c r="P206" i="40" s="1"/>
  <c r="AV207" i="40"/>
  <c r="AW207" i="40" s="1"/>
  <c r="AX207" i="40" s="1"/>
  <c r="BB207" i="40"/>
  <c r="AZ207" i="40"/>
  <c r="B208" i="40" l="1"/>
  <c r="O206" i="40"/>
  <c r="Q206" i="40"/>
  <c r="BC207" i="40"/>
  <c r="BD207" i="40" s="1"/>
  <c r="BE207" i="40" s="1"/>
  <c r="R206" i="40" l="1"/>
  <c r="S206" i="40" s="1"/>
  <c r="Y206" i="40"/>
  <c r="AB206" i="40"/>
  <c r="AC206" i="40" l="1"/>
  <c r="AD206" i="40" s="1"/>
  <c r="C207" i="40" s="1"/>
  <c r="E207" i="40" s="1"/>
  <c r="AJ206" i="40"/>
  <c r="AK206" i="40" s="1"/>
  <c r="Z206" i="40"/>
  <c r="AL206" i="40" l="1"/>
  <c r="AO206" i="40" s="1"/>
  <c r="AR206" i="40" s="1"/>
  <c r="D207" i="40"/>
  <c r="F207" i="40"/>
  <c r="AQ206" i="40" l="1"/>
  <c r="AT206" i="40" s="1"/>
  <c r="U207" i="40"/>
  <c r="V207" i="40" s="1"/>
  <c r="G207" i="40"/>
  <c r="H207" i="40" s="1"/>
  <c r="I207" i="40" s="1"/>
  <c r="K207" i="40" s="1"/>
  <c r="L207" i="40" s="1"/>
  <c r="X207" i="40" l="1"/>
  <c r="AA207" i="40"/>
  <c r="M207" i="40"/>
  <c r="BF207" i="40"/>
  <c r="BG207" i="40" s="1"/>
  <c r="AF208" i="40" s="1"/>
  <c r="AG208" i="40" s="1"/>
  <c r="AH208" i="40" s="1"/>
  <c r="AM207" i="40"/>
  <c r="BH207" i="40"/>
  <c r="BI207" i="40" s="1"/>
  <c r="AN207" i="40"/>
  <c r="AP207" i="40" s="1"/>
  <c r="AS207" i="40" s="1"/>
  <c r="T208" i="40" l="1"/>
  <c r="AY208" i="40"/>
  <c r="AI208" i="40"/>
  <c r="AZ208" i="40" s="1"/>
  <c r="W207" i="40"/>
  <c r="N207" i="40"/>
  <c r="P207" i="40" s="1"/>
  <c r="AV208" i="40" l="1"/>
  <c r="AW208" i="40" s="1"/>
  <c r="AX208" i="40" s="1"/>
  <c r="BB208" i="40"/>
  <c r="BC208" i="40" s="1"/>
  <c r="BD208" i="40" s="1"/>
  <c r="BE208" i="40" s="1"/>
  <c r="O207" i="40"/>
  <c r="Q207" i="40"/>
  <c r="B209" i="40" l="1"/>
  <c r="R207" i="40"/>
  <c r="S207" i="40" s="1"/>
  <c r="AB207" i="40"/>
  <c r="AC207" i="40" l="1"/>
  <c r="AD207" i="40" s="1"/>
  <c r="C208" i="40" s="1"/>
  <c r="AJ207" i="40"/>
  <c r="AK207" i="40" s="1"/>
  <c r="Y207" i="40"/>
  <c r="E208" i="40" l="1"/>
  <c r="Z207" i="40"/>
  <c r="AL207" i="40"/>
  <c r="AO207" i="40" s="1"/>
  <c r="AR207" i="40" s="1"/>
  <c r="D208" i="40"/>
  <c r="F208" i="40"/>
  <c r="AQ207" i="40" l="1"/>
  <c r="AT207" i="40" s="1"/>
  <c r="G208" i="40"/>
  <c r="H208" i="40" s="1"/>
  <c r="I208" i="40" s="1"/>
  <c r="K208" i="40" s="1"/>
  <c r="L208" i="40" s="1"/>
  <c r="U208" i="40"/>
  <c r="V208" i="40" s="1"/>
  <c r="X208" i="40" l="1"/>
  <c r="W208" i="40"/>
  <c r="M208" i="40"/>
  <c r="BF208" i="40"/>
  <c r="BG208" i="40" s="1"/>
  <c r="AF209" i="40" s="1"/>
  <c r="AG209" i="40" s="1"/>
  <c r="BH208" i="40"/>
  <c r="BI208" i="40" s="1"/>
  <c r="AN208" i="40"/>
  <c r="AP208" i="40" s="1"/>
  <c r="AS208" i="40" s="1"/>
  <c r="AM208" i="40"/>
  <c r="AA208" i="40"/>
  <c r="N208" i="40" l="1"/>
  <c r="P208" i="40" s="1"/>
  <c r="Q208" i="40" s="1"/>
  <c r="T209" i="40"/>
  <c r="AH209" i="40"/>
  <c r="AY209" i="40"/>
  <c r="AI209" i="40"/>
  <c r="O208" i="40" l="1"/>
  <c r="R208" i="40"/>
  <c r="S208" i="40" s="1"/>
  <c r="BB209" i="40"/>
  <c r="AV209" i="40"/>
  <c r="AW209" i="40" s="1"/>
  <c r="AX209" i="40" s="1"/>
  <c r="AZ209" i="40"/>
  <c r="B210" i="40" l="1"/>
  <c r="BC209" i="40"/>
  <c r="BD209" i="40" s="1"/>
  <c r="BE209" i="40" s="1"/>
  <c r="Y208" i="40" l="1"/>
  <c r="AB208" i="40"/>
  <c r="AC208" i="40" l="1"/>
  <c r="AJ208" i="40"/>
  <c r="AK208" i="40" s="1"/>
  <c r="AD208" i="40"/>
  <c r="C209" i="40" s="1"/>
  <c r="E209" i="40" s="1"/>
  <c r="Z208" i="40"/>
  <c r="AL208" i="40" l="1"/>
  <c r="AQ208" i="40" s="1"/>
  <c r="AT208" i="40" s="1"/>
  <c r="D209" i="40"/>
  <c r="F209" i="40"/>
  <c r="AO208" i="40" l="1"/>
  <c r="AR208" i="40" s="1"/>
  <c r="G209" i="40"/>
  <c r="H209" i="40" s="1"/>
  <c r="I209" i="40" s="1"/>
  <c r="K209" i="40" s="1"/>
  <c r="L209" i="40" s="1"/>
  <c r="U209" i="40"/>
  <c r="V209" i="40" s="1"/>
  <c r="X209" i="40" l="1"/>
  <c r="M209" i="40"/>
  <c r="N209" i="40" s="1"/>
  <c r="P209" i="40" s="1"/>
  <c r="BF209" i="40"/>
  <c r="BG209" i="40" s="1"/>
  <c r="AF210" i="40" s="1"/>
  <c r="AG210" i="40" s="1"/>
  <c r="AM209" i="40"/>
  <c r="AN209" i="40"/>
  <c r="AP209" i="40" s="1"/>
  <c r="AS209" i="40" s="1"/>
  <c r="BH209" i="40"/>
  <c r="BI209" i="40" s="1"/>
  <c r="W209" i="40"/>
  <c r="AA209" i="40"/>
  <c r="T210" i="40" l="1"/>
  <c r="Q209" i="40"/>
  <c r="O209" i="40"/>
  <c r="AH210" i="40"/>
  <c r="AI210" i="40"/>
  <c r="AY210" i="40"/>
  <c r="R209" i="40" l="1"/>
  <c r="S209" i="40" s="1"/>
  <c r="AV210" i="40"/>
  <c r="AW210" i="40" s="1"/>
  <c r="AX210" i="40" s="1"/>
  <c r="BB210" i="40"/>
  <c r="AZ210" i="40"/>
  <c r="B211" i="40" l="1"/>
  <c r="BC210" i="40"/>
  <c r="BD210" i="40" s="1"/>
  <c r="BE210" i="40" s="1"/>
  <c r="Y209" i="40" l="1"/>
  <c r="AB209" i="40"/>
  <c r="AC209" i="40" l="1"/>
  <c r="AJ209" i="40"/>
  <c r="AK209" i="40" s="1"/>
  <c r="AD209" i="40"/>
  <c r="C210" i="40" s="1"/>
  <c r="E210" i="40" s="1"/>
  <c r="Z209" i="40"/>
  <c r="AL209" i="40" l="1"/>
  <c r="AO209" i="40" s="1"/>
  <c r="AR209" i="40" s="1"/>
  <c r="D210" i="40"/>
  <c r="F210" i="40"/>
  <c r="AQ209" i="40" l="1"/>
  <c r="AT209" i="40" s="1"/>
  <c r="U210" i="40"/>
  <c r="V210" i="40" s="1"/>
  <c r="G210" i="40"/>
  <c r="H210" i="40" s="1"/>
  <c r="I210" i="40" s="1"/>
  <c r="K210" i="40" s="1"/>
  <c r="L210" i="40" s="1"/>
  <c r="X210" i="40" l="1"/>
  <c r="AA210" i="40"/>
  <c r="M210" i="40"/>
  <c r="BF210" i="40"/>
  <c r="BG210" i="40" s="1"/>
  <c r="AF211" i="40" s="1"/>
  <c r="AG211" i="40" s="1"/>
  <c r="BH210" i="40"/>
  <c r="BI210" i="40" s="1"/>
  <c r="AN210" i="40"/>
  <c r="AP210" i="40" s="1"/>
  <c r="AS210" i="40" s="1"/>
  <c r="AM210" i="40"/>
  <c r="T211" i="40" l="1"/>
  <c r="W210" i="40"/>
  <c r="N210" i="40"/>
  <c r="P210" i="40" s="1"/>
  <c r="AH211" i="40"/>
  <c r="AY211" i="40"/>
  <c r="AI211" i="40"/>
  <c r="O210" i="40" l="1"/>
  <c r="Q210" i="40"/>
  <c r="AV211" i="40"/>
  <c r="AW211" i="40" s="1"/>
  <c r="AX211" i="40" s="1"/>
  <c r="AZ211" i="40"/>
  <c r="BB211" i="40"/>
  <c r="B212" i="40" l="1"/>
  <c r="R210" i="40"/>
  <c r="S210" i="40" s="1"/>
  <c r="BC211" i="40"/>
  <c r="BD211" i="40" s="1"/>
  <c r="BE211" i="40" s="1"/>
  <c r="Y210" i="40" l="1"/>
  <c r="AB210" i="40"/>
  <c r="AC210" i="40" l="1"/>
  <c r="AD210" i="40" s="1"/>
  <c r="C211" i="40" s="1"/>
  <c r="E211" i="40" s="1"/>
  <c r="AJ210" i="40"/>
  <c r="AK210" i="40" s="1"/>
  <c r="Z210" i="40"/>
  <c r="AL210" i="40" l="1"/>
  <c r="AO210" i="40" s="1"/>
  <c r="AR210" i="40" s="1"/>
  <c r="D211" i="40"/>
  <c r="F211" i="40"/>
  <c r="AQ210" i="40" l="1"/>
  <c r="AT210" i="40" s="1"/>
  <c r="G211" i="40"/>
  <c r="H211" i="40" s="1"/>
  <c r="I211" i="40" s="1"/>
  <c r="K211" i="40" s="1"/>
  <c r="L211" i="40" s="1"/>
  <c r="U211" i="40"/>
  <c r="V211" i="40" s="1"/>
  <c r="X211" i="40" l="1"/>
  <c r="W211" i="40"/>
  <c r="M211" i="40"/>
  <c r="BF211" i="40"/>
  <c r="BG211" i="40" s="1"/>
  <c r="AF212" i="40" s="1"/>
  <c r="AG212" i="40" s="1"/>
  <c r="BH211" i="40"/>
  <c r="BI211" i="40" s="1"/>
  <c r="AN211" i="40"/>
  <c r="AP211" i="40" s="1"/>
  <c r="AS211" i="40" s="1"/>
  <c r="AM211" i="40"/>
  <c r="AA211" i="40"/>
  <c r="N211" i="40" l="1"/>
  <c r="P211" i="40" s="1"/>
  <c r="Q211" i="40" s="1"/>
  <c r="T212" i="40"/>
  <c r="AY212" i="40"/>
  <c r="AI212" i="40"/>
  <c r="AH212" i="40"/>
  <c r="O211" i="40" l="1"/>
  <c r="R211" i="40"/>
  <c r="S211" i="40" s="1"/>
  <c r="AZ212" i="40"/>
  <c r="AV212" i="40"/>
  <c r="AW212" i="40" s="1"/>
  <c r="AX212" i="40" s="1"/>
  <c r="BB212" i="40"/>
  <c r="B213" i="40" l="1"/>
  <c r="BC212" i="40"/>
  <c r="BD212" i="40" s="1"/>
  <c r="BE212" i="40" s="1"/>
  <c r="Y211" i="40"/>
  <c r="AB211" i="40" l="1"/>
  <c r="Z211" i="40"/>
  <c r="AJ211" i="40" l="1"/>
  <c r="AK211" i="40" s="1"/>
  <c r="AC211" i="40"/>
  <c r="AD211" i="40" s="1"/>
  <c r="C212" i="40" s="1"/>
  <c r="E212" i="40" s="1"/>
  <c r="D212" i="40" l="1"/>
  <c r="F212" i="40"/>
  <c r="G212" i="40" l="1"/>
  <c r="H212" i="40" s="1"/>
  <c r="I212" i="40" s="1"/>
  <c r="K212" i="40" s="1"/>
  <c r="L212" i="40" s="1"/>
  <c r="U212" i="40"/>
  <c r="V212" i="40" s="1"/>
  <c r="AL211" i="40"/>
  <c r="X212" i="40" l="1"/>
  <c r="M212" i="40"/>
  <c r="BF212" i="40"/>
  <c r="BG212" i="40" s="1"/>
  <c r="AF213" i="40" s="1"/>
  <c r="AG213" i="40" s="1"/>
  <c r="AI213" i="40" s="1"/>
  <c r="BH212" i="40"/>
  <c r="BI212" i="40" s="1"/>
  <c r="AM212" i="40"/>
  <c r="AN212" i="40"/>
  <c r="AP212" i="40" s="1"/>
  <c r="AS212" i="40" s="1"/>
  <c r="W212" i="40"/>
  <c r="AA212" i="40"/>
  <c r="AQ211" i="40"/>
  <c r="AT211" i="40" s="1"/>
  <c r="AO211" i="40"/>
  <c r="AR211" i="40" s="1"/>
  <c r="AY213" i="40" l="1"/>
  <c r="T213" i="40"/>
  <c r="AH213" i="40"/>
  <c r="N212" i="40"/>
  <c r="P212" i="40" s="1"/>
  <c r="AZ213" i="40"/>
  <c r="BB213" i="40"/>
  <c r="AV213" i="40"/>
  <c r="AW213" i="40" s="1"/>
  <c r="AX213" i="40" s="1"/>
  <c r="B214" i="40" l="1"/>
  <c r="O212" i="40"/>
  <c r="Q212" i="40"/>
  <c r="BC213" i="40"/>
  <c r="BD213" i="40" s="1"/>
  <c r="BE213" i="40" s="1"/>
  <c r="R212" i="40" l="1"/>
  <c r="S212" i="40" s="1"/>
  <c r="AB212" i="40"/>
  <c r="Y212" i="40"/>
  <c r="AC212" i="40" l="1"/>
  <c r="AD212" i="40" s="1"/>
  <c r="C213" i="40" s="1"/>
  <c r="E213" i="40" s="1"/>
  <c r="AJ212" i="40"/>
  <c r="AK212" i="40" s="1"/>
  <c r="Z212" i="40"/>
  <c r="AL212" i="40" l="1"/>
  <c r="AQ212" i="40" s="1"/>
  <c r="AT212" i="40" s="1"/>
  <c r="D213" i="40"/>
  <c r="F213" i="40"/>
  <c r="G213" i="40" l="1"/>
  <c r="H213" i="40" s="1"/>
  <c r="I213" i="40" s="1"/>
  <c r="K213" i="40" s="1"/>
  <c r="L213" i="40" s="1"/>
  <c r="U213" i="40"/>
  <c r="V213" i="40" s="1"/>
  <c r="AO212" i="40"/>
  <c r="AR212" i="40" s="1"/>
  <c r="X213" i="40" l="1"/>
  <c r="M213" i="40"/>
  <c r="BF213" i="40"/>
  <c r="BG213" i="40" s="1"/>
  <c r="AF214" i="40" s="1"/>
  <c r="AG214" i="40" s="1"/>
  <c r="AM213" i="40"/>
  <c r="BH213" i="40"/>
  <c r="BI213" i="40" s="1"/>
  <c r="AN213" i="40"/>
  <c r="AP213" i="40" s="1"/>
  <c r="AS213" i="40" s="1"/>
  <c r="AA213" i="40"/>
  <c r="T214" i="40" l="1"/>
  <c r="W213" i="40"/>
  <c r="N213" i="40"/>
  <c r="P213" i="40" s="1"/>
  <c r="AI214" i="40"/>
  <c r="AY214" i="40"/>
  <c r="AH214" i="40"/>
  <c r="O213" i="40" l="1"/>
  <c r="Q213" i="40"/>
  <c r="AV214" i="40"/>
  <c r="AW214" i="40" s="1"/>
  <c r="AX214" i="40" s="1"/>
  <c r="AZ214" i="40"/>
  <c r="BB214" i="40"/>
  <c r="B215" i="40" l="1"/>
  <c r="R213" i="40"/>
  <c r="S213" i="40" s="1"/>
  <c r="BC214" i="40"/>
  <c r="BD214" i="40" s="1"/>
  <c r="BE214" i="40" s="1"/>
  <c r="AB213" i="40" l="1"/>
  <c r="Y213" i="40"/>
  <c r="AC213" i="40" l="1"/>
  <c r="AD213" i="40" s="1"/>
  <c r="C214" i="40" s="1"/>
  <c r="E214" i="40" s="1"/>
  <c r="AJ213" i="40"/>
  <c r="AK213" i="40" s="1"/>
  <c r="Z213" i="40"/>
  <c r="AL213" i="40" l="1"/>
  <c r="AO213" i="40" s="1"/>
  <c r="AR213" i="40" s="1"/>
  <c r="D214" i="40"/>
  <c r="F214" i="40"/>
  <c r="AQ213" i="40" l="1"/>
  <c r="AT213" i="40" s="1"/>
  <c r="U214" i="40"/>
  <c r="V214" i="40" s="1"/>
  <c r="G214" i="40"/>
  <c r="H214" i="40" s="1"/>
  <c r="I214" i="40" s="1"/>
  <c r="K214" i="40" s="1"/>
  <c r="L214" i="40" s="1"/>
  <c r="X214" i="40" l="1"/>
  <c r="M214" i="40"/>
  <c r="BF214" i="40"/>
  <c r="BG214" i="40" s="1"/>
  <c r="AF215" i="40" s="1"/>
  <c r="AG215" i="40" s="1"/>
  <c r="AM214" i="40"/>
  <c r="AN214" i="40"/>
  <c r="AP214" i="40" s="1"/>
  <c r="AS214" i="40" s="1"/>
  <c r="BH214" i="40"/>
  <c r="BI214" i="40" s="1"/>
  <c r="AA214" i="40"/>
  <c r="T215" i="40" l="1"/>
  <c r="W214" i="40"/>
  <c r="N214" i="40"/>
  <c r="P214" i="40" s="1"/>
  <c r="AY215" i="40"/>
  <c r="AH215" i="40"/>
  <c r="AI215" i="40"/>
  <c r="Q214" i="40" l="1"/>
  <c r="O214" i="40"/>
  <c r="AZ215" i="40"/>
  <c r="AV215" i="40"/>
  <c r="AW215" i="40" s="1"/>
  <c r="AX215" i="40" s="1"/>
  <c r="BB215" i="40"/>
  <c r="B216" i="40" l="1"/>
  <c r="R214" i="40"/>
  <c r="S214" i="40" s="1"/>
  <c r="BC215" i="40"/>
  <c r="BD215" i="40" s="1"/>
  <c r="BE215" i="40" s="1"/>
  <c r="AB214" i="40"/>
  <c r="AC214" i="40" l="1"/>
  <c r="AD214" i="40" s="1"/>
  <c r="C215" i="40" s="1"/>
  <c r="AJ214" i="40"/>
  <c r="Y214" i="40"/>
  <c r="E215" i="40" l="1"/>
  <c r="AK214" i="40"/>
  <c r="Z214" i="40"/>
  <c r="D215" i="40"/>
  <c r="F215" i="40"/>
  <c r="AL214" i="40" l="1"/>
  <c r="G215" i="40"/>
  <c r="H215" i="40" s="1"/>
  <c r="I215" i="40" s="1"/>
  <c r="K215" i="40" s="1"/>
  <c r="L215" i="40" s="1"/>
  <c r="U215" i="40"/>
  <c r="V215" i="40" s="1"/>
  <c r="AO214" i="40" l="1"/>
  <c r="AR214" i="40" s="1"/>
  <c r="AQ214" i="40"/>
  <c r="AT214" i="40" s="1"/>
  <c r="X215" i="40"/>
  <c r="M215" i="40"/>
  <c r="BF215" i="40"/>
  <c r="BG215" i="40" s="1"/>
  <c r="AF216" i="40" s="1"/>
  <c r="AG216" i="40" s="1"/>
  <c r="W215" i="40"/>
  <c r="AN215" i="40"/>
  <c r="AP215" i="40" s="1"/>
  <c r="AS215" i="40" s="1"/>
  <c r="AM215" i="40"/>
  <c r="BH215" i="40"/>
  <c r="BI215" i="40" s="1"/>
  <c r="AA215" i="40"/>
  <c r="T216" i="40" l="1"/>
  <c r="N215" i="40"/>
  <c r="P215" i="40" s="1"/>
  <c r="Q215" i="40" s="1"/>
  <c r="AY216" i="40"/>
  <c r="AH216" i="40"/>
  <c r="AI216" i="40"/>
  <c r="O215" i="40" l="1"/>
  <c r="R215" i="40"/>
  <c r="S215" i="40" s="1"/>
  <c r="AZ216" i="40"/>
  <c r="AV216" i="40"/>
  <c r="AW216" i="40" s="1"/>
  <c r="AX216" i="40" s="1"/>
  <c r="BB216" i="40"/>
  <c r="B217" i="40" l="1"/>
  <c r="BC216" i="40"/>
  <c r="BD216" i="40" s="1"/>
  <c r="BE216" i="40" s="1"/>
  <c r="AB215" i="40" l="1"/>
  <c r="Y215" i="40"/>
  <c r="AC215" i="40" l="1"/>
  <c r="AD215" i="40" s="1"/>
  <c r="C216" i="40" s="1"/>
  <c r="E216" i="40" s="1"/>
  <c r="AJ215" i="40"/>
  <c r="AK215" i="40" s="1"/>
  <c r="Z215" i="40"/>
  <c r="AL215" i="40" l="1"/>
  <c r="AQ215" i="40" s="1"/>
  <c r="AT215" i="40" s="1"/>
  <c r="D216" i="40"/>
  <c r="F216" i="40"/>
  <c r="AO215" i="40" l="1"/>
  <c r="AR215" i="40" s="1"/>
  <c r="U216" i="40"/>
  <c r="V216" i="40" s="1"/>
  <c r="G216" i="40"/>
  <c r="H216" i="40" s="1"/>
  <c r="I216" i="40" s="1"/>
  <c r="K216" i="40" s="1"/>
  <c r="L216" i="40" s="1"/>
  <c r="X216" i="40" l="1"/>
  <c r="AA216" i="40"/>
  <c r="M216" i="40"/>
  <c r="BF216" i="40"/>
  <c r="BG216" i="40" s="1"/>
  <c r="AF217" i="40" s="1"/>
  <c r="AG217" i="40" s="1"/>
  <c r="BH216" i="40"/>
  <c r="BI216" i="40" s="1"/>
  <c r="AM216" i="40"/>
  <c r="AN216" i="40"/>
  <c r="AP216" i="40" s="1"/>
  <c r="AS216" i="40" s="1"/>
  <c r="T217" i="40" l="1"/>
  <c r="W216" i="40"/>
  <c r="N216" i="40"/>
  <c r="P216" i="40" s="1"/>
  <c r="AI217" i="40"/>
  <c r="AY217" i="40"/>
  <c r="AH217" i="40"/>
  <c r="Q216" i="40" l="1"/>
  <c r="O216" i="40"/>
  <c r="AV217" i="40"/>
  <c r="AW217" i="40" s="1"/>
  <c r="AX217" i="40" s="1"/>
  <c r="BB217" i="40"/>
  <c r="AZ217" i="40"/>
  <c r="B218" i="40" l="1"/>
  <c r="R216" i="40"/>
  <c r="S216" i="40" s="1"/>
  <c r="BC217" i="40"/>
  <c r="BD217" i="40" s="1"/>
  <c r="BE217" i="40" s="1"/>
  <c r="Y216" i="40" l="1"/>
  <c r="AB216" i="40"/>
  <c r="AC216" i="40" l="1"/>
  <c r="AD216" i="40" s="1"/>
  <c r="C217" i="40" s="1"/>
  <c r="E217" i="40" s="1"/>
  <c r="AJ216" i="40"/>
  <c r="AK216" i="40" s="1"/>
  <c r="Z216" i="40"/>
  <c r="AL216" i="40" l="1"/>
  <c r="AQ216" i="40" s="1"/>
  <c r="AT216" i="40" s="1"/>
  <c r="D217" i="40"/>
  <c r="F217" i="40"/>
  <c r="AO216" i="40" l="1"/>
  <c r="AR216" i="40" s="1"/>
  <c r="U217" i="40"/>
  <c r="V217" i="40" s="1"/>
  <c r="G217" i="40"/>
  <c r="H217" i="40" s="1"/>
  <c r="I217" i="40" s="1"/>
  <c r="K217" i="40" s="1"/>
  <c r="L217" i="40" s="1"/>
  <c r="X217" i="40" l="1"/>
  <c r="AA217" i="40"/>
  <c r="M217" i="40"/>
  <c r="BF217" i="40"/>
  <c r="BG217" i="40" s="1"/>
  <c r="AF218" i="40" s="1"/>
  <c r="AG218" i="40" s="1"/>
  <c r="AY218" i="40" s="1"/>
  <c r="AN217" i="40"/>
  <c r="AP217" i="40" s="1"/>
  <c r="AS217" i="40" s="1"/>
  <c r="AM217" i="40"/>
  <c r="BH217" i="40"/>
  <c r="BI217" i="40" s="1"/>
  <c r="AI218" i="40" l="1"/>
  <c r="AH218" i="40"/>
  <c r="T218" i="40"/>
  <c r="N217" i="40"/>
  <c r="W217" i="40"/>
  <c r="BB218" i="40"/>
  <c r="AV218" i="40"/>
  <c r="AW218" i="40" s="1"/>
  <c r="AX218" i="40" s="1"/>
  <c r="AZ218" i="40"/>
  <c r="B219" i="40" l="1"/>
  <c r="O217" i="40"/>
  <c r="P217" i="40"/>
  <c r="Q217" i="40" s="1"/>
  <c r="BC218" i="40"/>
  <c r="BD218" i="40" s="1"/>
  <c r="BE218" i="40" s="1"/>
  <c r="Y217" i="40"/>
  <c r="AB217" i="40"/>
  <c r="R217" i="40" l="1"/>
  <c r="S217" i="40" s="1"/>
  <c r="AC217" i="40"/>
  <c r="AD217" i="40" s="1"/>
  <c r="C218" i="40" s="1"/>
  <c r="E218" i="40" s="1"/>
  <c r="AJ217" i="40"/>
  <c r="AK217" i="40" s="1"/>
  <c r="Z217" i="40"/>
  <c r="AL217" i="40" l="1"/>
  <c r="AQ217" i="40" s="1"/>
  <c r="AT217" i="40" s="1"/>
  <c r="D218" i="40"/>
  <c r="F218" i="40"/>
  <c r="AO217" i="40" l="1"/>
  <c r="AR217" i="40" s="1"/>
  <c r="U218" i="40"/>
  <c r="V218" i="40" s="1"/>
  <c r="G218" i="40"/>
  <c r="H218" i="40" s="1"/>
  <c r="I218" i="40" s="1"/>
  <c r="K218" i="40" s="1"/>
  <c r="L218" i="40" s="1"/>
  <c r="X218" i="40" l="1"/>
  <c r="AA218" i="40"/>
  <c r="M218" i="40"/>
  <c r="BF218" i="40"/>
  <c r="BG218" i="40" s="1"/>
  <c r="AF219" i="40" s="1"/>
  <c r="AG219" i="40" s="1"/>
  <c r="AM218" i="40"/>
  <c r="AN218" i="40"/>
  <c r="AP218" i="40" s="1"/>
  <c r="AS218" i="40" s="1"/>
  <c r="BH218" i="40"/>
  <c r="BI218" i="40" s="1"/>
  <c r="T219" i="40" l="1"/>
  <c r="W218" i="40"/>
  <c r="N218" i="40"/>
  <c r="P218" i="40" s="1"/>
  <c r="AY219" i="40"/>
  <c r="AH219" i="40"/>
  <c r="AI219" i="40"/>
  <c r="O218" i="40" l="1"/>
  <c r="Q218" i="40"/>
  <c r="BB219" i="40"/>
  <c r="AZ219" i="40"/>
  <c r="BC219" i="40" s="1"/>
  <c r="BD219" i="40" s="1"/>
  <c r="BE219" i="40" s="1"/>
  <c r="AV219" i="40"/>
  <c r="AW219" i="40" s="1"/>
  <c r="AX219" i="40" s="1"/>
  <c r="B220" i="40" l="1"/>
  <c r="R218" i="40"/>
  <c r="S218" i="40" s="1"/>
  <c r="Y218" i="40"/>
  <c r="AB218" i="40"/>
  <c r="AC218" i="40" l="1"/>
  <c r="AD218" i="40" s="1"/>
  <c r="C219" i="40" s="1"/>
  <c r="E219" i="40" s="1"/>
  <c r="AJ218" i="40"/>
  <c r="AK218" i="40" s="1"/>
  <c r="Z218" i="40"/>
  <c r="AL218" i="40" l="1"/>
  <c r="AO218" i="40" s="1"/>
  <c r="AR218" i="40" s="1"/>
  <c r="D219" i="40"/>
  <c r="F219" i="40"/>
  <c r="AQ218" i="40" l="1"/>
  <c r="AT218" i="40" s="1"/>
  <c r="G219" i="40"/>
  <c r="H219" i="40" s="1"/>
  <c r="I219" i="40" s="1"/>
  <c r="K219" i="40" s="1"/>
  <c r="L219" i="40" s="1"/>
  <c r="U219" i="40"/>
  <c r="V219" i="40" s="1"/>
  <c r="X219" i="40" l="1"/>
  <c r="M219" i="40"/>
  <c r="N219" i="40" s="1"/>
  <c r="P219" i="40" s="1"/>
  <c r="BF219" i="40"/>
  <c r="BG219" i="40" s="1"/>
  <c r="AF220" i="40" s="1"/>
  <c r="AG220" i="40" s="1"/>
  <c r="BH219" i="40"/>
  <c r="BI219" i="40" s="1"/>
  <c r="W219" i="40"/>
  <c r="AN219" i="40"/>
  <c r="AP219" i="40" s="1"/>
  <c r="AS219" i="40" s="1"/>
  <c r="AM219" i="40"/>
  <c r="AA219" i="40"/>
  <c r="T220" i="40" l="1"/>
  <c r="Q219" i="40"/>
  <c r="O219" i="40"/>
  <c r="AH220" i="40"/>
  <c r="AI220" i="40"/>
  <c r="AY220" i="40"/>
  <c r="R219" i="40" l="1"/>
  <c r="S219" i="40" s="1"/>
  <c r="AZ220" i="40"/>
  <c r="BB220" i="40"/>
  <c r="BC220" i="40" s="1"/>
  <c r="BD220" i="40" s="1"/>
  <c r="BE220" i="40" s="1"/>
  <c r="AV220" i="40"/>
  <c r="AW220" i="40" s="1"/>
  <c r="AX220" i="40" s="1"/>
  <c r="B221" i="40" l="1"/>
  <c r="Y219" i="40"/>
  <c r="AB219" i="40"/>
  <c r="AC219" i="40" l="1"/>
  <c r="AD219" i="40" s="1"/>
  <c r="C220" i="40" s="1"/>
  <c r="E220" i="40" s="1"/>
  <c r="AJ219" i="40"/>
  <c r="AK219" i="40" s="1"/>
  <c r="Z219" i="40"/>
  <c r="AL219" i="40" l="1"/>
  <c r="AQ219" i="40" s="1"/>
  <c r="AT219" i="40" s="1"/>
  <c r="D220" i="40"/>
  <c r="F220" i="40"/>
  <c r="AO219" i="40" l="1"/>
  <c r="AR219" i="40" s="1"/>
  <c r="G220" i="40"/>
  <c r="H220" i="40" s="1"/>
  <c r="I220" i="40" s="1"/>
  <c r="K220" i="40" s="1"/>
  <c r="L220" i="40" s="1"/>
  <c r="U220" i="40"/>
  <c r="V220" i="40" s="1"/>
  <c r="X220" i="40" l="1"/>
  <c r="M220" i="40"/>
  <c r="N220" i="40" s="1"/>
  <c r="P220" i="40" s="1"/>
  <c r="BF220" i="40"/>
  <c r="BG220" i="40" s="1"/>
  <c r="AF221" i="40" s="1"/>
  <c r="AG221" i="40" s="1"/>
  <c r="AI221" i="40" s="1"/>
  <c r="AN220" i="40"/>
  <c r="AP220" i="40" s="1"/>
  <c r="AS220" i="40" s="1"/>
  <c r="AM220" i="40"/>
  <c r="BH220" i="40"/>
  <c r="BI220" i="40" s="1"/>
  <c r="AA220" i="40"/>
  <c r="W220" i="40"/>
  <c r="AY221" i="40" l="1"/>
  <c r="AH221" i="40"/>
  <c r="T221" i="40"/>
  <c r="Q220" i="40"/>
  <c r="O220" i="40"/>
  <c r="AV221" i="40"/>
  <c r="AW221" i="40" s="1"/>
  <c r="AX221" i="40" s="1"/>
  <c r="AZ221" i="40"/>
  <c r="BB221" i="40"/>
  <c r="B222" i="40" l="1"/>
  <c r="R220" i="40"/>
  <c r="S220" i="40" s="1"/>
  <c r="BC221" i="40"/>
  <c r="BD221" i="40" s="1"/>
  <c r="BE221" i="40" s="1"/>
  <c r="AB220" i="40" l="1"/>
  <c r="Y220" i="40"/>
  <c r="AC220" i="40" l="1"/>
  <c r="AD220" i="40" s="1"/>
  <c r="C221" i="40" s="1"/>
  <c r="E221" i="40" s="1"/>
  <c r="AJ220" i="40"/>
  <c r="AK220" i="40" s="1"/>
  <c r="Z220" i="40"/>
  <c r="AL220" i="40" l="1"/>
  <c r="AQ220" i="40" s="1"/>
  <c r="AT220" i="40" s="1"/>
  <c r="D221" i="40"/>
  <c r="F221" i="40"/>
  <c r="AO220" i="40" l="1"/>
  <c r="AR220" i="40" s="1"/>
  <c r="U221" i="40"/>
  <c r="V221" i="40" s="1"/>
  <c r="G221" i="40"/>
  <c r="H221" i="40" s="1"/>
  <c r="I221" i="40" s="1"/>
  <c r="K221" i="40" s="1"/>
  <c r="L221" i="40" s="1"/>
  <c r="X221" i="40" l="1"/>
  <c r="AA221" i="40"/>
  <c r="M221" i="40"/>
  <c r="BF221" i="40"/>
  <c r="BG221" i="40" s="1"/>
  <c r="AF222" i="40" s="1"/>
  <c r="AG222" i="40" s="1"/>
  <c r="AN221" i="40"/>
  <c r="AP221" i="40" s="1"/>
  <c r="AS221" i="40" s="1"/>
  <c r="BH221" i="40"/>
  <c r="BI221" i="40" s="1"/>
  <c r="AM221" i="40"/>
  <c r="T222" i="40" l="1"/>
  <c r="W221" i="40"/>
  <c r="N221" i="40"/>
  <c r="P221" i="40" s="1"/>
  <c r="AY222" i="40"/>
  <c r="AH222" i="40"/>
  <c r="AI222" i="40"/>
  <c r="Q221" i="40" l="1"/>
  <c r="O221" i="40"/>
  <c r="BB222" i="40"/>
  <c r="AV222" i="40"/>
  <c r="AW222" i="40" s="1"/>
  <c r="AX222" i="40" s="1"/>
  <c r="AZ222" i="40"/>
  <c r="B223" i="40" l="1"/>
  <c r="R221" i="40"/>
  <c r="S221" i="40" s="1"/>
  <c r="BC222" i="40"/>
  <c r="BD222" i="40" s="1"/>
  <c r="BE222" i="40" s="1"/>
  <c r="Y221" i="40"/>
  <c r="AB221" i="40"/>
  <c r="AC221" i="40" l="1"/>
  <c r="AD221" i="40" s="1"/>
  <c r="C222" i="40" s="1"/>
  <c r="E222" i="40" s="1"/>
  <c r="AJ221" i="40"/>
  <c r="AK221" i="40" s="1"/>
  <c r="Z221" i="40"/>
  <c r="AL221" i="40" l="1"/>
  <c r="AQ221" i="40" s="1"/>
  <c r="AT221" i="40" s="1"/>
  <c r="D222" i="40"/>
  <c r="F222" i="40"/>
  <c r="AO221" i="40" l="1"/>
  <c r="AR221" i="40" s="1"/>
  <c r="G222" i="40"/>
  <c r="H222" i="40" s="1"/>
  <c r="I222" i="40" s="1"/>
  <c r="K222" i="40" s="1"/>
  <c r="L222" i="40" s="1"/>
  <c r="U222" i="40"/>
  <c r="V222" i="40" s="1"/>
  <c r="X222" i="40" l="1"/>
  <c r="AA222" i="40"/>
  <c r="M222" i="40"/>
  <c r="BF222" i="40"/>
  <c r="BG222" i="40" s="1"/>
  <c r="AF223" i="40" s="1"/>
  <c r="AG223" i="40" s="1"/>
  <c r="AM222" i="40"/>
  <c r="AN222" i="40"/>
  <c r="AP222" i="40" s="1"/>
  <c r="AS222" i="40" s="1"/>
  <c r="BH222" i="40"/>
  <c r="BI222" i="40" s="1"/>
  <c r="T223" i="40" l="1"/>
  <c r="W222" i="40"/>
  <c r="N222" i="40"/>
  <c r="P222" i="40" s="1"/>
  <c r="AI223" i="40"/>
  <c r="AY223" i="40"/>
  <c r="AH223" i="40"/>
  <c r="Q222" i="40" l="1"/>
  <c r="O222" i="40"/>
  <c r="AZ223" i="40"/>
  <c r="AV223" i="40"/>
  <c r="AW223" i="40" s="1"/>
  <c r="AX223" i="40" s="1"/>
  <c r="BB223" i="40"/>
  <c r="B224" i="40" l="1"/>
  <c r="R222" i="40"/>
  <c r="S222" i="40" s="1"/>
  <c r="BC223" i="40"/>
  <c r="BD223" i="40" s="1"/>
  <c r="BE223" i="40" s="1"/>
  <c r="Y222" i="40" l="1"/>
  <c r="AB222" i="40"/>
  <c r="AC222" i="40" l="1"/>
  <c r="AJ222" i="40"/>
  <c r="AK222" i="40" s="1"/>
  <c r="AD222" i="40"/>
  <c r="C223" i="40" s="1"/>
  <c r="E223" i="40" s="1"/>
  <c r="Z222" i="40"/>
  <c r="AL222" i="40" l="1"/>
  <c r="AQ222" i="40" s="1"/>
  <c r="AT222" i="40" s="1"/>
  <c r="D223" i="40"/>
  <c r="F223" i="40"/>
  <c r="AO222" i="40" l="1"/>
  <c r="AR222" i="40" s="1"/>
  <c r="U223" i="40"/>
  <c r="V223" i="40" s="1"/>
  <c r="G223" i="40"/>
  <c r="H223" i="40" s="1"/>
  <c r="I223" i="40" s="1"/>
  <c r="K223" i="40" s="1"/>
  <c r="L223" i="40" s="1"/>
  <c r="X223" i="40" l="1"/>
  <c r="AA223" i="40"/>
  <c r="M223" i="40"/>
  <c r="BF223" i="40"/>
  <c r="BG223" i="40" s="1"/>
  <c r="AF224" i="40" s="1"/>
  <c r="AG224" i="40" s="1"/>
  <c r="BH223" i="40"/>
  <c r="BI223" i="40" s="1"/>
  <c r="AN223" i="40"/>
  <c r="AP223" i="40" s="1"/>
  <c r="AS223" i="40" s="1"/>
  <c r="AM223" i="40"/>
  <c r="T224" i="40" l="1"/>
  <c r="W223" i="40"/>
  <c r="N223" i="40"/>
  <c r="P223" i="40" s="1"/>
  <c r="AI224" i="40"/>
  <c r="AY224" i="40"/>
  <c r="AH224" i="40"/>
  <c r="Q223" i="40" l="1"/>
  <c r="O223" i="40"/>
  <c r="AV224" i="40"/>
  <c r="AW224" i="40" s="1"/>
  <c r="AX224" i="40" s="1"/>
  <c r="BB224" i="40"/>
  <c r="AZ224" i="40"/>
  <c r="B225" i="40" l="1"/>
  <c r="R223" i="40"/>
  <c r="S223" i="40" s="1"/>
  <c r="BC224" i="40"/>
  <c r="BD224" i="40" s="1"/>
  <c r="BE224" i="40" s="1"/>
  <c r="Y223" i="40" l="1"/>
  <c r="AB223" i="40"/>
  <c r="AC223" i="40" l="1"/>
  <c r="AD223" i="40" s="1"/>
  <c r="C224" i="40" s="1"/>
  <c r="E224" i="40" s="1"/>
  <c r="AJ223" i="40"/>
  <c r="AK223" i="40" s="1"/>
  <c r="Z223" i="40"/>
  <c r="AL223" i="40" l="1"/>
  <c r="AO223" i="40" s="1"/>
  <c r="AR223" i="40" s="1"/>
  <c r="D224" i="40"/>
  <c r="F224" i="40"/>
  <c r="AQ223" i="40" l="1"/>
  <c r="AT223" i="40" s="1"/>
  <c r="G224" i="40"/>
  <c r="H224" i="40" s="1"/>
  <c r="I224" i="40" s="1"/>
  <c r="K224" i="40" s="1"/>
  <c r="L224" i="40" s="1"/>
  <c r="U224" i="40"/>
  <c r="V224" i="40" s="1"/>
  <c r="X224" i="40" l="1"/>
  <c r="M224" i="40"/>
  <c r="BF224" i="40"/>
  <c r="BG224" i="40" s="1"/>
  <c r="AF225" i="40" s="1"/>
  <c r="AG225" i="40" s="1"/>
  <c r="AI225" i="40" s="1"/>
  <c r="W224" i="40"/>
  <c r="BH224" i="40"/>
  <c r="BI224" i="40" s="1"/>
  <c r="AN224" i="40"/>
  <c r="AP224" i="40" s="1"/>
  <c r="AS224" i="40" s="1"/>
  <c r="AM224" i="40"/>
  <c r="N224" i="40"/>
  <c r="P224" i="40" s="1"/>
  <c r="AA224" i="40"/>
  <c r="AH225" i="40" l="1"/>
  <c r="AY225" i="40"/>
  <c r="T225" i="40"/>
  <c r="O224" i="40"/>
  <c r="Q224" i="40"/>
  <c r="AV225" i="40"/>
  <c r="AW225" i="40" s="1"/>
  <c r="AX225" i="40" s="1"/>
  <c r="AZ225" i="40"/>
  <c r="BB225" i="40"/>
  <c r="B226" i="40" l="1"/>
  <c r="R224" i="40"/>
  <c r="S224" i="40" s="1"/>
  <c r="BC225" i="40"/>
  <c r="BD225" i="40" s="1"/>
  <c r="BE225" i="40" s="1"/>
  <c r="Y224" i="40" l="1"/>
  <c r="AB224" i="40" l="1"/>
  <c r="Z224" i="40"/>
  <c r="AC224" i="40" l="1"/>
  <c r="AD224" i="40" s="1"/>
  <c r="C225" i="40" s="1"/>
  <c r="E225" i="40" s="1"/>
  <c r="AJ224" i="40"/>
  <c r="AK224" i="40" s="1"/>
  <c r="D225" i="40" l="1"/>
  <c r="AL224" i="40"/>
  <c r="AO224" i="40" s="1"/>
  <c r="AR224" i="40" s="1"/>
  <c r="F225" i="40"/>
  <c r="G225" i="40" s="1"/>
  <c r="H225" i="40" s="1"/>
  <c r="I225" i="40" s="1"/>
  <c r="K225" i="40" s="1"/>
  <c r="L225" i="40" s="1"/>
  <c r="AQ224" i="40" l="1"/>
  <c r="AT224" i="40" s="1"/>
  <c r="M225" i="40"/>
  <c r="U225" i="40"/>
  <c r="V225" i="40" s="1"/>
  <c r="X225" i="40" s="1"/>
  <c r="BF225" i="40" l="1"/>
  <c r="BG225" i="40" s="1"/>
  <c r="AF226" i="40" s="1"/>
  <c r="AG226" i="40" s="1"/>
  <c r="BH225" i="40"/>
  <c r="BI225" i="40" s="1"/>
  <c r="W225" i="40"/>
  <c r="AM225" i="40"/>
  <c r="AA225" i="40"/>
  <c r="AN225" i="40"/>
  <c r="AP225" i="40" s="1"/>
  <c r="AS225" i="40" s="1"/>
  <c r="N225" i="40"/>
  <c r="P225" i="40" s="1"/>
  <c r="AH226" i="40"/>
  <c r="AY226" i="40"/>
  <c r="AI226" i="40"/>
  <c r="T226" i="40" l="1"/>
  <c r="O225" i="40"/>
  <c r="Q225" i="40"/>
  <c r="AV226" i="40"/>
  <c r="AW226" i="40" s="1"/>
  <c r="AX226" i="40" s="1"/>
  <c r="BB226" i="40"/>
  <c r="AZ226" i="40"/>
  <c r="B227" i="40" l="1"/>
  <c r="R225" i="40"/>
  <c r="S225" i="40" s="1"/>
  <c r="BC226" i="40"/>
  <c r="BD226" i="40" s="1"/>
  <c r="BE226" i="40" s="1"/>
  <c r="AB225" i="40" l="1"/>
  <c r="Y225" i="40"/>
  <c r="AC225" i="40" l="1"/>
  <c r="AJ225" i="40"/>
  <c r="AK225" i="40" s="1"/>
  <c r="AD225" i="40"/>
  <c r="C226" i="40" s="1"/>
  <c r="E226" i="40" s="1"/>
  <c r="Z225" i="40"/>
  <c r="AL225" i="40" l="1"/>
  <c r="AQ225" i="40" s="1"/>
  <c r="AT225" i="40" s="1"/>
  <c r="D226" i="40"/>
  <c r="F226" i="40"/>
  <c r="AO225" i="40" l="1"/>
  <c r="AR225" i="40" s="1"/>
  <c r="U226" i="40"/>
  <c r="V226" i="40" s="1"/>
  <c r="G226" i="40"/>
  <c r="H226" i="40" s="1"/>
  <c r="I226" i="40" s="1"/>
  <c r="K226" i="40" s="1"/>
  <c r="L226" i="40" s="1"/>
  <c r="X226" i="40" l="1"/>
  <c r="AA226" i="40"/>
  <c r="M226" i="40"/>
  <c r="BF226" i="40"/>
  <c r="BG226" i="40" s="1"/>
  <c r="AF227" i="40" s="1"/>
  <c r="AG227" i="40" s="1"/>
  <c r="AM226" i="40"/>
  <c r="AN226" i="40"/>
  <c r="AP226" i="40" s="1"/>
  <c r="AS226" i="40" s="1"/>
  <c r="BH226" i="40"/>
  <c r="BI226" i="40" s="1"/>
  <c r="T227" i="40" l="1"/>
  <c r="N226" i="40"/>
  <c r="P226" i="40" s="1"/>
  <c r="W226" i="40"/>
  <c r="AH227" i="40"/>
  <c r="AY227" i="40"/>
  <c r="AI227" i="40"/>
  <c r="O226" i="40" l="1"/>
  <c r="Q226" i="40"/>
  <c r="AV227" i="40"/>
  <c r="AW227" i="40" s="1"/>
  <c r="AX227" i="40" s="1"/>
  <c r="BB227" i="40"/>
  <c r="AZ227" i="40"/>
  <c r="BC227" i="40" l="1"/>
  <c r="BD227" i="40" s="1"/>
  <c r="BE227" i="40" s="1"/>
  <c r="B228" i="40"/>
  <c r="R226" i="40"/>
  <c r="S226" i="40" s="1"/>
  <c r="AB226" i="40"/>
  <c r="Y226" i="40"/>
  <c r="AC226" i="40" l="1"/>
  <c r="AJ226" i="40"/>
  <c r="AK226" i="40" s="1"/>
  <c r="AD226" i="40"/>
  <c r="C227" i="40" s="1"/>
  <c r="E227" i="40" s="1"/>
  <c r="Z226" i="40"/>
  <c r="AL226" i="40" l="1"/>
  <c r="AQ226" i="40" s="1"/>
  <c r="AT226" i="40" s="1"/>
  <c r="D227" i="40"/>
  <c r="F227" i="40"/>
  <c r="AO226" i="40" l="1"/>
  <c r="AR226" i="40" s="1"/>
  <c r="U227" i="40"/>
  <c r="V227" i="40" s="1"/>
  <c r="G227" i="40"/>
  <c r="H227" i="40" s="1"/>
  <c r="I227" i="40" s="1"/>
  <c r="K227" i="40" s="1"/>
  <c r="L227" i="40" s="1"/>
  <c r="X227" i="40" l="1"/>
  <c r="AA227" i="40"/>
  <c r="M227" i="40"/>
  <c r="BF227" i="40"/>
  <c r="BG227" i="40" s="1"/>
  <c r="AF228" i="40" s="1"/>
  <c r="AG228" i="40" s="1"/>
  <c r="AN227" i="40"/>
  <c r="AP227" i="40" s="1"/>
  <c r="AS227" i="40" s="1"/>
  <c r="AM227" i="40"/>
  <c r="BH227" i="40"/>
  <c r="BI227" i="40" s="1"/>
  <c r="T228" i="40" l="1"/>
  <c r="N227" i="40"/>
  <c r="P227" i="40" s="1"/>
  <c r="W227" i="40"/>
  <c r="AY228" i="40"/>
  <c r="AI228" i="40"/>
  <c r="AH228" i="40"/>
  <c r="O227" i="40" l="1"/>
  <c r="Q227" i="40"/>
  <c r="BB228" i="40"/>
  <c r="AZ228" i="40"/>
  <c r="BC228" i="40" s="1"/>
  <c r="BD228" i="40" s="1"/>
  <c r="BE228" i="40" s="1"/>
  <c r="AV228" i="40"/>
  <c r="AW228" i="40" s="1"/>
  <c r="AX228" i="40" s="1"/>
  <c r="B229" i="40" l="1"/>
  <c r="R227" i="40"/>
  <c r="S227" i="40" s="1"/>
  <c r="AB227" i="40"/>
  <c r="Y227" i="40"/>
  <c r="AC227" i="40" l="1"/>
  <c r="AD227" i="40" s="1"/>
  <c r="C228" i="40" s="1"/>
  <c r="E228" i="40" s="1"/>
  <c r="AJ227" i="40"/>
  <c r="AK227" i="40" s="1"/>
  <c r="Z227" i="40"/>
  <c r="AL227" i="40" l="1"/>
  <c r="AO227" i="40" s="1"/>
  <c r="AR227" i="40" s="1"/>
  <c r="D228" i="40"/>
  <c r="F228" i="40"/>
  <c r="AQ227" i="40" l="1"/>
  <c r="AT227" i="40" s="1"/>
  <c r="U228" i="40"/>
  <c r="V228" i="40" s="1"/>
  <c r="G228" i="40"/>
  <c r="H228" i="40" s="1"/>
  <c r="I228" i="40" s="1"/>
  <c r="K228" i="40" s="1"/>
  <c r="L228" i="40" s="1"/>
  <c r="X228" i="40" l="1"/>
  <c r="AA228" i="40"/>
  <c r="M228" i="40"/>
  <c r="BF228" i="40"/>
  <c r="BG228" i="40" s="1"/>
  <c r="AF229" i="40" s="1"/>
  <c r="AG229" i="40" s="1"/>
  <c r="AM228" i="40"/>
  <c r="AN228" i="40"/>
  <c r="AP228" i="40" s="1"/>
  <c r="AS228" i="40" s="1"/>
  <c r="BH228" i="40"/>
  <c r="BI228" i="40" s="1"/>
  <c r="T229" i="40" l="1"/>
  <c r="W228" i="40"/>
  <c r="N228" i="40"/>
  <c r="P228" i="40" s="1"/>
  <c r="AH229" i="40"/>
  <c r="AY229" i="40"/>
  <c r="AI229" i="40"/>
  <c r="Q228" i="40" l="1"/>
  <c r="O228" i="40"/>
  <c r="AZ229" i="40"/>
  <c r="BB229" i="40"/>
  <c r="AV229" i="40"/>
  <c r="AW229" i="40" s="1"/>
  <c r="AX229" i="40" s="1"/>
  <c r="B230" i="40" l="1"/>
  <c r="R228" i="40"/>
  <c r="S228" i="40" s="1"/>
  <c r="BC229" i="40"/>
  <c r="BD229" i="40" s="1"/>
  <c r="BE229" i="40" s="1"/>
  <c r="AB228" i="40" l="1"/>
  <c r="Y228" i="40"/>
  <c r="AC228" i="40" l="1"/>
  <c r="AD228" i="40" s="1"/>
  <c r="C229" i="40" s="1"/>
  <c r="E229" i="40" s="1"/>
  <c r="AJ228" i="40"/>
  <c r="AK228" i="40" s="1"/>
  <c r="Z228" i="40"/>
  <c r="AL228" i="40" l="1"/>
  <c r="AQ228" i="40" s="1"/>
  <c r="AT228" i="40" s="1"/>
  <c r="D229" i="40"/>
  <c r="F229" i="40"/>
  <c r="U229" i="40" l="1"/>
  <c r="V229" i="40" s="1"/>
  <c r="AO228" i="40"/>
  <c r="AR228" i="40" s="1"/>
  <c r="G229" i="40"/>
  <c r="H229" i="40" s="1"/>
  <c r="I229" i="40" s="1"/>
  <c r="K229" i="40" s="1"/>
  <c r="L229" i="40" s="1"/>
  <c r="BH229" i="40"/>
  <c r="BI229" i="40" s="1"/>
  <c r="X229" i="40" l="1"/>
  <c r="T230" i="40"/>
  <c r="M229" i="40"/>
  <c r="BF229" i="40"/>
  <c r="BG229" i="40" s="1"/>
  <c r="AF230" i="40" s="1"/>
  <c r="AG230" i="40" s="1"/>
  <c r="AN229" i="40"/>
  <c r="AP229" i="40" s="1"/>
  <c r="AS229" i="40" s="1"/>
  <c r="AM229" i="40"/>
  <c r="AA229" i="40"/>
  <c r="N229" i="40" l="1"/>
  <c r="P229" i="40" s="1"/>
  <c r="W229" i="40"/>
  <c r="AI230" i="40"/>
  <c r="AH230" i="40"/>
  <c r="AY230" i="40"/>
  <c r="Q229" i="40" l="1"/>
  <c r="O229" i="40"/>
  <c r="AZ230" i="40"/>
  <c r="AV230" i="40"/>
  <c r="AW230" i="40" s="1"/>
  <c r="AX230" i="40" s="1"/>
  <c r="BB230" i="40"/>
  <c r="B231" i="40" l="1"/>
  <c r="R229" i="40"/>
  <c r="S229" i="40" s="1"/>
  <c r="BC230" i="40"/>
  <c r="BD230" i="40" s="1"/>
  <c r="BE230" i="40" s="1"/>
  <c r="Y229" i="40"/>
  <c r="AB229" i="40"/>
  <c r="AC229" i="40" l="1"/>
  <c r="AD229" i="40" s="1"/>
  <c r="C230" i="40" s="1"/>
  <c r="E230" i="40" s="1"/>
  <c r="AJ229" i="40"/>
  <c r="AK229" i="40" s="1"/>
  <c r="Z229" i="40"/>
  <c r="AL229" i="40" l="1"/>
  <c r="AO229" i="40" s="1"/>
  <c r="AR229" i="40" s="1"/>
  <c r="D230" i="40"/>
  <c r="F230" i="40"/>
  <c r="AQ229" i="40" l="1"/>
  <c r="AT229" i="40" s="1"/>
  <c r="U230" i="40"/>
  <c r="V230" i="40" s="1"/>
  <c r="G230" i="40"/>
  <c r="H230" i="40" s="1"/>
  <c r="I230" i="40" s="1"/>
  <c r="K230" i="40" s="1"/>
  <c r="L230" i="40" s="1"/>
  <c r="X230" i="40" l="1"/>
  <c r="AA230" i="40"/>
  <c r="M230" i="40"/>
  <c r="BF230" i="40"/>
  <c r="BG230" i="40" s="1"/>
  <c r="AF231" i="40" s="1"/>
  <c r="AG231" i="40" s="1"/>
  <c r="AY231" i="40" s="1"/>
  <c r="AM230" i="40"/>
  <c r="AN230" i="40"/>
  <c r="AP230" i="40" s="1"/>
  <c r="AS230" i="40" s="1"/>
  <c r="BH230" i="40"/>
  <c r="BI230" i="40" s="1"/>
  <c r="AH231" i="40" l="1"/>
  <c r="AI231" i="40"/>
  <c r="T231" i="40"/>
  <c r="W230" i="40"/>
  <c r="N230" i="40"/>
  <c r="P230" i="40" s="1"/>
  <c r="AZ231" i="40"/>
  <c r="AV231" i="40"/>
  <c r="AW231" i="40" s="1"/>
  <c r="AX231" i="40" s="1"/>
  <c r="BB231" i="40"/>
  <c r="B232" i="40" l="1"/>
  <c r="O230" i="40"/>
  <c r="Q230" i="40"/>
  <c r="BC231" i="40"/>
  <c r="BD231" i="40" s="1"/>
  <c r="BE231" i="40" s="1"/>
  <c r="R230" i="40" l="1"/>
  <c r="S230" i="40" s="1"/>
  <c r="AB230" i="40"/>
  <c r="Y230" i="40"/>
  <c r="AC230" i="40" l="1"/>
  <c r="AJ230" i="40"/>
  <c r="AK230" i="40" s="1"/>
  <c r="AD230" i="40"/>
  <c r="C231" i="40" s="1"/>
  <c r="E231" i="40" s="1"/>
  <c r="Z230" i="40"/>
  <c r="AL230" i="40" l="1"/>
  <c r="AO230" i="40" s="1"/>
  <c r="AR230" i="40" s="1"/>
  <c r="D231" i="40"/>
  <c r="F231" i="40"/>
  <c r="AQ230" i="40" l="1"/>
  <c r="AT230" i="40" s="1"/>
  <c r="U231" i="40"/>
  <c r="V231" i="40" s="1"/>
  <c r="G231" i="40"/>
  <c r="H231" i="40" s="1"/>
  <c r="I231" i="40" s="1"/>
  <c r="K231" i="40" s="1"/>
  <c r="L231" i="40" s="1"/>
  <c r="X231" i="40" l="1"/>
  <c r="AA231" i="40"/>
  <c r="M231" i="40"/>
  <c r="BF231" i="40"/>
  <c r="BG231" i="40" s="1"/>
  <c r="AF232" i="40" s="1"/>
  <c r="AG232" i="40" s="1"/>
  <c r="AN231" i="40"/>
  <c r="AP231" i="40" s="1"/>
  <c r="AS231" i="40" s="1"/>
  <c r="AM231" i="40"/>
  <c r="BH231" i="40"/>
  <c r="BI231" i="40" s="1"/>
  <c r="T232" i="40" l="1"/>
  <c r="W231" i="40"/>
  <c r="N231" i="40"/>
  <c r="P231" i="40" s="1"/>
  <c r="AY232" i="40"/>
  <c r="AI232" i="40"/>
  <c r="AH232" i="40"/>
  <c r="O231" i="40" l="1"/>
  <c r="Q231" i="40"/>
  <c r="AV232" i="40"/>
  <c r="AW232" i="40" s="1"/>
  <c r="AX232" i="40" s="1"/>
  <c r="BB232" i="40"/>
  <c r="AZ232" i="40"/>
  <c r="B233" i="40" l="1"/>
  <c r="R231" i="40"/>
  <c r="S231" i="40" s="1"/>
  <c r="BC232" i="40"/>
  <c r="BD232" i="40" s="1"/>
  <c r="BE232" i="40" s="1"/>
  <c r="Y231" i="40" l="1"/>
  <c r="AB231" i="40"/>
  <c r="AC231" i="40" l="1"/>
  <c r="AD231" i="40" s="1"/>
  <c r="C232" i="40" s="1"/>
  <c r="E232" i="40" s="1"/>
  <c r="AJ231" i="40"/>
  <c r="AK231" i="40" s="1"/>
  <c r="Z231" i="40"/>
  <c r="AL231" i="40" l="1"/>
  <c r="AQ231" i="40" s="1"/>
  <c r="AT231" i="40" s="1"/>
  <c r="D232" i="40"/>
  <c r="F232" i="40"/>
  <c r="AO231" i="40" l="1"/>
  <c r="AR231" i="40" s="1"/>
  <c r="G232" i="40"/>
  <c r="H232" i="40" s="1"/>
  <c r="I232" i="40" s="1"/>
  <c r="K232" i="40" s="1"/>
  <c r="L232" i="40" s="1"/>
  <c r="U232" i="40"/>
  <c r="V232" i="40" s="1"/>
  <c r="X232" i="40" l="1"/>
  <c r="M232" i="40"/>
  <c r="BF232" i="40"/>
  <c r="BG232" i="40" s="1"/>
  <c r="AF233" i="40" s="1"/>
  <c r="AG233" i="40" s="1"/>
  <c r="AH233" i="40" s="1"/>
  <c r="AN232" i="40"/>
  <c r="AP232" i="40" s="1"/>
  <c r="AS232" i="40" s="1"/>
  <c r="AM232" i="40"/>
  <c r="BH232" i="40"/>
  <c r="BI232" i="40" s="1"/>
  <c r="AA232" i="40"/>
  <c r="T233" i="40" l="1"/>
  <c r="AY233" i="40"/>
  <c r="AI233" i="40"/>
  <c r="AZ233" i="40" s="1"/>
  <c r="N232" i="40"/>
  <c r="P232" i="40" s="1"/>
  <c r="W232" i="40"/>
  <c r="AV233" i="40" l="1"/>
  <c r="AW233" i="40" s="1"/>
  <c r="AX233" i="40" s="1"/>
  <c r="BB233" i="40"/>
  <c r="BC233" i="40" s="1"/>
  <c r="BD233" i="40" s="1"/>
  <c r="BE233" i="40" s="1"/>
  <c r="O232" i="40"/>
  <c r="Q232" i="40"/>
  <c r="B234" i="40" l="1"/>
  <c r="R232" i="40"/>
  <c r="S232" i="40" s="1"/>
  <c r="AB232" i="40"/>
  <c r="Y232" i="40"/>
  <c r="AC232" i="40" l="1"/>
  <c r="AD232" i="40" s="1"/>
  <c r="C233" i="40" s="1"/>
  <c r="E233" i="40" s="1"/>
  <c r="AJ232" i="40"/>
  <c r="AK232" i="40" s="1"/>
  <c r="Z232" i="40"/>
  <c r="AL232" i="40" l="1"/>
  <c r="AO232" i="40" s="1"/>
  <c r="AR232" i="40" s="1"/>
  <c r="D233" i="40"/>
  <c r="F233" i="40"/>
  <c r="AQ232" i="40" l="1"/>
  <c r="AT232" i="40" s="1"/>
  <c r="U233" i="40"/>
  <c r="V233" i="40" s="1"/>
  <c r="G233" i="40"/>
  <c r="H233" i="40" s="1"/>
  <c r="I233" i="40" s="1"/>
  <c r="K233" i="40" s="1"/>
  <c r="L233" i="40" s="1"/>
  <c r="X233" i="40" l="1"/>
  <c r="AA233" i="40"/>
  <c r="M233" i="40"/>
  <c r="BF233" i="40"/>
  <c r="BG233" i="40" s="1"/>
  <c r="AF234" i="40" s="1"/>
  <c r="AG234" i="40" s="1"/>
  <c r="AM233" i="40"/>
  <c r="AN233" i="40"/>
  <c r="AP233" i="40" s="1"/>
  <c r="AS233" i="40" s="1"/>
  <c r="BH233" i="40"/>
  <c r="BI233" i="40" s="1"/>
  <c r="T234" i="40" l="1"/>
  <c r="N233" i="40"/>
  <c r="P233" i="40" s="1"/>
  <c r="W233" i="40"/>
  <c r="AI234" i="40"/>
  <c r="AH234" i="40"/>
  <c r="AY234" i="40"/>
  <c r="O233" i="40" l="1"/>
  <c r="Q233" i="40"/>
  <c r="BB234" i="40"/>
  <c r="AZ234" i="40"/>
  <c r="AV234" i="40"/>
  <c r="AW234" i="40" s="1"/>
  <c r="AX234" i="40" s="1"/>
  <c r="B235" i="40" l="1"/>
  <c r="R233" i="40"/>
  <c r="S233" i="40" s="1"/>
  <c r="BC234" i="40"/>
  <c r="BD234" i="40" s="1"/>
  <c r="BE234" i="40" s="1"/>
  <c r="AB233" i="40" l="1"/>
  <c r="Y233" i="40"/>
  <c r="AC233" i="40" l="1"/>
  <c r="AJ233" i="40"/>
  <c r="AK233" i="40" s="1"/>
  <c r="AD233" i="40"/>
  <c r="C234" i="40" s="1"/>
  <c r="E234" i="40" s="1"/>
  <c r="Z233" i="40"/>
  <c r="AL233" i="40" l="1"/>
  <c r="AO233" i="40" s="1"/>
  <c r="AR233" i="40" s="1"/>
  <c r="D234" i="40"/>
  <c r="F234" i="40"/>
  <c r="AQ233" i="40" l="1"/>
  <c r="AT233" i="40" s="1"/>
  <c r="G234" i="40"/>
  <c r="H234" i="40" s="1"/>
  <c r="I234" i="40" s="1"/>
  <c r="K234" i="40" s="1"/>
  <c r="L234" i="40" s="1"/>
  <c r="U234" i="40"/>
  <c r="V234" i="40" s="1"/>
  <c r="X234" i="40" l="1"/>
  <c r="W234" i="40"/>
  <c r="M234" i="40"/>
  <c r="BF234" i="40"/>
  <c r="BG234" i="40" s="1"/>
  <c r="AF235" i="40" s="1"/>
  <c r="AG235" i="40" s="1"/>
  <c r="BH234" i="40"/>
  <c r="BI234" i="40" s="1"/>
  <c r="AM234" i="40"/>
  <c r="AN234" i="40"/>
  <c r="AP234" i="40" s="1"/>
  <c r="AS234" i="40" s="1"/>
  <c r="AA234" i="40"/>
  <c r="N234" i="40" l="1"/>
  <c r="P234" i="40" s="1"/>
  <c r="Q234" i="40" s="1"/>
  <c r="T235" i="40"/>
  <c r="AH235" i="40"/>
  <c r="AI235" i="40"/>
  <c r="AY235" i="40"/>
  <c r="O234" i="40" l="1"/>
  <c r="R234" i="40"/>
  <c r="S234" i="40" s="1"/>
  <c r="BB235" i="40"/>
  <c r="AZ235" i="40"/>
  <c r="AV235" i="40"/>
  <c r="AW235" i="40" s="1"/>
  <c r="AX235" i="40" s="1"/>
  <c r="BC235" i="40" l="1"/>
  <c r="BD235" i="40" s="1"/>
  <c r="BE235" i="40" s="1"/>
  <c r="B236" i="40"/>
  <c r="Y234" i="40"/>
  <c r="AB234" i="40"/>
  <c r="AC234" i="40" l="1"/>
  <c r="AD234" i="40" s="1"/>
  <c r="C235" i="40" s="1"/>
  <c r="E235" i="40" s="1"/>
  <c r="AJ234" i="40"/>
  <c r="AK234" i="40" s="1"/>
  <c r="Z234" i="40"/>
  <c r="AL234" i="40" l="1"/>
  <c r="AO234" i="40" s="1"/>
  <c r="AR234" i="40" s="1"/>
  <c r="D235" i="40"/>
  <c r="F235" i="40"/>
  <c r="AQ234" i="40" l="1"/>
  <c r="AT234" i="40" s="1"/>
  <c r="U235" i="40"/>
  <c r="V235" i="40" s="1"/>
  <c r="G235" i="40"/>
  <c r="H235" i="40" s="1"/>
  <c r="I235" i="40" s="1"/>
  <c r="K235" i="40" s="1"/>
  <c r="L235" i="40" s="1"/>
  <c r="X235" i="40" l="1"/>
  <c r="AA235" i="40"/>
  <c r="M235" i="40"/>
  <c r="BF235" i="40"/>
  <c r="BG235" i="40" s="1"/>
  <c r="AF236" i="40" s="1"/>
  <c r="AG236" i="40" s="1"/>
  <c r="BH235" i="40"/>
  <c r="BI235" i="40" s="1"/>
  <c r="AN235" i="40"/>
  <c r="AP235" i="40" s="1"/>
  <c r="AS235" i="40" s="1"/>
  <c r="AM235" i="40"/>
  <c r="T236" i="40" l="1"/>
  <c r="W235" i="40"/>
  <c r="N235" i="40"/>
  <c r="P235" i="40" s="1"/>
  <c r="AY236" i="40"/>
  <c r="AH236" i="40"/>
  <c r="AI236" i="40"/>
  <c r="O235" i="40" l="1"/>
  <c r="Q235" i="40"/>
  <c r="AV236" i="40"/>
  <c r="AW236" i="40" s="1"/>
  <c r="AX236" i="40" s="1"/>
  <c r="BB236" i="40"/>
  <c r="AZ236" i="40"/>
  <c r="B237" i="40" l="1"/>
  <c r="R235" i="40"/>
  <c r="S235" i="40" s="1"/>
  <c r="BC236" i="40"/>
  <c r="BD236" i="40" s="1"/>
  <c r="BE236" i="40" s="1"/>
  <c r="AB235" i="40" l="1"/>
  <c r="Y235" i="40"/>
  <c r="AC235" i="40" l="1"/>
  <c r="AD235" i="40" s="1"/>
  <c r="C236" i="40" s="1"/>
  <c r="E236" i="40" s="1"/>
  <c r="AJ235" i="40"/>
  <c r="AK235" i="40" s="1"/>
  <c r="Z235" i="40"/>
  <c r="AL235" i="40" l="1"/>
  <c r="AQ235" i="40" s="1"/>
  <c r="AT235" i="40" s="1"/>
  <c r="D236" i="40"/>
  <c r="F236" i="40"/>
  <c r="AO235" i="40" l="1"/>
  <c r="AR235" i="40" s="1"/>
  <c r="U236" i="40"/>
  <c r="V236" i="40" s="1"/>
  <c r="G236" i="40"/>
  <c r="H236" i="40" s="1"/>
  <c r="I236" i="40" s="1"/>
  <c r="K236" i="40" s="1"/>
  <c r="L236" i="40" s="1"/>
  <c r="X236" i="40" l="1"/>
  <c r="AA236" i="40"/>
  <c r="M236" i="40"/>
  <c r="BF236" i="40"/>
  <c r="BG236" i="40" s="1"/>
  <c r="AF237" i="40" s="1"/>
  <c r="AG237" i="40" s="1"/>
  <c r="AN236" i="40"/>
  <c r="AP236" i="40" s="1"/>
  <c r="AS236" i="40" s="1"/>
  <c r="AM236" i="40"/>
  <c r="BH236" i="40"/>
  <c r="BI236" i="40" s="1"/>
  <c r="T237" i="40" l="1"/>
  <c r="W236" i="40"/>
  <c r="N236" i="40"/>
  <c r="P236" i="40" s="1"/>
  <c r="AH237" i="40"/>
  <c r="AI237" i="40"/>
  <c r="AY237" i="40"/>
  <c r="Q236" i="40" l="1"/>
  <c r="O236" i="40"/>
  <c r="BB237" i="40"/>
  <c r="AZ237" i="40"/>
  <c r="AV237" i="40"/>
  <c r="AW237" i="40" s="1"/>
  <c r="AX237" i="40" s="1"/>
  <c r="B238" i="40" l="1"/>
  <c r="R236" i="40"/>
  <c r="S236" i="40" s="1"/>
  <c r="BC237" i="40"/>
  <c r="BD237" i="40" s="1"/>
  <c r="BE237" i="40" s="1"/>
  <c r="Y236" i="40" l="1"/>
  <c r="AB236" i="40"/>
  <c r="AC236" i="40" l="1"/>
  <c r="AD236" i="40" s="1"/>
  <c r="C237" i="40" s="1"/>
  <c r="E237" i="40" s="1"/>
  <c r="AJ236" i="40"/>
  <c r="AK236" i="40" s="1"/>
  <c r="Z236" i="40"/>
  <c r="AL236" i="40" l="1"/>
  <c r="AO236" i="40" s="1"/>
  <c r="AR236" i="40" s="1"/>
  <c r="D237" i="40"/>
  <c r="F237" i="40"/>
  <c r="AQ236" i="40" l="1"/>
  <c r="AT236" i="40" s="1"/>
  <c r="G237" i="40"/>
  <c r="H237" i="40" s="1"/>
  <c r="I237" i="40" s="1"/>
  <c r="K237" i="40" s="1"/>
  <c r="L237" i="40" s="1"/>
  <c r="U237" i="40"/>
  <c r="V237" i="40" s="1"/>
  <c r="X237" i="40" l="1"/>
  <c r="AA237" i="40"/>
  <c r="M237" i="40"/>
  <c r="BF237" i="40"/>
  <c r="BG237" i="40" s="1"/>
  <c r="AF238" i="40" s="1"/>
  <c r="AG238" i="40" s="1"/>
  <c r="AM237" i="40"/>
  <c r="AN237" i="40"/>
  <c r="AP237" i="40" s="1"/>
  <c r="AS237" i="40" s="1"/>
  <c r="BH237" i="40"/>
  <c r="BI237" i="40" s="1"/>
  <c r="T238" i="40" l="1"/>
  <c r="W237" i="40"/>
  <c r="N237" i="40"/>
  <c r="P237" i="40" s="1"/>
  <c r="AI238" i="40"/>
  <c r="AY238" i="40"/>
  <c r="AH238" i="40"/>
  <c r="Q237" i="40" l="1"/>
  <c r="O237" i="40"/>
  <c r="AV238" i="40"/>
  <c r="AW238" i="40" s="1"/>
  <c r="AX238" i="40" s="1"/>
  <c r="BB238" i="40"/>
  <c r="AZ238" i="40"/>
  <c r="B239" i="40" l="1"/>
  <c r="R237" i="40"/>
  <c r="S237" i="40" s="1"/>
  <c r="BC238" i="40"/>
  <c r="BD238" i="40" s="1"/>
  <c r="BE238" i="40" s="1"/>
  <c r="AB237" i="40" l="1"/>
  <c r="Y237" i="40"/>
  <c r="AC237" i="40" l="1"/>
  <c r="AJ237" i="40"/>
  <c r="AK237" i="40" s="1"/>
  <c r="AD237" i="40"/>
  <c r="C238" i="40" s="1"/>
  <c r="E238" i="40" s="1"/>
  <c r="Z237" i="40"/>
  <c r="AL237" i="40" l="1"/>
  <c r="AO237" i="40" s="1"/>
  <c r="AR237" i="40" s="1"/>
  <c r="D238" i="40"/>
  <c r="F238" i="40"/>
  <c r="AQ237" i="40" l="1"/>
  <c r="AT237" i="40" s="1"/>
  <c r="U238" i="40"/>
  <c r="V238" i="40" s="1"/>
  <c r="G238" i="40"/>
  <c r="H238" i="40" s="1"/>
  <c r="I238" i="40" s="1"/>
  <c r="K238" i="40" s="1"/>
  <c r="L238" i="40" s="1"/>
  <c r="X238" i="40" l="1"/>
  <c r="AA238" i="40"/>
  <c r="M238" i="40"/>
  <c r="BF238" i="40"/>
  <c r="BG238" i="40" s="1"/>
  <c r="AF239" i="40" s="1"/>
  <c r="AG239" i="40" s="1"/>
  <c r="AM238" i="40"/>
  <c r="AN238" i="40"/>
  <c r="AP238" i="40" s="1"/>
  <c r="AS238" i="40" s="1"/>
  <c r="BH238" i="40"/>
  <c r="BI238" i="40" s="1"/>
  <c r="T239" i="40" l="1"/>
  <c r="W238" i="40"/>
  <c r="N238" i="40"/>
  <c r="P238" i="40" s="1"/>
  <c r="AH239" i="40"/>
  <c r="AI239" i="40"/>
  <c r="AY239" i="40"/>
  <c r="Q238" i="40" l="1"/>
  <c r="O238" i="40"/>
  <c r="AV239" i="40"/>
  <c r="AW239" i="40" s="1"/>
  <c r="AX239" i="40" s="1"/>
  <c r="BB239" i="40"/>
  <c r="AZ239" i="40"/>
  <c r="B240" i="40" l="1"/>
  <c r="R238" i="40"/>
  <c r="S238" i="40" s="1"/>
  <c r="BC239" i="40"/>
  <c r="BD239" i="40" s="1"/>
  <c r="BE239" i="40" s="1"/>
  <c r="Y238" i="40" l="1"/>
  <c r="AB238" i="40"/>
  <c r="AC238" i="40" l="1"/>
  <c r="AD238" i="40" s="1"/>
  <c r="C239" i="40" s="1"/>
  <c r="E239" i="40" s="1"/>
  <c r="AJ238" i="40"/>
  <c r="AK238" i="40" s="1"/>
  <c r="Z238" i="40"/>
  <c r="AL238" i="40" l="1"/>
  <c r="AQ238" i="40" s="1"/>
  <c r="AT238" i="40" s="1"/>
  <c r="D239" i="40"/>
  <c r="F239" i="40"/>
  <c r="AO238" i="40" l="1"/>
  <c r="AR238" i="40" s="1"/>
  <c r="U239" i="40"/>
  <c r="V239" i="40" s="1"/>
  <c r="G239" i="40"/>
  <c r="H239" i="40" s="1"/>
  <c r="I239" i="40" s="1"/>
  <c r="K239" i="40" s="1"/>
  <c r="L239" i="40" s="1"/>
  <c r="X239" i="40" l="1"/>
  <c r="AA239" i="40"/>
  <c r="M239" i="40"/>
  <c r="BF239" i="40"/>
  <c r="BG239" i="40" s="1"/>
  <c r="AF240" i="40" s="1"/>
  <c r="AG240" i="40" s="1"/>
  <c r="BH239" i="40"/>
  <c r="BI239" i="40" s="1"/>
  <c r="AM239" i="40"/>
  <c r="AN239" i="40"/>
  <c r="AP239" i="40" s="1"/>
  <c r="AS239" i="40" s="1"/>
  <c r="T240" i="40" l="1"/>
  <c r="W239" i="40"/>
  <c r="N239" i="40"/>
  <c r="P239" i="40" s="1"/>
  <c r="AH240" i="40"/>
  <c r="AI240" i="40"/>
  <c r="AY240" i="40"/>
  <c r="O239" i="40" l="1"/>
  <c r="Q239" i="40"/>
  <c r="AV240" i="40"/>
  <c r="AW240" i="40" s="1"/>
  <c r="AX240" i="40" s="1"/>
  <c r="AZ240" i="40"/>
  <c r="BB240" i="40"/>
  <c r="B241" i="40" l="1"/>
  <c r="R239" i="40"/>
  <c r="S239" i="40" s="1"/>
  <c r="BC240" i="40"/>
  <c r="BD240" i="40" s="1"/>
  <c r="BE240" i="40" s="1"/>
  <c r="Y239" i="40" l="1"/>
  <c r="AB239" i="40"/>
  <c r="AC239" i="40" l="1"/>
  <c r="AD239" i="40" s="1"/>
  <c r="C240" i="40" s="1"/>
  <c r="E240" i="40" s="1"/>
  <c r="AJ239" i="40"/>
  <c r="AK239" i="40" s="1"/>
  <c r="Z239" i="40"/>
  <c r="AL239" i="40" l="1"/>
  <c r="AQ239" i="40" s="1"/>
  <c r="AT239" i="40" s="1"/>
  <c r="D240" i="40"/>
  <c r="F240" i="40"/>
  <c r="AO239" i="40" l="1"/>
  <c r="AR239" i="40" s="1"/>
  <c r="G240" i="40"/>
  <c r="H240" i="40" s="1"/>
  <c r="I240" i="40" s="1"/>
  <c r="K240" i="40" s="1"/>
  <c r="L240" i="40" s="1"/>
  <c r="U240" i="40"/>
  <c r="V240" i="40" s="1"/>
  <c r="X240" i="40" l="1"/>
  <c r="W240" i="40"/>
  <c r="M240" i="40"/>
  <c r="N240" i="40" s="1"/>
  <c r="P240" i="40" s="1"/>
  <c r="BF240" i="40"/>
  <c r="BG240" i="40" s="1"/>
  <c r="AF241" i="40" s="1"/>
  <c r="AG241" i="40" s="1"/>
  <c r="AN240" i="40"/>
  <c r="AP240" i="40" s="1"/>
  <c r="AS240" i="40" s="1"/>
  <c r="AM240" i="40"/>
  <c r="BH240" i="40"/>
  <c r="BI240" i="40" s="1"/>
  <c r="AA240" i="40"/>
  <c r="T241" i="40" l="1"/>
  <c r="Q240" i="40"/>
  <c r="O240" i="40"/>
  <c r="AH241" i="40"/>
  <c r="AY241" i="40"/>
  <c r="AI241" i="40"/>
  <c r="R240" i="40" l="1"/>
  <c r="S240" i="40" s="1"/>
  <c r="BB241" i="40"/>
  <c r="AV241" i="40"/>
  <c r="AW241" i="40" s="1"/>
  <c r="AX241" i="40" s="1"/>
  <c r="AZ241" i="40"/>
  <c r="BC241" i="40" s="1"/>
  <c r="BD241" i="40" s="1"/>
  <c r="BE241" i="40" s="1"/>
  <c r="B242" i="40" l="1"/>
  <c r="AB240" i="40"/>
  <c r="Y240" i="40"/>
  <c r="AC240" i="40" l="1"/>
  <c r="AD240" i="40" s="1"/>
  <c r="C241" i="40" s="1"/>
  <c r="E241" i="40" s="1"/>
  <c r="AJ240" i="40"/>
  <c r="AK240" i="40" s="1"/>
  <c r="Z240" i="40"/>
  <c r="AL240" i="40" l="1"/>
  <c r="AQ240" i="40" s="1"/>
  <c r="AT240" i="40" s="1"/>
  <c r="D241" i="40"/>
  <c r="F241" i="40"/>
  <c r="AO240" i="40" l="1"/>
  <c r="AR240" i="40" s="1"/>
  <c r="U241" i="40"/>
  <c r="V241" i="40" s="1"/>
  <c r="G241" i="40"/>
  <c r="H241" i="40" s="1"/>
  <c r="I241" i="40" s="1"/>
  <c r="K241" i="40" s="1"/>
  <c r="L241" i="40" s="1"/>
  <c r="X241" i="40" l="1"/>
  <c r="AA241" i="40"/>
  <c r="M241" i="40"/>
  <c r="BF241" i="40"/>
  <c r="BG241" i="40" s="1"/>
  <c r="AF242" i="40" s="1"/>
  <c r="AG242" i="40" s="1"/>
  <c r="BH241" i="40"/>
  <c r="BI241" i="40" s="1"/>
  <c r="AM241" i="40"/>
  <c r="AN241" i="40"/>
  <c r="AP241" i="40" s="1"/>
  <c r="AS241" i="40" s="1"/>
  <c r="T242" i="40" l="1"/>
  <c r="W241" i="40"/>
  <c r="N241" i="40"/>
  <c r="P241" i="40" s="1"/>
  <c r="AI242" i="40"/>
  <c r="AH242" i="40"/>
  <c r="AY242" i="40"/>
  <c r="O241" i="40" l="1"/>
  <c r="Q241" i="40"/>
  <c r="BB242" i="40"/>
  <c r="AZ242" i="40"/>
  <c r="AV242" i="40"/>
  <c r="AW242" i="40" s="1"/>
  <c r="AX242" i="40" s="1"/>
  <c r="B243" i="40" l="1"/>
  <c r="R241" i="40"/>
  <c r="S241" i="40" s="1"/>
  <c r="BC242" i="40"/>
  <c r="BD242" i="40" s="1"/>
  <c r="BE242" i="40" s="1"/>
  <c r="AB241" i="40"/>
  <c r="Y241" i="40"/>
  <c r="AC241" i="40" l="1"/>
  <c r="AJ241" i="40"/>
  <c r="AK241" i="40" s="1"/>
  <c r="AD241" i="40"/>
  <c r="C242" i="40" s="1"/>
  <c r="E242" i="40" s="1"/>
  <c r="Z241" i="40"/>
  <c r="AL241" i="40" l="1"/>
  <c r="AQ241" i="40" s="1"/>
  <c r="AT241" i="40" s="1"/>
  <c r="D242" i="40"/>
  <c r="F242" i="40"/>
  <c r="AO241" i="40" l="1"/>
  <c r="AR241" i="40" s="1"/>
  <c r="U242" i="40"/>
  <c r="V242" i="40" s="1"/>
  <c r="G242" i="40"/>
  <c r="H242" i="40" s="1"/>
  <c r="I242" i="40" s="1"/>
  <c r="K242" i="40" s="1"/>
  <c r="L242" i="40" s="1"/>
  <c r="X242" i="40" l="1"/>
  <c r="M242" i="40"/>
  <c r="BF242" i="40"/>
  <c r="BG242" i="40" s="1"/>
  <c r="AF243" i="40" s="1"/>
  <c r="AG243" i="40" s="1"/>
  <c r="AA242" i="40"/>
  <c r="AM242" i="40"/>
  <c r="AN242" i="40"/>
  <c r="AP242" i="40" s="1"/>
  <c r="AS242" i="40" s="1"/>
  <c r="BH242" i="40"/>
  <c r="BI242" i="40" s="1"/>
  <c r="T243" i="40" l="1"/>
  <c r="W242" i="40"/>
  <c r="N242" i="40"/>
  <c r="P242" i="40" s="1"/>
  <c r="AH243" i="40"/>
  <c r="AY243" i="40"/>
  <c r="AI243" i="40"/>
  <c r="Q242" i="40" l="1"/>
  <c r="O242" i="40"/>
  <c r="AV243" i="40"/>
  <c r="AW243" i="40" s="1"/>
  <c r="AX243" i="40" s="1"/>
  <c r="AZ243" i="40"/>
  <c r="BB243" i="40"/>
  <c r="B244" i="40" l="1"/>
  <c r="R242" i="40"/>
  <c r="S242" i="40" s="1"/>
  <c r="BC243" i="40"/>
  <c r="BD243" i="40" s="1"/>
  <c r="BE243" i="40" s="1"/>
  <c r="Y242" i="40" l="1"/>
  <c r="AB242" i="40"/>
  <c r="AC242" i="40" l="1"/>
  <c r="AD242" i="40" s="1"/>
  <c r="C243" i="40" s="1"/>
  <c r="E243" i="40" s="1"/>
  <c r="AJ242" i="40"/>
  <c r="AK242" i="40" s="1"/>
  <c r="Z242" i="40"/>
  <c r="AL242" i="40" l="1"/>
  <c r="AO242" i="40" s="1"/>
  <c r="AR242" i="40" s="1"/>
  <c r="D243" i="40"/>
  <c r="F243" i="40"/>
  <c r="AQ242" i="40" l="1"/>
  <c r="AT242" i="40" s="1"/>
  <c r="G243" i="40"/>
  <c r="H243" i="40" s="1"/>
  <c r="I243" i="40" s="1"/>
  <c r="K243" i="40" s="1"/>
  <c r="L243" i="40" s="1"/>
  <c r="U243" i="40"/>
  <c r="V243" i="40" s="1"/>
  <c r="X243" i="40" l="1"/>
  <c r="AA243" i="40"/>
  <c r="M243" i="40"/>
  <c r="BF243" i="40"/>
  <c r="BG243" i="40" s="1"/>
  <c r="AF244" i="40" s="1"/>
  <c r="AG244" i="40" s="1"/>
  <c r="AN243" i="40"/>
  <c r="AP243" i="40" s="1"/>
  <c r="AS243" i="40" s="1"/>
  <c r="AM243" i="40"/>
  <c r="BH243" i="40"/>
  <c r="BI243" i="40" s="1"/>
  <c r="T244" i="40" l="1"/>
  <c r="W243" i="40"/>
  <c r="N243" i="40"/>
  <c r="P243" i="40" s="1"/>
  <c r="AY244" i="40"/>
  <c r="AH244" i="40"/>
  <c r="AI244" i="40"/>
  <c r="O243" i="40" l="1"/>
  <c r="Q243" i="40"/>
  <c r="AV244" i="40"/>
  <c r="AW244" i="40" s="1"/>
  <c r="AX244" i="40" s="1"/>
  <c r="AZ244" i="40"/>
  <c r="BB244" i="40"/>
  <c r="B245" i="40" l="1"/>
  <c r="R243" i="40"/>
  <c r="S243" i="40" s="1"/>
  <c r="BC244" i="40"/>
  <c r="BD244" i="40" s="1"/>
  <c r="BE244" i="40" s="1"/>
  <c r="AB243" i="40"/>
  <c r="Y243" i="40"/>
  <c r="AC243" i="40" l="1"/>
  <c r="AD243" i="40" s="1"/>
  <c r="C244" i="40" s="1"/>
  <c r="E244" i="40" s="1"/>
  <c r="AJ243" i="40"/>
  <c r="AK243" i="40" s="1"/>
  <c r="Z243" i="40"/>
  <c r="AL243" i="40" l="1"/>
  <c r="AO243" i="40" s="1"/>
  <c r="AR243" i="40" s="1"/>
  <c r="D244" i="40"/>
  <c r="F244" i="40"/>
  <c r="AQ243" i="40" l="1"/>
  <c r="AT243" i="40" s="1"/>
  <c r="U244" i="40"/>
  <c r="V244" i="40" s="1"/>
  <c r="G244" i="40"/>
  <c r="H244" i="40" s="1"/>
  <c r="I244" i="40" s="1"/>
  <c r="K244" i="40" s="1"/>
  <c r="L244" i="40" s="1"/>
  <c r="X244" i="40" l="1"/>
  <c r="AA244" i="40"/>
  <c r="M244" i="40"/>
  <c r="BF244" i="40"/>
  <c r="BG244" i="40" s="1"/>
  <c r="AF245" i="40" s="1"/>
  <c r="AG245" i="40" s="1"/>
  <c r="AM244" i="40"/>
  <c r="AN244" i="40"/>
  <c r="AP244" i="40" s="1"/>
  <c r="AS244" i="40" s="1"/>
  <c r="BH244" i="40"/>
  <c r="BI244" i="40" s="1"/>
  <c r="T245" i="40" l="1"/>
  <c r="N244" i="40"/>
  <c r="P244" i="40" s="1"/>
  <c r="W244" i="40"/>
  <c r="AI245" i="40"/>
  <c r="AH245" i="40"/>
  <c r="AY245" i="40"/>
  <c r="O244" i="40" l="1"/>
  <c r="Q244" i="40"/>
  <c r="AV245" i="40"/>
  <c r="AW245" i="40" s="1"/>
  <c r="AX245" i="40" s="1"/>
  <c r="BB245" i="40"/>
  <c r="AZ245" i="40"/>
  <c r="B246" i="40" l="1"/>
  <c r="R244" i="40"/>
  <c r="S244" i="40" s="1"/>
  <c r="BC245" i="40"/>
  <c r="BD245" i="40" s="1"/>
  <c r="BE245" i="40" s="1"/>
  <c r="Y244" i="40" l="1"/>
  <c r="AB244" i="40"/>
  <c r="AC244" i="40" l="1"/>
  <c r="AJ244" i="40"/>
  <c r="AK244" i="40" s="1"/>
  <c r="AD244" i="40"/>
  <c r="C245" i="40" s="1"/>
  <c r="E245" i="40" s="1"/>
  <c r="Z244" i="40"/>
  <c r="AL244" i="40" l="1"/>
  <c r="AO244" i="40" s="1"/>
  <c r="AR244" i="40" s="1"/>
  <c r="D245" i="40"/>
  <c r="F245" i="40"/>
  <c r="AQ244" i="40" l="1"/>
  <c r="AT244" i="40" s="1"/>
  <c r="U245" i="40"/>
  <c r="V245" i="40" s="1"/>
  <c r="G245" i="40"/>
  <c r="H245" i="40" s="1"/>
  <c r="I245" i="40" s="1"/>
  <c r="K245" i="40" s="1"/>
  <c r="L245" i="40" s="1"/>
  <c r="X245" i="40" l="1"/>
  <c r="AA245" i="40"/>
  <c r="M245" i="40"/>
  <c r="N245" i="40" s="1"/>
  <c r="P245" i="40" s="1"/>
  <c r="BF245" i="40"/>
  <c r="BG245" i="40" s="1"/>
  <c r="AF246" i="40" s="1"/>
  <c r="AG246" i="40" s="1"/>
  <c r="AI246" i="40" s="1"/>
  <c r="AN245" i="40"/>
  <c r="AP245" i="40" s="1"/>
  <c r="AS245" i="40" s="1"/>
  <c r="BH245" i="40"/>
  <c r="BI245" i="40" s="1"/>
  <c r="AM245" i="40"/>
  <c r="AH246" i="40" l="1"/>
  <c r="AY246" i="40"/>
  <c r="T246" i="40"/>
  <c r="O245" i="40"/>
  <c r="Q245" i="40"/>
  <c r="W245" i="40"/>
  <c r="AV246" i="40"/>
  <c r="AW246" i="40" s="1"/>
  <c r="AX246" i="40" s="1"/>
  <c r="AZ246" i="40"/>
  <c r="BB246" i="40"/>
  <c r="B247" i="40" l="1"/>
  <c r="R245" i="40"/>
  <c r="S245" i="40" s="1"/>
  <c r="BC246" i="40"/>
  <c r="BD246" i="40" s="1"/>
  <c r="BE246" i="40" s="1"/>
  <c r="AB245" i="40" l="1"/>
  <c r="Y245" i="40"/>
  <c r="AC245" i="40" l="1"/>
  <c r="AD245" i="40" s="1"/>
  <c r="C246" i="40" s="1"/>
  <c r="E246" i="40" s="1"/>
  <c r="AJ245" i="40"/>
  <c r="AK245" i="40" s="1"/>
  <c r="Z245" i="40"/>
  <c r="AL245" i="40" l="1"/>
  <c r="AO245" i="40" s="1"/>
  <c r="AR245" i="40" s="1"/>
  <c r="D246" i="40"/>
  <c r="F246" i="40"/>
  <c r="AQ245" i="40" l="1"/>
  <c r="AT245" i="40" s="1"/>
  <c r="G246" i="40"/>
  <c r="H246" i="40" s="1"/>
  <c r="I246" i="40" s="1"/>
  <c r="K246" i="40" s="1"/>
  <c r="L246" i="40" s="1"/>
  <c r="U246" i="40"/>
  <c r="V246" i="40" s="1"/>
  <c r="X246" i="40" l="1"/>
  <c r="AA246" i="40"/>
  <c r="M246" i="40"/>
  <c r="BF246" i="40"/>
  <c r="BG246" i="40" s="1"/>
  <c r="AF247" i="40" s="1"/>
  <c r="AG247" i="40" s="1"/>
  <c r="AN246" i="40"/>
  <c r="AP246" i="40" s="1"/>
  <c r="AS246" i="40" s="1"/>
  <c r="AM246" i="40"/>
  <c r="BH246" i="40"/>
  <c r="BI246" i="40" s="1"/>
  <c r="T247" i="40" l="1"/>
  <c r="W246" i="40"/>
  <c r="N246" i="40"/>
  <c r="P246" i="40" s="1"/>
  <c r="AY247" i="40"/>
  <c r="AH247" i="40"/>
  <c r="AI247" i="40"/>
  <c r="O246" i="40" l="1"/>
  <c r="Q246" i="40"/>
  <c r="BB247" i="40"/>
  <c r="AV247" i="40"/>
  <c r="AW247" i="40" s="1"/>
  <c r="AX247" i="40" s="1"/>
  <c r="AZ247" i="40"/>
  <c r="BC247" i="40" s="1"/>
  <c r="BD247" i="40" s="1"/>
  <c r="BE247" i="40" s="1"/>
  <c r="B248" i="40" l="1"/>
  <c r="R246" i="40"/>
  <c r="S246" i="40" s="1"/>
  <c r="Y246" i="40"/>
  <c r="AB246" i="40"/>
  <c r="AC246" i="40" l="1"/>
  <c r="AJ246" i="40"/>
  <c r="AK246" i="40" s="1"/>
  <c r="AD246" i="40"/>
  <c r="C247" i="40" s="1"/>
  <c r="E247" i="40" s="1"/>
  <c r="Z246" i="40"/>
  <c r="AL246" i="40" l="1"/>
  <c r="AQ246" i="40" s="1"/>
  <c r="AT246" i="40" s="1"/>
  <c r="D247" i="40"/>
  <c r="F247" i="40"/>
  <c r="AO246" i="40" l="1"/>
  <c r="AR246" i="40" s="1"/>
  <c r="U247" i="40"/>
  <c r="V247" i="40" s="1"/>
  <c r="G247" i="40"/>
  <c r="H247" i="40" s="1"/>
  <c r="I247" i="40" s="1"/>
  <c r="K247" i="40" s="1"/>
  <c r="L247" i="40" s="1"/>
  <c r="X247" i="40" l="1"/>
  <c r="AA247" i="40"/>
  <c r="M247" i="40"/>
  <c r="BF247" i="40"/>
  <c r="BG247" i="40" s="1"/>
  <c r="AF248" i="40" s="1"/>
  <c r="AG248" i="40" s="1"/>
  <c r="BH247" i="40"/>
  <c r="BI247" i="40" s="1"/>
  <c r="AM247" i="40"/>
  <c r="AN247" i="40"/>
  <c r="AP247" i="40" s="1"/>
  <c r="AS247" i="40" s="1"/>
  <c r="T248" i="40" l="1"/>
  <c r="W247" i="40"/>
  <c r="N247" i="40"/>
  <c r="P247" i="40" s="1"/>
  <c r="AY248" i="40"/>
  <c r="AH248" i="40"/>
  <c r="AI248" i="40"/>
  <c r="Q247" i="40" l="1"/>
  <c r="O247" i="40"/>
  <c r="AZ248" i="40"/>
  <c r="BB248" i="40"/>
  <c r="AV248" i="40"/>
  <c r="AW248" i="40" s="1"/>
  <c r="AX248" i="40" s="1"/>
  <c r="B249" i="40" l="1"/>
  <c r="BC248" i="40"/>
  <c r="BD248" i="40" s="1"/>
  <c r="BE248" i="40" s="1"/>
  <c r="R247" i="40"/>
  <c r="S247" i="40" s="1"/>
  <c r="AB247" i="40"/>
  <c r="Y247" i="40"/>
  <c r="AC247" i="40" l="1"/>
  <c r="AD247" i="40" s="1"/>
  <c r="C248" i="40" s="1"/>
  <c r="E248" i="40" s="1"/>
  <c r="AJ247" i="40"/>
  <c r="AK247" i="40" s="1"/>
  <c r="Z247" i="40"/>
  <c r="AL247" i="40" l="1"/>
  <c r="AQ247" i="40" s="1"/>
  <c r="AT247" i="40" s="1"/>
  <c r="D248" i="40"/>
  <c r="F248" i="40"/>
  <c r="AO247" i="40" l="1"/>
  <c r="AR247" i="40" s="1"/>
  <c r="G248" i="40"/>
  <c r="H248" i="40" s="1"/>
  <c r="I248" i="40" s="1"/>
  <c r="K248" i="40" s="1"/>
  <c r="L248" i="40" s="1"/>
  <c r="U248" i="40"/>
  <c r="V248" i="40" s="1"/>
  <c r="X248" i="40" l="1"/>
  <c r="AA248" i="40"/>
  <c r="M248" i="40"/>
  <c r="BF248" i="40"/>
  <c r="BG248" i="40" s="1"/>
  <c r="AF249" i="40" s="1"/>
  <c r="AG249" i="40" s="1"/>
  <c r="AN248" i="40"/>
  <c r="AP248" i="40" s="1"/>
  <c r="AS248" i="40" s="1"/>
  <c r="AM248" i="40"/>
  <c r="BH248" i="40"/>
  <c r="BI248" i="40" s="1"/>
  <c r="T249" i="40" l="1"/>
  <c r="W248" i="40"/>
  <c r="N248" i="40"/>
  <c r="P248" i="40" s="1"/>
  <c r="AY249" i="40"/>
  <c r="AH249" i="40"/>
  <c r="AI249" i="40"/>
  <c r="Q248" i="40" l="1"/>
  <c r="O248" i="40"/>
  <c r="AZ249" i="40"/>
  <c r="AV249" i="40"/>
  <c r="AW249" i="40" s="1"/>
  <c r="AX249" i="40" s="1"/>
  <c r="BB249" i="40"/>
  <c r="B250" i="40" l="1"/>
  <c r="R248" i="40"/>
  <c r="S248" i="40" s="1"/>
  <c r="BC249" i="40"/>
  <c r="BD249" i="40" s="1"/>
  <c r="BE249" i="40" s="1"/>
  <c r="Y248" i="40" l="1"/>
  <c r="AB248" i="40"/>
  <c r="AC248" i="40" l="1"/>
  <c r="AD248" i="40" s="1"/>
  <c r="C249" i="40" s="1"/>
  <c r="E249" i="40" s="1"/>
  <c r="AJ248" i="40"/>
  <c r="AK248" i="40" s="1"/>
  <c r="Z248" i="40"/>
  <c r="AL248" i="40" l="1"/>
  <c r="AQ248" i="40" s="1"/>
  <c r="AT248" i="40" s="1"/>
  <c r="D249" i="40"/>
  <c r="F249" i="40"/>
  <c r="AO248" i="40" l="1"/>
  <c r="AR248" i="40" s="1"/>
  <c r="U249" i="40"/>
  <c r="V249" i="40" s="1"/>
  <c r="G249" i="40"/>
  <c r="H249" i="40" s="1"/>
  <c r="I249" i="40" s="1"/>
  <c r="K249" i="40" s="1"/>
  <c r="L249" i="40" s="1"/>
  <c r="X249" i="40" l="1"/>
  <c r="AA249" i="40"/>
  <c r="M249" i="40"/>
  <c r="BF249" i="40"/>
  <c r="BG249" i="40" s="1"/>
  <c r="AF250" i="40" s="1"/>
  <c r="AG250" i="40" s="1"/>
  <c r="AM249" i="40"/>
  <c r="BH249" i="40"/>
  <c r="BI249" i="40" s="1"/>
  <c r="AN249" i="40"/>
  <c r="AP249" i="40" s="1"/>
  <c r="AS249" i="40" s="1"/>
  <c r="T250" i="40" l="1"/>
  <c r="N249" i="40"/>
  <c r="P249" i="40" s="1"/>
  <c r="W249" i="40"/>
  <c r="AI250" i="40"/>
  <c r="AH250" i="40"/>
  <c r="AY250" i="40"/>
  <c r="Q249" i="40" l="1"/>
  <c r="O249" i="40"/>
  <c r="AV250" i="40"/>
  <c r="AW250" i="40" s="1"/>
  <c r="AX250" i="40" s="1"/>
  <c r="AZ250" i="40"/>
  <c r="BB250" i="40"/>
  <c r="B251" i="40" l="1"/>
  <c r="R249" i="40"/>
  <c r="S249" i="40" s="1"/>
  <c r="BC250" i="40"/>
  <c r="BD250" i="40" s="1"/>
  <c r="BE250" i="40" s="1"/>
  <c r="AB249" i="40" l="1"/>
  <c r="Y249" i="40"/>
  <c r="AC249" i="40" l="1"/>
  <c r="AD249" i="40" s="1"/>
  <c r="C250" i="40" s="1"/>
  <c r="E250" i="40" s="1"/>
  <c r="AJ249" i="40"/>
  <c r="AK249" i="40" s="1"/>
  <c r="Z249" i="40"/>
  <c r="AL249" i="40" l="1"/>
  <c r="AQ249" i="40" s="1"/>
  <c r="AT249" i="40" s="1"/>
  <c r="D250" i="40"/>
  <c r="F250" i="40"/>
  <c r="AO249" i="40" l="1"/>
  <c r="AR249" i="40" s="1"/>
  <c r="U250" i="40"/>
  <c r="V250" i="40" s="1"/>
  <c r="G250" i="40"/>
  <c r="H250" i="40" s="1"/>
  <c r="I250" i="40" s="1"/>
  <c r="K250" i="40" s="1"/>
  <c r="L250" i="40" s="1"/>
  <c r="X250" i="40" l="1"/>
  <c r="AA250" i="40"/>
  <c r="M250" i="40"/>
  <c r="BF250" i="40"/>
  <c r="BG250" i="40" s="1"/>
  <c r="AF251" i="40" s="1"/>
  <c r="AG251" i="40" s="1"/>
  <c r="AH251" i="40" s="1"/>
  <c r="BH250" i="40"/>
  <c r="BI250" i="40" s="1"/>
  <c r="AM250" i="40"/>
  <c r="AN250" i="40"/>
  <c r="AP250" i="40" s="1"/>
  <c r="AS250" i="40" s="1"/>
  <c r="AY251" i="40" l="1"/>
  <c r="AI251" i="40"/>
  <c r="T251" i="40"/>
  <c r="W250" i="40"/>
  <c r="N250" i="40"/>
  <c r="P250" i="40" s="1"/>
  <c r="BB251" i="40"/>
  <c r="AV251" i="40"/>
  <c r="AW251" i="40" s="1"/>
  <c r="AX251" i="40" s="1"/>
  <c r="AZ251" i="40"/>
  <c r="B252" i="40" l="1"/>
  <c r="Q250" i="40"/>
  <c r="BC251" i="40"/>
  <c r="BD251" i="40" s="1"/>
  <c r="BE251" i="40" s="1"/>
  <c r="O250" i="40"/>
  <c r="R250" i="40" l="1"/>
  <c r="S250" i="40" s="1"/>
  <c r="Y250" i="40" l="1"/>
  <c r="AB250" i="40"/>
  <c r="Z250" i="40" l="1"/>
  <c r="AJ250" i="40"/>
  <c r="AC250" i="40"/>
  <c r="AD250" i="40" s="1"/>
  <c r="C251" i="40" s="1"/>
  <c r="E251" i="40" s="1"/>
  <c r="AK250" i="40" l="1"/>
  <c r="F251" i="40"/>
  <c r="D251" i="40"/>
  <c r="AL250" i="40" l="1"/>
  <c r="G251" i="40"/>
  <c r="H251" i="40" s="1"/>
  <c r="I251" i="40" s="1"/>
  <c r="K251" i="40" s="1"/>
  <c r="L251" i="40" s="1"/>
  <c r="U251" i="40"/>
  <c r="V251" i="40" s="1"/>
  <c r="AO250" i="40" l="1"/>
  <c r="AR250" i="40" s="1"/>
  <c r="AQ250" i="40"/>
  <c r="AT250" i="40" s="1"/>
  <c r="X251" i="40"/>
  <c r="M251" i="40"/>
  <c r="N251" i="40" s="1"/>
  <c r="P251" i="40" s="1"/>
  <c r="BF251" i="40"/>
  <c r="BG251" i="40" s="1"/>
  <c r="AF252" i="40" s="1"/>
  <c r="AG252" i="40" s="1"/>
  <c r="AI252" i="40" s="1"/>
  <c r="AV252" i="40" s="1"/>
  <c r="AW252" i="40" s="1"/>
  <c r="AX252" i="40" s="1"/>
  <c r="W251" i="40"/>
  <c r="AA251" i="40"/>
  <c r="AM251" i="40"/>
  <c r="AN251" i="40"/>
  <c r="AP251" i="40" s="1"/>
  <c r="AS251" i="40" s="1"/>
  <c r="BH251" i="40"/>
  <c r="BI251" i="40" s="1"/>
  <c r="AZ252" i="40" l="1"/>
  <c r="BB252" i="40"/>
  <c r="AH252" i="40"/>
  <c r="AY252" i="40"/>
  <c r="B253" i="40"/>
  <c r="T252" i="40"/>
  <c r="Q251" i="40"/>
  <c r="O251" i="40"/>
  <c r="BC252" i="40" l="1"/>
  <c r="BD252" i="40" s="1"/>
  <c r="BE252" i="40" s="1"/>
  <c r="R251" i="40"/>
  <c r="S251" i="40" s="1"/>
  <c r="Y251" i="40"/>
  <c r="AB251" i="40"/>
  <c r="AC251" i="40" l="1"/>
  <c r="AD251" i="40" s="1"/>
  <c r="C252" i="40" s="1"/>
  <c r="E252" i="40" s="1"/>
  <c r="AJ251" i="40"/>
  <c r="Z251" i="40"/>
  <c r="AK251" i="40" l="1"/>
  <c r="AL251" i="40" s="1"/>
  <c r="D252" i="40"/>
  <c r="F252" i="40"/>
  <c r="AO251" i="40" l="1"/>
  <c r="AR251" i="40" s="1"/>
  <c r="AQ251" i="40"/>
  <c r="AT251" i="40" s="1"/>
  <c r="G252" i="40"/>
  <c r="H252" i="40" s="1"/>
  <c r="I252" i="40" s="1"/>
  <c r="K252" i="40" s="1"/>
  <c r="L252" i="40" s="1"/>
  <c r="U252" i="40"/>
  <c r="V252" i="40" s="1"/>
  <c r="X252" i="40" l="1"/>
  <c r="M252" i="40"/>
  <c r="BF252" i="40"/>
  <c r="BG252" i="40" s="1"/>
  <c r="AF253" i="40" s="1"/>
  <c r="AG253" i="40" s="1"/>
  <c r="BH252" i="40"/>
  <c r="BI252" i="40" s="1"/>
  <c r="N252" i="40"/>
  <c r="P252" i="40" s="1"/>
  <c r="W252" i="40"/>
  <c r="AN252" i="40"/>
  <c r="AP252" i="40" s="1"/>
  <c r="AS252" i="40" s="1"/>
  <c r="AM252" i="40"/>
  <c r="AA252" i="40"/>
  <c r="T253" i="40" l="1"/>
  <c r="Q252" i="40"/>
  <c r="O252" i="40"/>
  <c r="AH253" i="40"/>
  <c r="AI253" i="40"/>
  <c r="AY253" i="40"/>
  <c r="R252" i="40" l="1"/>
  <c r="S252" i="40" s="1"/>
  <c r="BB253" i="40"/>
  <c r="AZ253" i="40"/>
  <c r="AV253" i="40"/>
  <c r="AW253" i="40" s="1"/>
  <c r="AX253" i="40" s="1"/>
  <c r="BC253" i="40" l="1"/>
  <c r="BD253" i="40" s="1"/>
  <c r="BE253" i="40" s="1"/>
  <c r="B254" i="40"/>
  <c r="AB252" i="40"/>
  <c r="Y252" i="40"/>
  <c r="AC252" i="40" l="1"/>
  <c r="AD252" i="40" s="1"/>
  <c r="C253" i="40" s="1"/>
  <c r="E253" i="40" s="1"/>
  <c r="AJ252" i="40"/>
  <c r="AK252" i="40" s="1"/>
  <c r="Z252" i="40"/>
  <c r="AL252" i="40" l="1"/>
  <c r="AQ252" i="40" s="1"/>
  <c r="AT252" i="40" s="1"/>
  <c r="D253" i="40"/>
  <c r="F253" i="40"/>
  <c r="AO252" i="40" l="1"/>
  <c r="AR252" i="40" s="1"/>
  <c r="U253" i="40"/>
  <c r="V253" i="40" s="1"/>
  <c r="G253" i="40"/>
  <c r="H253" i="40" s="1"/>
  <c r="I253" i="40" s="1"/>
  <c r="K253" i="40" s="1"/>
  <c r="L253" i="40" s="1"/>
  <c r="X253" i="40" l="1"/>
  <c r="AA253" i="40"/>
  <c r="M253" i="40"/>
  <c r="BF253" i="40"/>
  <c r="BG253" i="40" s="1"/>
  <c r="AF254" i="40" s="1"/>
  <c r="AG254" i="40" s="1"/>
  <c r="AI254" i="40" s="1"/>
  <c r="AM253" i="40"/>
  <c r="AN253" i="40"/>
  <c r="AP253" i="40" s="1"/>
  <c r="AS253" i="40" s="1"/>
  <c r="BH253" i="40"/>
  <c r="BI253" i="40" s="1"/>
  <c r="AH254" i="40" l="1"/>
  <c r="T254" i="40"/>
  <c r="AY254" i="40"/>
  <c r="W253" i="40"/>
  <c r="N253" i="40"/>
  <c r="P253" i="40" s="1"/>
  <c r="AZ254" i="40"/>
  <c r="BB254" i="40"/>
  <c r="AV254" i="40"/>
  <c r="AW254" i="40" s="1"/>
  <c r="AX254" i="40" s="1"/>
  <c r="B255" i="40" l="1"/>
  <c r="Q253" i="40"/>
  <c r="O253" i="40"/>
  <c r="BC254" i="40"/>
  <c r="BD254" i="40" s="1"/>
  <c r="BE254" i="40" s="1"/>
  <c r="R253" i="40" l="1"/>
  <c r="S253" i="40" s="1"/>
  <c r="AB253" i="40"/>
  <c r="Y253" i="40"/>
  <c r="AC253" i="40" l="1"/>
  <c r="AD253" i="40" s="1"/>
  <c r="C254" i="40" s="1"/>
  <c r="E254" i="40" s="1"/>
  <c r="AJ253" i="40"/>
  <c r="AK253" i="40" s="1"/>
  <c r="Z253" i="40"/>
  <c r="AL253" i="40" l="1"/>
  <c r="AO253" i="40" s="1"/>
  <c r="AR253" i="40" s="1"/>
  <c r="D254" i="40"/>
  <c r="F254" i="40"/>
  <c r="AQ253" i="40" l="1"/>
  <c r="AT253" i="40" s="1"/>
  <c r="U254" i="40"/>
  <c r="V254" i="40" s="1"/>
  <c r="G254" i="40"/>
  <c r="H254" i="40" s="1"/>
  <c r="I254" i="40" s="1"/>
  <c r="K254" i="40" s="1"/>
  <c r="L254" i="40" s="1"/>
  <c r="X254" i="40" l="1"/>
  <c r="AN254" i="40"/>
  <c r="AP254" i="40" s="1"/>
  <c r="AS254" i="40" s="1"/>
  <c r="AM254" i="40"/>
  <c r="AA254" i="40"/>
  <c r="M254" i="40"/>
  <c r="BH254" i="40"/>
  <c r="BI254" i="40" s="1"/>
  <c r="BF254" i="40"/>
  <c r="BG254" i="40" s="1"/>
  <c r="AF255" i="40" s="1"/>
  <c r="AG255" i="40" s="1"/>
  <c r="T255" i="40" l="1"/>
  <c r="N254" i="40"/>
  <c r="P254" i="40" s="1"/>
  <c r="W254" i="40"/>
  <c r="AH255" i="40"/>
  <c r="AI255" i="40"/>
  <c r="AY255" i="40"/>
  <c r="Q254" i="40" l="1"/>
  <c r="O254" i="40"/>
  <c r="AV255" i="40"/>
  <c r="AW255" i="40" s="1"/>
  <c r="AX255" i="40" s="1"/>
  <c r="BB255" i="40"/>
  <c r="AZ255" i="40"/>
  <c r="B256" i="40" l="1"/>
  <c r="R254" i="40"/>
  <c r="S254" i="40" s="1"/>
  <c r="BC255" i="40"/>
  <c r="BD255" i="40" s="1"/>
  <c r="BE255" i="40" s="1"/>
  <c r="Y254" i="40" l="1"/>
  <c r="AB254" i="40"/>
  <c r="AC254" i="40" l="1"/>
  <c r="AJ254" i="40"/>
  <c r="AK254" i="40" s="1"/>
  <c r="AD254" i="40"/>
  <c r="C255" i="40" s="1"/>
  <c r="E255" i="40" s="1"/>
  <c r="Z254" i="40"/>
  <c r="AL254" i="40" l="1"/>
  <c r="AO254" i="40" s="1"/>
  <c r="AR254" i="40" s="1"/>
  <c r="D255" i="40"/>
  <c r="F255" i="40"/>
  <c r="AQ254" i="40" l="1"/>
  <c r="AT254" i="40" s="1"/>
  <c r="U255" i="40"/>
  <c r="V255" i="40" s="1"/>
  <c r="G255" i="40"/>
  <c r="H255" i="40" s="1"/>
  <c r="I255" i="40" s="1"/>
  <c r="K255" i="40" s="1"/>
  <c r="L255" i="40" s="1"/>
  <c r="X255" i="40" l="1"/>
  <c r="AA255" i="40"/>
  <c r="M255" i="40"/>
  <c r="BF255" i="40"/>
  <c r="BG255" i="40" s="1"/>
  <c r="AF256" i="40" s="1"/>
  <c r="AG256" i="40" s="1"/>
  <c r="BH255" i="40"/>
  <c r="BI255" i="40" s="1"/>
  <c r="AM255" i="40"/>
  <c r="AN255" i="40"/>
  <c r="AP255" i="40" s="1"/>
  <c r="AS255" i="40" s="1"/>
  <c r="T256" i="40" l="1"/>
  <c r="W255" i="40"/>
  <c r="N255" i="40"/>
  <c r="P255" i="40" s="1"/>
  <c r="AH256" i="40"/>
  <c r="AY256" i="40"/>
  <c r="AI256" i="40"/>
  <c r="O255" i="40" l="1"/>
  <c r="Q255" i="40"/>
  <c r="AZ256" i="40"/>
  <c r="AV256" i="40"/>
  <c r="AW256" i="40" s="1"/>
  <c r="AX256" i="40" s="1"/>
  <c r="BB256" i="40"/>
  <c r="B257" i="40" l="1"/>
  <c r="R255" i="40"/>
  <c r="S255" i="40" s="1"/>
  <c r="BC256" i="40"/>
  <c r="BD256" i="40" s="1"/>
  <c r="BE256" i="40" s="1"/>
  <c r="Y255" i="40" l="1"/>
  <c r="AB255" i="40"/>
  <c r="AC255" i="40" l="1"/>
  <c r="AD255" i="40" s="1"/>
  <c r="C256" i="40" s="1"/>
  <c r="E256" i="40" s="1"/>
  <c r="AJ255" i="40"/>
  <c r="AK255" i="40" s="1"/>
  <c r="Z255" i="40"/>
  <c r="AL255" i="40" l="1"/>
  <c r="AQ255" i="40" s="1"/>
  <c r="AT255" i="40" s="1"/>
  <c r="D256" i="40"/>
  <c r="F256" i="40"/>
  <c r="G256" i="40" l="1"/>
  <c r="H256" i="40" s="1"/>
  <c r="I256" i="40" s="1"/>
  <c r="K256" i="40" s="1"/>
  <c r="L256" i="40" s="1"/>
  <c r="AO255" i="40"/>
  <c r="AR255" i="40" s="1"/>
  <c r="U256" i="40"/>
  <c r="V256" i="40" s="1"/>
  <c r="X256" i="40" l="1"/>
  <c r="M256" i="40"/>
  <c r="BF256" i="40"/>
  <c r="BG256" i="40" s="1"/>
  <c r="AF257" i="40" s="1"/>
  <c r="AG257" i="40" s="1"/>
  <c r="BH256" i="40"/>
  <c r="BI256" i="40" s="1"/>
  <c r="AM256" i="40"/>
  <c r="AN256" i="40"/>
  <c r="AP256" i="40" s="1"/>
  <c r="AS256" i="40" s="1"/>
  <c r="AA256" i="40"/>
  <c r="T257" i="40" l="1"/>
  <c r="W256" i="40"/>
  <c r="N256" i="40"/>
  <c r="P256" i="40" s="1"/>
  <c r="AI257" i="40"/>
  <c r="AY257" i="40"/>
  <c r="AH257" i="40"/>
  <c r="Q256" i="40" l="1"/>
  <c r="O256" i="40"/>
  <c r="BB257" i="40"/>
  <c r="AZ257" i="40"/>
  <c r="AV257" i="40"/>
  <c r="AW257" i="40" s="1"/>
  <c r="AX257" i="40" s="1"/>
  <c r="B258" i="40" l="1"/>
  <c r="R256" i="40"/>
  <c r="S256" i="40" s="1"/>
  <c r="BC257" i="40"/>
  <c r="BD257" i="40" s="1"/>
  <c r="BE257" i="40" s="1"/>
  <c r="AB256" i="40" l="1"/>
  <c r="Y256" i="40"/>
  <c r="AC256" i="40" l="1"/>
  <c r="AD256" i="40" s="1"/>
  <c r="C257" i="40" s="1"/>
  <c r="E257" i="40" s="1"/>
  <c r="AJ256" i="40"/>
  <c r="AK256" i="40" s="1"/>
  <c r="Z256" i="40"/>
  <c r="AL256" i="40" l="1"/>
  <c r="AO256" i="40" s="1"/>
  <c r="AR256" i="40" s="1"/>
  <c r="D257" i="40"/>
  <c r="F257" i="40"/>
  <c r="AQ256" i="40" l="1"/>
  <c r="AT256" i="40" s="1"/>
  <c r="U257" i="40"/>
  <c r="V257" i="40" s="1"/>
  <c r="G257" i="40"/>
  <c r="H257" i="40" s="1"/>
  <c r="I257" i="40" s="1"/>
  <c r="K257" i="40" s="1"/>
  <c r="L257" i="40" s="1"/>
  <c r="X257" i="40" l="1"/>
  <c r="AM257" i="40"/>
  <c r="AA257" i="40"/>
  <c r="M257" i="40"/>
  <c r="BF257" i="40"/>
  <c r="BG257" i="40" s="1"/>
  <c r="AF258" i="40" s="1"/>
  <c r="AG258" i="40" s="1"/>
  <c r="BH257" i="40"/>
  <c r="BI257" i="40" s="1"/>
  <c r="AN257" i="40"/>
  <c r="AP257" i="40" s="1"/>
  <c r="AS257" i="40" s="1"/>
  <c r="T258" i="40" l="1"/>
  <c r="N257" i="40"/>
  <c r="P257" i="40" s="1"/>
  <c r="W257" i="40"/>
  <c r="AH258" i="40"/>
  <c r="AI258" i="40"/>
  <c r="AY258" i="40"/>
  <c r="O257" i="40" l="1"/>
  <c r="Q257" i="40"/>
  <c r="AV258" i="40"/>
  <c r="AW258" i="40" s="1"/>
  <c r="AX258" i="40" s="1"/>
  <c r="AZ258" i="40"/>
  <c r="BB258" i="40"/>
  <c r="B259" i="40" l="1"/>
  <c r="R257" i="40"/>
  <c r="S257" i="40" s="1"/>
  <c r="BC258" i="40"/>
  <c r="BD258" i="40" s="1"/>
  <c r="BE258" i="40" s="1"/>
  <c r="Y257" i="40" l="1"/>
  <c r="AB257" i="40"/>
  <c r="AC257" i="40" l="1"/>
  <c r="AJ257" i="40"/>
  <c r="AK257" i="40" s="1"/>
  <c r="AD257" i="40"/>
  <c r="C258" i="40" s="1"/>
  <c r="E258" i="40" s="1"/>
  <c r="Z257" i="40"/>
  <c r="AL257" i="40" l="1"/>
  <c r="AO257" i="40" s="1"/>
  <c r="AR257" i="40" s="1"/>
  <c r="D258" i="40"/>
  <c r="F258" i="40"/>
  <c r="AQ257" i="40" l="1"/>
  <c r="AT257" i="40" s="1"/>
  <c r="G258" i="40"/>
  <c r="H258" i="40" s="1"/>
  <c r="I258" i="40" s="1"/>
  <c r="K258" i="40" s="1"/>
  <c r="L258" i="40" s="1"/>
  <c r="U258" i="40"/>
  <c r="V258" i="40" s="1"/>
  <c r="X258" i="40" l="1"/>
  <c r="M258" i="40"/>
  <c r="BF258" i="40"/>
  <c r="BG258" i="40" s="1"/>
  <c r="AF259" i="40" s="1"/>
  <c r="AG259" i="40" s="1"/>
  <c r="AA258" i="40"/>
  <c r="AM258" i="40"/>
  <c r="AN258" i="40"/>
  <c r="AP258" i="40" s="1"/>
  <c r="AS258" i="40" s="1"/>
  <c r="BH258" i="40"/>
  <c r="BI258" i="40" s="1"/>
  <c r="T259" i="40" l="1"/>
  <c r="W258" i="40"/>
  <c r="N258" i="40"/>
  <c r="P258" i="40" s="1"/>
  <c r="AI259" i="40"/>
  <c r="AH259" i="40"/>
  <c r="AY259" i="40"/>
  <c r="O258" i="40" l="1"/>
  <c r="Q258" i="40"/>
  <c r="BB259" i="40"/>
  <c r="AV259" i="40"/>
  <c r="AW259" i="40" s="1"/>
  <c r="AX259" i="40" s="1"/>
  <c r="AZ259" i="40"/>
  <c r="BC259" i="40" s="1"/>
  <c r="BD259" i="40" s="1"/>
  <c r="BE259" i="40" s="1"/>
  <c r="B260" i="40" l="1"/>
  <c r="R258" i="40"/>
  <c r="S258" i="40" s="1"/>
  <c r="Y258" i="40"/>
  <c r="AB258" i="40"/>
  <c r="AC258" i="40" l="1"/>
  <c r="AD258" i="40" s="1"/>
  <c r="C259" i="40" s="1"/>
  <c r="E259" i="40" s="1"/>
  <c r="AJ258" i="40"/>
  <c r="AK258" i="40" s="1"/>
  <c r="Z258" i="40"/>
  <c r="AL258" i="40" l="1"/>
  <c r="AQ258" i="40" s="1"/>
  <c r="AT258" i="40" s="1"/>
  <c r="D259" i="40"/>
  <c r="F259" i="40"/>
  <c r="AO258" i="40" l="1"/>
  <c r="AR258" i="40" s="1"/>
  <c r="G259" i="40"/>
  <c r="H259" i="40" s="1"/>
  <c r="I259" i="40" s="1"/>
  <c r="K259" i="40" s="1"/>
  <c r="L259" i="40" s="1"/>
  <c r="U259" i="40"/>
  <c r="V259" i="40" s="1"/>
  <c r="X259" i="40" l="1"/>
  <c r="M259" i="40"/>
  <c r="BF259" i="40"/>
  <c r="BG259" i="40" s="1"/>
  <c r="AF260" i="40" s="1"/>
  <c r="AG260" i="40" s="1"/>
  <c r="BH259" i="40"/>
  <c r="BI259" i="40" s="1"/>
  <c r="W259" i="40"/>
  <c r="AN259" i="40"/>
  <c r="AP259" i="40" s="1"/>
  <c r="AS259" i="40" s="1"/>
  <c r="AM259" i="40"/>
  <c r="AA259" i="40"/>
  <c r="N259" i="40" l="1"/>
  <c r="P259" i="40" s="1"/>
  <c r="Q259" i="40" s="1"/>
  <c r="T260" i="40"/>
  <c r="AH260" i="40"/>
  <c r="AY260" i="40"/>
  <c r="AI260" i="40"/>
  <c r="O259" i="40" l="1"/>
  <c r="R259" i="40"/>
  <c r="S259" i="40" s="1"/>
  <c r="AZ260" i="40"/>
  <c r="BB260" i="40"/>
  <c r="AV260" i="40"/>
  <c r="AW260" i="40" s="1"/>
  <c r="AX260" i="40" s="1"/>
  <c r="B261" i="40" l="1"/>
  <c r="BC260" i="40"/>
  <c r="BD260" i="40" s="1"/>
  <c r="BE260" i="40" s="1"/>
  <c r="Y259" i="40" l="1"/>
  <c r="AB259" i="40"/>
  <c r="AC259" i="40" l="1"/>
  <c r="AD259" i="40" s="1"/>
  <c r="C260" i="40" s="1"/>
  <c r="E260" i="40" s="1"/>
  <c r="AJ259" i="40"/>
  <c r="AK259" i="40" s="1"/>
  <c r="Z259" i="40"/>
  <c r="AL259" i="40" l="1"/>
  <c r="AO259" i="40" s="1"/>
  <c r="AR259" i="40" s="1"/>
  <c r="D260" i="40"/>
  <c r="F260" i="40"/>
  <c r="G260" i="40" l="1"/>
  <c r="H260" i="40" s="1"/>
  <c r="I260" i="40" s="1"/>
  <c r="K260" i="40" s="1"/>
  <c r="L260" i="40" s="1"/>
  <c r="U260" i="40"/>
  <c r="V260" i="40" s="1"/>
  <c r="BH260" i="40" s="1"/>
  <c r="BI260" i="40" s="1"/>
  <c r="AQ259" i="40"/>
  <c r="AT259" i="40" s="1"/>
  <c r="AM260" i="40" l="1"/>
  <c r="X260" i="40"/>
  <c r="T261" i="40"/>
  <c r="M260" i="40"/>
  <c r="BF260" i="40"/>
  <c r="BG260" i="40" s="1"/>
  <c r="AF261" i="40" s="1"/>
  <c r="AG261" i="40" s="1"/>
  <c r="AN260" i="40"/>
  <c r="AP260" i="40" s="1"/>
  <c r="AS260" i="40" s="1"/>
  <c r="AA260" i="40"/>
  <c r="W260" i="40" l="1"/>
  <c r="N260" i="40"/>
  <c r="P260" i="40" s="1"/>
  <c r="AI261" i="40"/>
  <c r="AH261" i="40"/>
  <c r="AY261" i="40"/>
  <c r="Q260" i="40" l="1"/>
  <c r="O260" i="40"/>
  <c r="AZ261" i="40"/>
  <c r="BB261" i="40"/>
  <c r="AV261" i="40"/>
  <c r="AW261" i="40" s="1"/>
  <c r="AX261" i="40" s="1"/>
  <c r="B262" i="40" l="1"/>
  <c r="R260" i="40"/>
  <c r="S260" i="40" s="1"/>
  <c r="BC261" i="40"/>
  <c r="BD261" i="40" s="1"/>
  <c r="BE261" i="40" s="1"/>
  <c r="Y260" i="40" l="1"/>
  <c r="AB260" i="40"/>
  <c r="AC260" i="40" l="1"/>
  <c r="AD260" i="40" s="1"/>
  <c r="C261" i="40" s="1"/>
  <c r="E261" i="40" s="1"/>
  <c r="AJ260" i="40"/>
  <c r="AK260" i="40" s="1"/>
  <c r="Z260" i="40"/>
  <c r="AL260" i="40" l="1"/>
  <c r="AO260" i="40" s="1"/>
  <c r="AR260" i="40" s="1"/>
  <c r="D261" i="40"/>
  <c r="F261" i="40"/>
  <c r="AQ260" i="40" l="1"/>
  <c r="AT260" i="40" s="1"/>
  <c r="U261" i="40"/>
  <c r="V261" i="40" s="1"/>
  <c r="G261" i="40"/>
  <c r="H261" i="40" s="1"/>
  <c r="I261" i="40" s="1"/>
  <c r="K261" i="40" s="1"/>
  <c r="L261" i="40" s="1"/>
  <c r="X261" i="40" l="1"/>
  <c r="AA261" i="40"/>
  <c r="M261" i="40"/>
  <c r="BF261" i="40"/>
  <c r="BG261" i="40" s="1"/>
  <c r="AF262" i="40" s="1"/>
  <c r="AG262" i="40" s="1"/>
  <c r="AI262" i="40" s="1"/>
  <c r="AM261" i="40"/>
  <c r="AN261" i="40"/>
  <c r="AP261" i="40" s="1"/>
  <c r="AS261" i="40" s="1"/>
  <c r="BH261" i="40"/>
  <c r="BI261" i="40" s="1"/>
  <c r="AY262" i="40" l="1"/>
  <c r="AH262" i="40"/>
  <c r="T262" i="40"/>
  <c r="W261" i="40"/>
  <c r="N261" i="40"/>
  <c r="P261" i="40" s="1"/>
  <c r="BB262" i="40"/>
  <c r="AZ262" i="40"/>
  <c r="AV262" i="40"/>
  <c r="AW262" i="40" s="1"/>
  <c r="AX262" i="40" s="1"/>
  <c r="B263" i="40" l="1"/>
  <c r="O261" i="40"/>
  <c r="Q261" i="40"/>
  <c r="BC262" i="40"/>
  <c r="BD262" i="40" s="1"/>
  <c r="BE262" i="40" s="1"/>
  <c r="R261" i="40" l="1"/>
  <c r="S261" i="40" s="1"/>
  <c r="AB261" i="40" l="1"/>
  <c r="AJ261" i="40" l="1"/>
  <c r="AC261" i="40"/>
  <c r="AD261" i="40" s="1"/>
  <c r="C262" i="40" s="1"/>
  <c r="Y261" i="40"/>
  <c r="E262" i="40" l="1"/>
  <c r="AK261" i="40"/>
  <c r="Z261" i="40"/>
  <c r="D262" i="40"/>
  <c r="F262" i="40"/>
  <c r="AL261" i="40" l="1"/>
  <c r="G262" i="40"/>
  <c r="H262" i="40" s="1"/>
  <c r="I262" i="40" s="1"/>
  <c r="K262" i="40" s="1"/>
  <c r="L262" i="40" s="1"/>
  <c r="U262" i="40"/>
  <c r="V262" i="40" s="1"/>
  <c r="AO261" i="40" l="1"/>
  <c r="AR261" i="40" s="1"/>
  <c r="AQ261" i="40"/>
  <c r="AT261" i="40" s="1"/>
  <c r="X262" i="40"/>
  <c r="M262" i="40"/>
  <c r="BF262" i="40"/>
  <c r="BG262" i="40" s="1"/>
  <c r="AF263" i="40" s="1"/>
  <c r="AG263" i="40" s="1"/>
  <c r="AH263" i="40" s="1"/>
  <c r="AM262" i="40"/>
  <c r="AN262" i="40"/>
  <c r="AP262" i="40" s="1"/>
  <c r="AS262" i="40" s="1"/>
  <c r="BH262" i="40"/>
  <c r="BI262" i="40" s="1"/>
  <c r="AA262" i="40"/>
  <c r="AY263" i="40" l="1"/>
  <c r="AI263" i="40"/>
  <c r="BB263" i="40" s="1"/>
  <c r="T263" i="40"/>
  <c r="W262" i="40"/>
  <c r="N262" i="40"/>
  <c r="P262" i="40" s="1"/>
  <c r="AZ263" i="40"/>
  <c r="AV263" i="40"/>
  <c r="AW263" i="40" s="1"/>
  <c r="AX263" i="40" s="1"/>
  <c r="BC263" i="40" l="1"/>
  <c r="BD263" i="40" s="1"/>
  <c r="BE263" i="40" s="1"/>
  <c r="B264" i="40"/>
  <c r="O262" i="40"/>
  <c r="Q262" i="40"/>
  <c r="Y262" i="40"/>
  <c r="AB262" i="40"/>
  <c r="R262" i="40" l="1"/>
  <c r="S262" i="40" s="1"/>
  <c r="AC262" i="40"/>
  <c r="AJ262" i="40"/>
  <c r="AK262" i="40" s="1"/>
  <c r="AD262" i="40"/>
  <c r="C263" i="40" s="1"/>
  <c r="E263" i="40" s="1"/>
  <c r="Z262" i="40"/>
  <c r="AL262" i="40" l="1"/>
  <c r="AO262" i="40" s="1"/>
  <c r="AR262" i="40" s="1"/>
  <c r="D263" i="40"/>
  <c r="F263" i="40"/>
  <c r="AQ262" i="40" l="1"/>
  <c r="AT262" i="40" s="1"/>
  <c r="U263" i="40"/>
  <c r="V263" i="40" s="1"/>
  <c r="G263" i="40"/>
  <c r="H263" i="40" s="1"/>
  <c r="I263" i="40" s="1"/>
  <c r="K263" i="40" s="1"/>
  <c r="L263" i="40" s="1"/>
  <c r="X263" i="40" l="1"/>
  <c r="AA263" i="40"/>
  <c r="M263" i="40"/>
  <c r="BF263" i="40"/>
  <c r="BG263" i="40" s="1"/>
  <c r="AF264" i="40" s="1"/>
  <c r="AG264" i="40" s="1"/>
  <c r="BH263" i="40"/>
  <c r="BI263" i="40" s="1"/>
  <c r="AM263" i="40"/>
  <c r="AN263" i="40"/>
  <c r="AP263" i="40" s="1"/>
  <c r="AS263" i="40" s="1"/>
  <c r="T264" i="40" l="1"/>
  <c r="W263" i="40"/>
  <c r="N263" i="40"/>
  <c r="P263" i="40" s="1"/>
  <c r="AY264" i="40"/>
  <c r="AI264" i="40"/>
  <c r="AH264" i="40"/>
  <c r="Q263" i="40" l="1"/>
  <c r="O263" i="40"/>
  <c r="BB264" i="40"/>
  <c r="AZ264" i="40"/>
  <c r="AV264" i="40"/>
  <c r="AW264" i="40" s="1"/>
  <c r="AX264" i="40" s="1"/>
  <c r="B265" i="40" l="1"/>
  <c r="R263" i="40"/>
  <c r="S263" i="40" s="1"/>
  <c r="BC264" i="40"/>
  <c r="BD264" i="40" s="1"/>
  <c r="BE264" i="40" s="1"/>
  <c r="AB263" i="40" l="1"/>
  <c r="Y263" i="40"/>
  <c r="AC263" i="40" l="1"/>
  <c r="AD263" i="40" s="1"/>
  <c r="C264" i="40" s="1"/>
  <c r="E264" i="40" s="1"/>
  <c r="AJ263" i="40"/>
  <c r="AK263" i="40" s="1"/>
  <c r="Z263" i="40"/>
  <c r="AL263" i="40" l="1"/>
  <c r="AQ263" i="40" s="1"/>
  <c r="AT263" i="40" s="1"/>
  <c r="D264" i="40"/>
  <c r="F264" i="40"/>
  <c r="AO263" i="40" l="1"/>
  <c r="AR263" i="40" s="1"/>
  <c r="G264" i="40"/>
  <c r="H264" i="40" s="1"/>
  <c r="I264" i="40" s="1"/>
  <c r="K264" i="40" s="1"/>
  <c r="L264" i="40" s="1"/>
  <c r="U264" i="40"/>
  <c r="V264" i="40" s="1"/>
  <c r="X264" i="40" l="1"/>
  <c r="M264" i="40"/>
  <c r="BF264" i="40"/>
  <c r="BG264" i="40" s="1"/>
  <c r="AF265" i="40" s="1"/>
  <c r="AG265" i="40" s="1"/>
  <c r="AY265" i="40" s="1"/>
  <c r="W264" i="40"/>
  <c r="BH264" i="40"/>
  <c r="BI264" i="40" s="1"/>
  <c r="AN264" i="40"/>
  <c r="AP264" i="40" s="1"/>
  <c r="AS264" i="40" s="1"/>
  <c r="AM264" i="40"/>
  <c r="N264" i="40"/>
  <c r="P264" i="40" s="1"/>
  <c r="AA264" i="40"/>
  <c r="AH265" i="40" l="1"/>
  <c r="AI265" i="40"/>
  <c r="AZ265" i="40" s="1"/>
  <c r="T265" i="40"/>
  <c r="O264" i="40"/>
  <c r="Q264" i="40"/>
  <c r="AV265" i="40" l="1"/>
  <c r="AW265" i="40" s="1"/>
  <c r="AX265" i="40" s="1"/>
  <c r="BB265" i="40"/>
  <c r="BC265" i="40" s="1"/>
  <c r="BD265" i="40" s="1"/>
  <c r="BE265" i="40" s="1"/>
  <c r="B266" i="40"/>
  <c r="R264" i="40"/>
  <c r="S264" i="40" s="1"/>
  <c r="Y264" i="40" l="1"/>
  <c r="AB264" i="40"/>
  <c r="AC264" i="40" l="1"/>
  <c r="AD264" i="40" s="1"/>
  <c r="C265" i="40" s="1"/>
  <c r="E265" i="40" s="1"/>
  <c r="AJ264" i="40"/>
  <c r="AK264" i="40" s="1"/>
  <c r="Z264" i="40"/>
  <c r="AL264" i="40" l="1"/>
  <c r="AQ264" i="40" s="1"/>
  <c r="AT264" i="40" s="1"/>
  <c r="D265" i="40"/>
  <c r="F265" i="40"/>
  <c r="AO264" i="40" l="1"/>
  <c r="AR264" i="40" s="1"/>
  <c r="G265" i="40"/>
  <c r="H265" i="40" s="1"/>
  <c r="I265" i="40" s="1"/>
  <c r="K265" i="40" s="1"/>
  <c r="L265" i="40" s="1"/>
  <c r="U265" i="40"/>
  <c r="V265" i="40" s="1"/>
  <c r="X265" i="40" l="1"/>
  <c r="AA265" i="40"/>
  <c r="M265" i="40"/>
  <c r="BF265" i="40"/>
  <c r="BG265" i="40" s="1"/>
  <c r="AF266" i="40" s="1"/>
  <c r="AG266" i="40" s="1"/>
  <c r="AN265" i="40"/>
  <c r="AP265" i="40" s="1"/>
  <c r="AS265" i="40" s="1"/>
  <c r="AM265" i="40"/>
  <c r="BH265" i="40"/>
  <c r="BI265" i="40" s="1"/>
  <c r="T266" i="40" l="1"/>
  <c r="W265" i="40"/>
  <c r="N265" i="40"/>
  <c r="P265" i="40" s="1"/>
  <c r="AH266" i="40"/>
  <c r="AY266" i="40"/>
  <c r="AI266" i="40"/>
  <c r="Q265" i="40" l="1"/>
  <c r="O265" i="40"/>
  <c r="BB266" i="40"/>
  <c r="AV266" i="40"/>
  <c r="AW266" i="40" s="1"/>
  <c r="AX266" i="40" s="1"/>
  <c r="AZ266" i="40"/>
  <c r="B267" i="40" l="1"/>
  <c r="R265" i="40"/>
  <c r="S265" i="40" s="1"/>
  <c r="BC266" i="40"/>
  <c r="BD266" i="40" s="1"/>
  <c r="BE266" i="40" s="1"/>
  <c r="Y265" i="40"/>
  <c r="AB265" i="40"/>
  <c r="AC265" i="40" l="1"/>
  <c r="AJ265" i="40"/>
  <c r="AK265" i="40" s="1"/>
  <c r="AD265" i="40"/>
  <c r="C266" i="40" s="1"/>
  <c r="E266" i="40" s="1"/>
  <c r="Z265" i="40"/>
  <c r="AL265" i="40" l="1"/>
  <c r="AQ265" i="40" s="1"/>
  <c r="AT265" i="40" s="1"/>
  <c r="D266" i="40"/>
  <c r="F266" i="40"/>
  <c r="AO265" i="40" l="1"/>
  <c r="AR265" i="40" s="1"/>
  <c r="U266" i="40"/>
  <c r="V266" i="40" s="1"/>
  <c r="G266" i="40"/>
  <c r="H266" i="40" s="1"/>
  <c r="I266" i="40" s="1"/>
  <c r="K266" i="40" s="1"/>
  <c r="L266" i="40" s="1"/>
  <c r="X266" i="40" l="1"/>
  <c r="AM266" i="40"/>
  <c r="AA266" i="40"/>
  <c r="M266" i="40"/>
  <c r="AN266" i="40"/>
  <c r="AP266" i="40" s="1"/>
  <c r="AS266" i="40" s="1"/>
  <c r="BF266" i="40"/>
  <c r="BG266" i="40" s="1"/>
  <c r="AF267" i="40" s="1"/>
  <c r="AG267" i="40" s="1"/>
  <c r="AY267" i="40" s="1"/>
  <c r="BH266" i="40"/>
  <c r="BI266" i="40" s="1"/>
  <c r="T267" i="40" l="1"/>
  <c r="AH267" i="40"/>
  <c r="AI267" i="40"/>
  <c r="AV267" i="40" s="1"/>
  <c r="AW267" i="40" s="1"/>
  <c r="AX267" i="40" s="1"/>
  <c r="N266" i="40"/>
  <c r="P266" i="40" s="1"/>
  <c r="W266" i="40"/>
  <c r="BB267" i="40" l="1"/>
  <c r="B268" i="40"/>
  <c r="AZ267" i="40"/>
  <c r="O266" i="40"/>
  <c r="Q266" i="40"/>
  <c r="BC267" i="40" l="1"/>
  <c r="BD267" i="40" s="1"/>
  <c r="BE267" i="40" s="1"/>
  <c r="R266" i="40"/>
  <c r="S266" i="40" s="1"/>
  <c r="AB266" i="40"/>
  <c r="Y266" i="40"/>
  <c r="AC266" i="40" l="1"/>
  <c r="AJ266" i="40"/>
  <c r="AK266" i="40" s="1"/>
  <c r="AD266" i="40"/>
  <c r="C267" i="40" s="1"/>
  <c r="E267" i="40" s="1"/>
  <c r="Z266" i="40"/>
  <c r="AL266" i="40" l="1"/>
  <c r="AO266" i="40" s="1"/>
  <c r="AR266" i="40" s="1"/>
  <c r="D267" i="40"/>
  <c r="F267" i="40"/>
  <c r="G267" i="40" l="1"/>
  <c r="H267" i="40" s="1"/>
  <c r="I267" i="40" s="1"/>
  <c r="K267" i="40" s="1"/>
  <c r="L267" i="40" s="1"/>
  <c r="AQ266" i="40"/>
  <c r="AT266" i="40" s="1"/>
  <c r="U267" i="40"/>
  <c r="V267" i="40" s="1"/>
  <c r="M267" i="40" l="1"/>
  <c r="X267" i="40"/>
  <c r="BF267" i="40"/>
  <c r="BG267" i="40" s="1"/>
  <c r="AF268" i="40" s="1"/>
  <c r="AG268" i="40" s="1"/>
  <c r="AH268" i="40" s="1"/>
  <c r="W267" i="40"/>
  <c r="AN267" i="40"/>
  <c r="AP267" i="40" s="1"/>
  <c r="AS267" i="40" s="1"/>
  <c r="AM267" i="40"/>
  <c r="BH267" i="40"/>
  <c r="BI267" i="40" s="1"/>
  <c r="AA267" i="40"/>
  <c r="N267" i="40"/>
  <c r="P267" i="40" s="1"/>
  <c r="AI268" i="40" l="1"/>
  <c r="AY268" i="40"/>
  <c r="T268" i="40"/>
  <c r="O267" i="40"/>
  <c r="Q267" i="40"/>
  <c r="BB268" i="40"/>
  <c r="AV268" i="40"/>
  <c r="AW268" i="40" s="1"/>
  <c r="AX268" i="40" s="1"/>
  <c r="AZ268" i="40"/>
  <c r="B269" i="40" l="1"/>
  <c r="R267" i="40"/>
  <c r="S267" i="40" s="1"/>
  <c r="BC268" i="40"/>
  <c r="BD268" i="40" s="1"/>
  <c r="BE268" i="40" s="1"/>
  <c r="Y267" i="40" l="1"/>
  <c r="AB267" i="40" l="1"/>
  <c r="Z267" i="40"/>
  <c r="AJ267" i="40" l="1"/>
  <c r="AK267" i="40" s="1"/>
  <c r="AC267" i="40"/>
  <c r="AD267" i="40" s="1"/>
  <c r="C268" i="40" s="1"/>
  <c r="E268" i="40" s="1"/>
  <c r="F268" i="40" l="1"/>
  <c r="D268" i="40"/>
  <c r="U268" i="40" l="1"/>
  <c r="V268" i="40" s="1"/>
  <c r="AL267" i="40"/>
  <c r="G268" i="40"/>
  <c r="H268" i="40" s="1"/>
  <c r="I268" i="40" s="1"/>
  <c r="K268" i="40" s="1"/>
  <c r="L268" i="40" s="1"/>
  <c r="X268" i="40" l="1"/>
  <c r="M268" i="40"/>
  <c r="BF268" i="40"/>
  <c r="BG268" i="40" s="1"/>
  <c r="AF269" i="40" s="1"/>
  <c r="AG269" i="40" s="1"/>
  <c r="AI269" i="40" s="1"/>
  <c r="AM268" i="40"/>
  <c r="BH268" i="40"/>
  <c r="BI268" i="40" s="1"/>
  <c r="AN268" i="40"/>
  <c r="AP268" i="40" s="1"/>
  <c r="AS268" i="40" s="1"/>
  <c r="AO267" i="40"/>
  <c r="AR267" i="40" s="1"/>
  <c r="AQ267" i="40"/>
  <c r="AT267" i="40" s="1"/>
  <c r="AA268" i="40"/>
  <c r="AY269" i="40" l="1"/>
  <c r="AH269" i="40"/>
  <c r="T269" i="40"/>
  <c r="N268" i="40"/>
  <c r="P268" i="40" s="1"/>
  <c r="W268" i="40"/>
  <c r="BB269" i="40"/>
  <c r="AV269" i="40"/>
  <c r="AW269" i="40" s="1"/>
  <c r="AX269" i="40" s="1"/>
  <c r="AZ269" i="40"/>
  <c r="B270" i="40" l="1"/>
  <c r="Q268" i="40"/>
  <c r="O268" i="40"/>
  <c r="BC269" i="40"/>
  <c r="BD269" i="40" s="1"/>
  <c r="BE269" i="40" s="1"/>
  <c r="Y268" i="40"/>
  <c r="AB268" i="40"/>
  <c r="R268" i="40" l="1"/>
  <c r="S268" i="40" s="1"/>
  <c r="AC268" i="40"/>
  <c r="AD268" i="40" s="1"/>
  <c r="C269" i="40" s="1"/>
  <c r="E269" i="40" s="1"/>
  <c r="AJ268" i="40"/>
  <c r="AK268" i="40" s="1"/>
  <c r="Z268" i="40"/>
  <c r="AL268" i="40" l="1"/>
  <c r="AO268" i="40" s="1"/>
  <c r="AR268" i="40" s="1"/>
  <c r="D269" i="40"/>
  <c r="F269" i="40"/>
  <c r="AQ268" i="40" l="1"/>
  <c r="AT268" i="40" s="1"/>
  <c r="U269" i="40"/>
  <c r="V269" i="40" s="1"/>
  <c r="G269" i="40"/>
  <c r="H269" i="40" s="1"/>
  <c r="I269" i="40" s="1"/>
  <c r="K269" i="40" s="1"/>
  <c r="L269" i="40" s="1"/>
  <c r="X269" i="40" l="1"/>
  <c r="AA269" i="40"/>
  <c r="M269" i="40"/>
  <c r="BF269" i="40"/>
  <c r="BG269" i="40" s="1"/>
  <c r="AF270" i="40" s="1"/>
  <c r="AG270" i="40" s="1"/>
  <c r="AN269" i="40"/>
  <c r="AP269" i="40" s="1"/>
  <c r="AS269" i="40" s="1"/>
  <c r="AM269" i="40"/>
  <c r="BH269" i="40"/>
  <c r="BI269" i="40" s="1"/>
  <c r="T270" i="40" l="1"/>
  <c r="W269" i="40"/>
  <c r="N269" i="40"/>
  <c r="P269" i="40" s="1"/>
  <c r="AI270" i="40"/>
  <c r="AY270" i="40"/>
  <c r="AH270" i="40"/>
  <c r="Q269" i="40" l="1"/>
  <c r="O269" i="40"/>
  <c r="AZ270" i="40"/>
  <c r="BB270" i="40"/>
  <c r="AV270" i="40"/>
  <c r="AW270" i="40" s="1"/>
  <c r="AX270" i="40" s="1"/>
  <c r="B271" i="40" l="1"/>
  <c r="R269" i="40"/>
  <c r="S269" i="40" s="1"/>
  <c r="BC270" i="40"/>
  <c r="BD270" i="40" s="1"/>
  <c r="BE270" i="40" s="1"/>
  <c r="AB269" i="40" l="1"/>
  <c r="Y269" i="40"/>
  <c r="AC269" i="40" l="1"/>
  <c r="AD269" i="40" s="1"/>
  <c r="C270" i="40" s="1"/>
  <c r="E270" i="40" s="1"/>
  <c r="AJ269" i="40"/>
  <c r="AK269" i="40" s="1"/>
  <c r="Z269" i="40"/>
  <c r="AL269" i="40" l="1"/>
  <c r="AQ269" i="40" s="1"/>
  <c r="AT269" i="40" s="1"/>
  <c r="D270" i="40"/>
  <c r="F270" i="40"/>
  <c r="AO269" i="40" l="1"/>
  <c r="AR269" i="40" s="1"/>
  <c r="G270" i="40"/>
  <c r="H270" i="40" s="1"/>
  <c r="I270" i="40" s="1"/>
  <c r="K270" i="40" s="1"/>
  <c r="L270" i="40" s="1"/>
  <c r="U270" i="40"/>
  <c r="V270" i="40" s="1"/>
  <c r="X270" i="40" l="1"/>
  <c r="M270" i="40"/>
  <c r="N270" i="40" s="1"/>
  <c r="P270" i="40" s="1"/>
  <c r="W270" i="40"/>
  <c r="BF270" i="40"/>
  <c r="BG270" i="40" s="1"/>
  <c r="AF271" i="40" s="1"/>
  <c r="AG271" i="40" s="1"/>
  <c r="BH270" i="40"/>
  <c r="BI270" i="40" s="1"/>
  <c r="AN270" i="40"/>
  <c r="AP270" i="40" s="1"/>
  <c r="AS270" i="40" s="1"/>
  <c r="AM270" i="40"/>
  <c r="AA270" i="40"/>
  <c r="T271" i="40" l="1"/>
  <c r="Q270" i="40"/>
  <c r="O270" i="40"/>
  <c r="AI271" i="40"/>
  <c r="AH271" i="40"/>
  <c r="AY271" i="40"/>
  <c r="R270" i="40" l="1"/>
  <c r="S270" i="40" s="1"/>
  <c r="BB271" i="40"/>
  <c r="AZ271" i="40"/>
  <c r="AV271" i="40"/>
  <c r="AW271" i="40" s="1"/>
  <c r="AX271" i="40" s="1"/>
  <c r="B272" i="40" l="1"/>
  <c r="BC271" i="40"/>
  <c r="BD271" i="40" s="1"/>
  <c r="BE271" i="40" s="1"/>
  <c r="Y270" i="40" l="1"/>
  <c r="AB270" i="40"/>
  <c r="AC270" i="40" l="1"/>
  <c r="AD270" i="40" s="1"/>
  <c r="C271" i="40" s="1"/>
  <c r="E271" i="40" s="1"/>
  <c r="AJ270" i="40"/>
  <c r="AK270" i="40" s="1"/>
  <c r="Z270" i="40"/>
  <c r="AL270" i="40" l="1"/>
  <c r="AQ270" i="40" s="1"/>
  <c r="AT270" i="40" s="1"/>
  <c r="D271" i="40"/>
  <c r="F271" i="40"/>
  <c r="AO270" i="40" l="1"/>
  <c r="AR270" i="40" s="1"/>
  <c r="G271" i="40"/>
  <c r="H271" i="40" s="1"/>
  <c r="I271" i="40" s="1"/>
  <c r="K271" i="40" s="1"/>
  <c r="L271" i="40" s="1"/>
  <c r="U271" i="40"/>
  <c r="V271" i="40" s="1"/>
  <c r="X271" i="40" l="1"/>
  <c r="AA271" i="40"/>
  <c r="M271" i="40"/>
  <c r="BF271" i="40"/>
  <c r="BG271" i="40" s="1"/>
  <c r="AF272" i="40" s="1"/>
  <c r="AG272" i="40" s="1"/>
  <c r="AN271" i="40"/>
  <c r="AP271" i="40" s="1"/>
  <c r="AS271" i="40" s="1"/>
  <c r="AM271" i="40"/>
  <c r="BH271" i="40"/>
  <c r="BI271" i="40" s="1"/>
  <c r="N271" i="40"/>
  <c r="P271" i="40" s="1"/>
  <c r="T272" i="40" l="1"/>
  <c r="W271" i="40"/>
  <c r="Q271" i="40"/>
  <c r="O271" i="40"/>
  <c r="AI272" i="40"/>
  <c r="AH272" i="40"/>
  <c r="AY272" i="40"/>
  <c r="R271" i="40" l="1"/>
  <c r="S271" i="40" s="1"/>
  <c r="AZ272" i="40"/>
  <c r="AV272" i="40"/>
  <c r="AW272" i="40" s="1"/>
  <c r="AX272" i="40" s="1"/>
  <c r="BB272" i="40"/>
  <c r="BC272" i="40" s="1"/>
  <c r="BD272" i="40" s="1"/>
  <c r="BE272" i="40" s="1"/>
  <c r="B273" i="40" l="1"/>
  <c r="AB271" i="40"/>
  <c r="Y271" i="40"/>
  <c r="AC271" i="40" l="1"/>
  <c r="AD271" i="40" s="1"/>
  <c r="C272" i="40" s="1"/>
  <c r="E272" i="40" s="1"/>
  <c r="AJ271" i="40"/>
  <c r="AK271" i="40" s="1"/>
  <c r="Z271" i="40"/>
  <c r="AL271" i="40" l="1"/>
  <c r="AO271" i="40" s="1"/>
  <c r="AR271" i="40" s="1"/>
  <c r="D272" i="40"/>
  <c r="F272" i="40"/>
  <c r="G272" i="40" l="1"/>
  <c r="H272" i="40" s="1"/>
  <c r="I272" i="40" s="1"/>
  <c r="K272" i="40" s="1"/>
  <c r="L272" i="40" s="1"/>
  <c r="U272" i="40"/>
  <c r="V272" i="40" s="1"/>
  <c r="AQ271" i="40"/>
  <c r="AT271" i="40" s="1"/>
  <c r="X272" i="40" l="1"/>
  <c r="M272" i="40"/>
  <c r="BF272" i="40"/>
  <c r="BG272" i="40" s="1"/>
  <c r="AF273" i="40" s="1"/>
  <c r="AG273" i="40" s="1"/>
  <c r="AH273" i="40" s="1"/>
  <c r="N272" i="40"/>
  <c r="P272" i="40" s="1"/>
  <c r="AM272" i="40"/>
  <c r="AN272" i="40"/>
  <c r="AP272" i="40" s="1"/>
  <c r="AS272" i="40" s="1"/>
  <c r="BH272" i="40"/>
  <c r="BI272" i="40" s="1"/>
  <c r="AA272" i="40"/>
  <c r="AY273" i="40" l="1"/>
  <c r="AI273" i="40"/>
  <c r="AV273" i="40" s="1"/>
  <c r="AW273" i="40" s="1"/>
  <c r="AX273" i="40" s="1"/>
  <c r="T273" i="40"/>
  <c r="O272" i="40"/>
  <c r="Q272" i="40"/>
  <c r="W272" i="40"/>
  <c r="BB273" i="40"/>
  <c r="AZ273" i="40"/>
  <c r="B274" i="40" l="1"/>
  <c r="R272" i="40"/>
  <c r="S272" i="40" s="1"/>
  <c r="BC273" i="40"/>
  <c r="BD273" i="40" s="1"/>
  <c r="BE273" i="40" s="1"/>
  <c r="AB272" i="40" l="1"/>
  <c r="Y272" i="40"/>
  <c r="AC272" i="40" l="1"/>
  <c r="AD272" i="40" s="1"/>
  <c r="C273" i="40" s="1"/>
  <c r="E273" i="40" s="1"/>
  <c r="AJ272" i="40"/>
  <c r="AK272" i="40" s="1"/>
  <c r="Z272" i="40"/>
  <c r="AL272" i="40" l="1"/>
  <c r="AQ272" i="40" s="1"/>
  <c r="AT272" i="40" s="1"/>
  <c r="D273" i="40"/>
  <c r="F273" i="40"/>
  <c r="AO272" i="40" l="1"/>
  <c r="AR272" i="40" s="1"/>
  <c r="G273" i="40"/>
  <c r="H273" i="40" s="1"/>
  <c r="I273" i="40" s="1"/>
  <c r="K273" i="40" s="1"/>
  <c r="L273" i="40" s="1"/>
  <c r="U273" i="40"/>
  <c r="V273" i="40" s="1"/>
  <c r="X273" i="40" l="1"/>
  <c r="M273" i="40"/>
  <c r="BF273" i="40"/>
  <c r="BG273" i="40" s="1"/>
  <c r="AF274" i="40" s="1"/>
  <c r="AG274" i="40" s="1"/>
  <c r="AY274" i="40" s="1"/>
  <c r="BH273" i="40"/>
  <c r="BI273" i="40" s="1"/>
  <c r="AM273" i="40"/>
  <c r="AN273" i="40"/>
  <c r="AP273" i="40" s="1"/>
  <c r="AS273" i="40" s="1"/>
  <c r="AA273" i="40"/>
  <c r="N273" i="40" l="1"/>
  <c r="P273" i="40" s="1"/>
  <c r="Q273" i="40" s="1"/>
  <c r="W273" i="40"/>
  <c r="AH274" i="40"/>
  <c r="AI274" i="40"/>
  <c r="AZ274" i="40" s="1"/>
  <c r="T274" i="40"/>
  <c r="O273" i="40"/>
  <c r="AV274" i="40" l="1"/>
  <c r="AW274" i="40" s="1"/>
  <c r="AX274" i="40" s="1"/>
  <c r="B275" i="40" s="1"/>
  <c r="BB274" i="40"/>
  <c r="BC274" i="40" s="1"/>
  <c r="BD274" i="40" s="1"/>
  <c r="BE274" i="40" s="1"/>
  <c r="R273" i="40"/>
  <c r="S273" i="40" s="1"/>
  <c r="AB273" i="40" l="1"/>
  <c r="Y273" i="40"/>
  <c r="AC273" i="40" l="1"/>
  <c r="AD273" i="40" s="1"/>
  <c r="C274" i="40" s="1"/>
  <c r="E274" i="40" s="1"/>
  <c r="AJ273" i="40"/>
  <c r="AK273" i="40" s="1"/>
  <c r="Z273" i="40"/>
  <c r="AL273" i="40" l="1"/>
  <c r="AO273" i="40" s="1"/>
  <c r="AR273" i="40" s="1"/>
  <c r="D274" i="40"/>
  <c r="F274" i="40"/>
  <c r="AQ273" i="40" l="1"/>
  <c r="AT273" i="40" s="1"/>
  <c r="U274" i="40"/>
  <c r="V274" i="40" s="1"/>
  <c r="G274" i="40"/>
  <c r="H274" i="40" s="1"/>
  <c r="I274" i="40" s="1"/>
  <c r="K274" i="40" s="1"/>
  <c r="L274" i="40" s="1"/>
  <c r="X274" i="40" l="1"/>
  <c r="AA274" i="40"/>
  <c r="M274" i="40"/>
  <c r="BF274" i="40"/>
  <c r="BG274" i="40" s="1"/>
  <c r="AF275" i="40" s="1"/>
  <c r="AG275" i="40" s="1"/>
  <c r="AN274" i="40"/>
  <c r="AP274" i="40" s="1"/>
  <c r="AS274" i="40" s="1"/>
  <c r="AM274" i="40"/>
  <c r="BH274" i="40"/>
  <c r="BI274" i="40" s="1"/>
  <c r="T275" i="40" l="1"/>
  <c r="W274" i="40"/>
  <c r="N274" i="40"/>
  <c r="P274" i="40" s="1"/>
  <c r="AH275" i="40"/>
  <c r="AI275" i="40"/>
  <c r="AY275" i="40"/>
  <c r="O274" i="40" l="1"/>
  <c r="Q274" i="40"/>
  <c r="AV275" i="40"/>
  <c r="AW275" i="40" s="1"/>
  <c r="AX275" i="40" s="1"/>
  <c r="BB275" i="40"/>
  <c r="AZ275" i="40"/>
  <c r="B276" i="40" l="1"/>
  <c r="R274" i="40"/>
  <c r="S274" i="40" s="1"/>
  <c r="BC275" i="40"/>
  <c r="BD275" i="40" s="1"/>
  <c r="BE275" i="40" s="1"/>
  <c r="Y274" i="40"/>
  <c r="AB274" i="40"/>
  <c r="AC274" i="40" l="1"/>
  <c r="AD274" i="40" s="1"/>
  <c r="C275" i="40" s="1"/>
  <c r="E275" i="40" s="1"/>
  <c r="AJ274" i="40"/>
  <c r="AK274" i="40" s="1"/>
  <c r="Z274" i="40"/>
  <c r="AL274" i="40" l="1"/>
  <c r="AQ274" i="40" s="1"/>
  <c r="AT274" i="40" s="1"/>
  <c r="D275" i="40"/>
  <c r="F275" i="40"/>
  <c r="AO274" i="40" l="1"/>
  <c r="AR274" i="40" s="1"/>
  <c r="U275" i="40"/>
  <c r="V275" i="40" s="1"/>
  <c r="G275" i="40"/>
  <c r="H275" i="40" s="1"/>
  <c r="I275" i="40" s="1"/>
  <c r="K275" i="40" s="1"/>
  <c r="L275" i="40" s="1"/>
  <c r="X275" i="40" l="1"/>
  <c r="AA275" i="40"/>
  <c r="M275" i="40"/>
  <c r="BF275" i="40"/>
  <c r="BG275" i="40" s="1"/>
  <c r="AF276" i="40" s="1"/>
  <c r="AG276" i="40" s="1"/>
  <c r="AN275" i="40"/>
  <c r="AP275" i="40" s="1"/>
  <c r="AS275" i="40" s="1"/>
  <c r="BH275" i="40"/>
  <c r="BI275" i="40" s="1"/>
  <c r="AM275" i="40"/>
  <c r="T276" i="40" l="1"/>
  <c r="W275" i="40"/>
  <c r="N275" i="40"/>
  <c r="P275" i="40" s="1"/>
  <c r="AI276" i="40"/>
  <c r="AY276" i="40"/>
  <c r="AH276" i="40"/>
  <c r="O275" i="40" l="1"/>
  <c r="Q275" i="40"/>
  <c r="BB276" i="40"/>
  <c r="AZ276" i="40"/>
  <c r="AV276" i="40"/>
  <c r="AW276" i="40" s="1"/>
  <c r="AX276" i="40" s="1"/>
  <c r="B277" i="40" l="1"/>
  <c r="R275" i="40"/>
  <c r="S275" i="40" s="1"/>
  <c r="BC276" i="40"/>
  <c r="BD276" i="40" s="1"/>
  <c r="BE276" i="40" s="1"/>
  <c r="AB275" i="40" l="1"/>
  <c r="Y275" i="40"/>
  <c r="AC275" i="40" l="1"/>
  <c r="AD275" i="40" s="1"/>
  <c r="C276" i="40" s="1"/>
  <c r="E276" i="40" s="1"/>
  <c r="AJ275" i="40"/>
  <c r="AK275" i="40" s="1"/>
  <c r="Z275" i="40"/>
  <c r="AL275" i="40" l="1"/>
  <c r="AQ275" i="40" s="1"/>
  <c r="AT275" i="40" s="1"/>
  <c r="D276" i="40"/>
  <c r="F276" i="40"/>
  <c r="AO275" i="40" l="1"/>
  <c r="AR275" i="40" s="1"/>
  <c r="U276" i="40"/>
  <c r="V276" i="40" s="1"/>
  <c r="G276" i="40"/>
  <c r="H276" i="40" s="1"/>
  <c r="I276" i="40" s="1"/>
  <c r="K276" i="40" s="1"/>
  <c r="L276" i="40" s="1"/>
  <c r="X276" i="40" l="1"/>
  <c r="M276" i="40"/>
  <c r="BF276" i="40"/>
  <c r="BG276" i="40" s="1"/>
  <c r="AF277" i="40" s="1"/>
  <c r="AG277" i="40" s="1"/>
  <c r="AI277" i="40" s="1"/>
  <c r="BH276" i="40"/>
  <c r="BI276" i="40" s="1"/>
  <c r="AN276" i="40"/>
  <c r="AP276" i="40" s="1"/>
  <c r="AS276" i="40" s="1"/>
  <c r="AM276" i="40"/>
  <c r="AA276" i="40"/>
  <c r="AH277" i="40" l="1"/>
  <c r="AY277" i="40"/>
  <c r="T277" i="40"/>
  <c r="W276" i="40"/>
  <c r="N276" i="40"/>
  <c r="P276" i="40" s="1"/>
  <c r="BB277" i="40"/>
  <c r="AV277" i="40"/>
  <c r="AW277" i="40" s="1"/>
  <c r="AX277" i="40" s="1"/>
  <c r="AZ277" i="40"/>
  <c r="B278" i="40" l="1"/>
  <c r="O276" i="40"/>
  <c r="Q276" i="40"/>
  <c r="BC277" i="40"/>
  <c r="BD277" i="40" s="1"/>
  <c r="BE277" i="40" s="1"/>
  <c r="R276" i="40" l="1"/>
  <c r="S276" i="40" s="1"/>
  <c r="Y276" i="40"/>
  <c r="AB276" i="40" l="1"/>
  <c r="Z276" i="40"/>
  <c r="AJ276" i="40" l="1"/>
  <c r="AC276" i="40"/>
  <c r="AD276" i="40" s="1"/>
  <c r="C277" i="40" s="1"/>
  <c r="E277" i="40" s="1"/>
  <c r="AK276" i="40" l="1"/>
  <c r="D277" i="40"/>
  <c r="F277" i="40"/>
  <c r="AL276" i="40" l="1"/>
  <c r="U277" i="40"/>
  <c r="V277" i="40" s="1"/>
  <c r="BH277" i="40" s="1"/>
  <c r="BI277" i="40" s="1"/>
  <c r="G277" i="40"/>
  <c r="H277" i="40" s="1"/>
  <c r="I277" i="40" s="1"/>
  <c r="K277" i="40" s="1"/>
  <c r="L277" i="40" s="1"/>
  <c r="AO276" i="40" l="1"/>
  <c r="AR276" i="40" s="1"/>
  <c r="AQ276" i="40"/>
  <c r="AT276" i="40" s="1"/>
  <c r="X277" i="40"/>
  <c r="T278" i="40"/>
  <c r="AA277" i="40"/>
  <c r="M277" i="40"/>
  <c r="BF277" i="40"/>
  <c r="BG277" i="40" s="1"/>
  <c r="AF278" i="40" s="1"/>
  <c r="AG278" i="40" s="1"/>
  <c r="AH278" i="40" s="1"/>
  <c r="AN277" i="40"/>
  <c r="AP277" i="40" s="1"/>
  <c r="AS277" i="40" s="1"/>
  <c r="AM277" i="40"/>
  <c r="AY278" i="40" l="1"/>
  <c r="AI278" i="40"/>
  <c r="BB278" i="40" s="1"/>
  <c r="W277" i="40"/>
  <c r="N277" i="40"/>
  <c r="P277" i="40" s="1"/>
  <c r="AV278" i="40"/>
  <c r="AW278" i="40" s="1"/>
  <c r="AX278" i="40" s="1"/>
  <c r="B279" i="40" l="1"/>
  <c r="AZ278" i="40"/>
  <c r="BC278" i="40" s="1"/>
  <c r="BD278" i="40" s="1"/>
  <c r="BE278" i="40" s="1"/>
  <c r="Q277" i="40"/>
  <c r="O277" i="40"/>
  <c r="R277" i="40" l="1"/>
  <c r="S277" i="40" s="1"/>
  <c r="Y277" i="40"/>
  <c r="AB277" i="40"/>
  <c r="AC277" i="40" l="1"/>
  <c r="AD277" i="40" s="1"/>
  <c r="C278" i="40" s="1"/>
  <c r="E278" i="40" s="1"/>
  <c r="AJ277" i="40"/>
  <c r="Z277" i="40"/>
  <c r="AK277" i="40" l="1"/>
  <c r="D278" i="40"/>
  <c r="F278" i="40"/>
  <c r="AL277" i="40" l="1"/>
  <c r="U278" i="40"/>
  <c r="V278" i="40" s="1"/>
  <c r="BH278" i="40" s="1"/>
  <c r="BI278" i="40" s="1"/>
  <c r="G278" i="40"/>
  <c r="H278" i="40" s="1"/>
  <c r="I278" i="40" s="1"/>
  <c r="K278" i="40" s="1"/>
  <c r="L278" i="40" s="1"/>
  <c r="AQ277" i="40" l="1"/>
  <c r="AT277" i="40" s="1"/>
  <c r="AO277" i="40"/>
  <c r="AR277" i="40" s="1"/>
  <c r="X278" i="40"/>
  <c r="AN278" i="40"/>
  <c r="AP278" i="40" s="1"/>
  <c r="AS278" i="40" s="1"/>
  <c r="AM278" i="40"/>
  <c r="T279" i="40"/>
  <c r="M278" i="40"/>
  <c r="BF278" i="40"/>
  <c r="BG278" i="40" s="1"/>
  <c r="AF279" i="40" s="1"/>
  <c r="AG279" i="40" s="1"/>
  <c r="AA278" i="40"/>
  <c r="W278" i="40" l="1"/>
  <c r="N278" i="40"/>
  <c r="P278" i="40" s="1"/>
  <c r="AY279" i="40"/>
  <c r="AI279" i="40"/>
  <c r="AH279" i="40"/>
  <c r="O278" i="40" l="1"/>
  <c r="Q278" i="40"/>
  <c r="AV279" i="40"/>
  <c r="AW279" i="40" s="1"/>
  <c r="AX279" i="40" s="1"/>
  <c r="BB279" i="40"/>
  <c r="AZ279" i="40"/>
  <c r="B280" i="40" l="1"/>
  <c r="R278" i="40"/>
  <c r="S278" i="40" s="1"/>
  <c r="BC279" i="40"/>
  <c r="BD279" i="40" s="1"/>
  <c r="BE279" i="40" s="1"/>
  <c r="Y278" i="40" l="1"/>
  <c r="AB278" i="40"/>
  <c r="Z278" i="40" l="1"/>
  <c r="AC278" i="40"/>
  <c r="AD278" i="40" s="1"/>
  <c r="C279" i="40" s="1"/>
  <c r="D279" i="40" s="1"/>
  <c r="AJ278" i="40"/>
  <c r="AK278" i="40" s="1"/>
  <c r="E279" i="40" l="1"/>
  <c r="AL278" i="40"/>
  <c r="AO278" i="40" s="1"/>
  <c r="AR278" i="40" s="1"/>
  <c r="F279" i="40"/>
  <c r="G279" i="40" s="1"/>
  <c r="H279" i="40" s="1"/>
  <c r="I279" i="40" s="1"/>
  <c r="K279" i="40" s="1"/>
  <c r="L279" i="40" s="1"/>
  <c r="M279" i="40" l="1"/>
  <c r="AQ278" i="40"/>
  <c r="AT278" i="40" s="1"/>
  <c r="U279" i="40"/>
  <c r="V279" i="40" s="1"/>
  <c r="X279" i="40" s="1"/>
  <c r="BF279" i="40" l="1"/>
  <c r="BG279" i="40" s="1"/>
  <c r="AF280" i="40" s="1"/>
  <c r="AG280" i="40" s="1"/>
  <c r="AH280" i="40" s="1"/>
  <c r="BH279" i="40"/>
  <c r="BI279" i="40" s="1"/>
  <c r="AN279" i="40"/>
  <c r="AP279" i="40" s="1"/>
  <c r="AS279" i="40" s="1"/>
  <c r="AA279" i="40"/>
  <c r="AI280" i="40"/>
  <c r="AZ280" i="40" s="1"/>
  <c r="W279" i="40"/>
  <c r="AM279" i="40"/>
  <c r="AY280" i="40"/>
  <c r="N279" i="40"/>
  <c r="P279" i="40" s="1"/>
  <c r="T280" i="40" l="1"/>
  <c r="BB280" i="40"/>
  <c r="BC280" i="40" s="1"/>
  <c r="BD280" i="40" s="1"/>
  <c r="BE280" i="40" s="1"/>
  <c r="AV280" i="40"/>
  <c r="AW280" i="40" s="1"/>
  <c r="AX280" i="40" s="1"/>
  <c r="O279" i="40"/>
  <c r="Q279" i="40"/>
  <c r="B281" i="40" l="1"/>
  <c r="R279" i="40"/>
  <c r="S279" i="40" s="1"/>
  <c r="AB279" i="40"/>
  <c r="AC279" i="40" l="1"/>
  <c r="AD279" i="40" s="1"/>
  <c r="C280" i="40" s="1"/>
  <c r="AJ279" i="40"/>
  <c r="AK279" i="40" s="1"/>
  <c r="Y279" i="40"/>
  <c r="E280" i="40" l="1"/>
  <c r="Z279" i="40"/>
  <c r="AL279" i="40"/>
  <c r="AQ279" i="40" s="1"/>
  <c r="AT279" i="40" s="1"/>
  <c r="D280" i="40"/>
  <c r="F280" i="40"/>
  <c r="G280" i="40" l="1"/>
  <c r="H280" i="40" s="1"/>
  <c r="I280" i="40" s="1"/>
  <c r="K280" i="40" s="1"/>
  <c r="L280" i="40" s="1"/>
  <c r="U280" i="40"/>
  <c r="V280" i="40" s="1"/>
  <c r="AO279" i="40"/>
  <c r="AR279" i="40" s="1"/>
  <c r="X280" i="40" l="1"/>
  <c r="M280" i="40"/>
  <c r="N280" i="40" s="1"/>
  <c r="P280" i="40" s="1"/>
  <c r="BF280" i="40"/>
  <c r="BG280" i="40" s="1"/>
  <c r="AF281" i="40" s="1"/>
  <c r="AG281" i="40" s="1"/>
  <c r="AH281" i="40" s="1"/>
  <c r="BH280" i="40"/>
  <c r="BI280" i="40" s="1"/>
  <c r="W280" i="40"/>
  <c r="AN280" i="40"/>
  <c r="AP280" i="40" s="1"/>
  <c r="AS280" i="40" s="1"/>
  <c r="AM280" i="40"/>
  <c r="AA280" i="40"/>
  <c r="AY281" i="40" l="1"/>
  <c r="AI281" i="40"/>
  <c r="AV281" i="40" s="1"/>
  <c r="AW281" i="40" s="1"/>
  <c r="AX281" i="40" s="1"/>
  <c r="T281" i="40"/>
  <c r="O280" i="40"/>
  <c r="Q280" i="40"/>
  <c r="BB281" i="40" l="1"/>
  <c r="AZ281" i="40"/>
  <c r="BC281" i="40" s="1"/>
  <c r="BD281" i="40" s="1"/>
  <c r="BE281" i="40" s="1"/>
  <c r="B282" i="40"/>
  <c r="R280" i="40"/>
  <c r="S280" i="40" s="1"/>
  <c r="AB280" i="40" l="1"/>
  <c r="Y280" i="40"/>
  <c r="AC280" i="40" l="1"/>
  <c r="AJ280" i="40"/>
  <c r="AK280" i="40" s="1"/>
  <c r="AD280" i="40"/>
  <c r="C281" i="40" s="1"/>
  <c r="E281" i="40" s="1"/>
  <c r="Z280" i="40"/>
  <c r="AL280" i="40" l="1"/>
  <c r="AQ280" i="40" s="1"/>
  <c r="AT280" i="40" s="1"/>
  <c r="D281" i="40"/>
  <c r="F281" i="40"/>
  <c r="AO280" i="40" l="1"/>
  <c r="AR280" i="40" s="1"/>
  <c r="U281" i="40"/>
  <c r="V281" i="40" s="1"/>
  <c r="G281" i="40"/>
  <c r="H281" i="40" s="1"/>
  <c r="I281" i="40" s="1"/>
  <c r="K281" i="40" s="1"/>
  <c r="L281" i="40" s="1"/>
  <c r="X281" i="40" l="1"/>
  <c r="AA281" i="40"/>
  <c r="M281" i="40"/>
  <c r="BF281" i="40"/>
  <c r="BG281" i="40" s="1"/>
  <c r="AF282" i="40" s="1"/>
  <c r="AG282" i="40" s="1"/>
  <c r="AN281" i="40"/>
  <c r="AP281" i="40" s="1"/>
  <c r="AS281" i="40" s="1"/>
  <c r="AM281" i="40"/>
  <c r="BH281" i="40"/>
  <c r="BI281" i="40" s="1"/>
  <c r="T282" i="40" l="1"/>
  <c r="W281" i="40"/>
  <c r="N281" i="40"/>
  <c r="P281" i="40" s="1"/>
  <c r="AY282" i="40"/>
  <c r="AI282" i="40"/>
  <c r="AH282" i="40"/>
  <c r="O281" i="40" l="1"/>
  <c r="Q281" i="40"/>
  <c r="BB282" i="40"/>
  <c r="AZ282" i="40"/>
  <c r="AV282" i="40"/>
  <c r="AW282" i="40" s="1"/>
  <c r="AX282" i="40" s="1"/>
  <c r="B283" i="40" l="1"/>
  <c r="R281" i="40"/>
  <c r="S281" i="40" s="1"/>
  <c r="BC282" i="40"/>
  <c r="BD282" i="40" s="1"/>
  <c r="BE282" i="40" s="1"/>
  <c r="Y281" i="40" l="1"/>
  <c r="AB281" i="40" l="1"/>
  <c r="Z281" i="40"/>
  <c r="AC281" i="40" l="1"/>
  <c r="AD281" i="40" s="1"/>
  <c r="C282" i="40" s="1"/>
  <c r="E282" i="40" s="1"/>
  <c r="AJ281" i="40"/>
  <c r="AK281" i="40" s="1"/>
  <c r="D282" i="40" l="1"/>
  <c r="AL281" i="40"/>
  <c r="AQ281" i="40" s="1"/>
  <c r="AT281" i="40" s="1"/>
  <c r="F282" i="40"/>
  <c r="G282" i="40" s="1"/>
  <c r="H282" i="40" s="1"/>
  <c r="I282" i="40" s="1"/>
  <c r="K282" i="40" s="1"/>
  <c r="L282" i="40" s="1"/>
  <c r="M282" i="40" l="1"/>
  <c r="AO281" i="40"/>
  <c r="AR281" i="40" s="1"/>
  <c r="U282" i="40"/>
  <c r="V282" i="40" s="1"/>
  <c r="X282" i="40" s="1"/>
  <c r="BF282" i="40" l="1"/>
  <c r="BG282" i="40" s="1"/>
  <c r="AF283" i="40" s="1"/>
  <c r="AG283" i="40" s="1"/>
  <c r="AY283" i="40" s="1"/>
  <c r="W282" i="40"/>
  <c r="BH282" i="40"/>
  <c r="BI282" i="40" s="1"/>
  <c r="AN282" i="40"/>
  <c r="AP282" i="40" s="1"/>
  <c r="AS282" i="40" s="1"/>
  <c r="AM282" i="40"/>
  <c r="N282" i="40"/>
  <c r="P282" i="40" s="1"/>
  <c r="AA282" i="40"/>
  <c r="AH283" i="40" l="1"/>
  <c r="T283" i="40"/>
  <c r="AI283" i="40"/>
  <c r="AV283" i="40" s="1"/>
  <c r="AW283" i="40" s="1"/>
  <c r="AX283" i="40" s="1"/>
  <c r="BB283" i="40"/>
  <c r="O282" i="40"/>
  <c r="Q282" i="40"/>
  <c r="AZ283" i="40" l="1"/>
  <c r="BC283" i="40" s="1"/>
  <c r="BD283" i="40" s="1"/>
  <c r="BE283" i="40" s="1"/>
  <c r="B284" i="40"/>
  <c r="R282" i="40"/>
  <c r="S282" i="40" s="1"/>
  <c r="AB282" i="40"/>
  <c r="AC282" i="40" l="1"/>
  <c r="AD282" i="40" s="1"/>
  <c r="C283" i="40" s="1"/>
  <c r="AJ282" i="40"/>
  <c r="AK282" i="40" s="1"/>
  <c r="Y282" i="40"/>
  <c r="E283" i="40" l="1"/>
  <c r="Z282" i="40"/>
  <c r="AL282" i="40"/>
  <c r="AQ282" i="40" s="1"/>
  <c r="AT282" i="40" s="1"/>
  <c r="D283" i="40"/>
  <c r="F283" i="40"/>
  <c r="U283" i="40" l="1"/>
  <c r="V283" i="40" s="1"/>
  <c r="AM283" i="40" s="1"/>
  <c r="AO282" i="40"/>
  <c r="AR282" i="40" s="1"/>
  <c r="G283" i="40"/>
  <c r="H283" i="40" s="1"/>
  <c r="I283" i="40" s="1"/>
  <c r="K283" i="40" s="1"/>
  <c r="L283" i="40" s="1"/>
  <c r="BH283" i="40"/>
  <c r="BI283" i="40" s="1"/>
  <c r="X283" i="40" l="1"/>
  <c r="AN283" i="40"/>
  <c r="AP283" i="40" s="1"/>
  <c r="AS283" i="40" s="1"/>
  <c r="T284" i="40"/>
  <c r="AA283" i="40"/>
  <c r="M283" i="40"/>
  <c r="BF283" i="40"/>
  <c r="BG283" i="40" s="1"/>
  <c r="AF284" i="40" s="1"/>
  <c r="AG284" i="40" s="1"/>
  <c r="AI284" i="40" s="1"/>
  <c r="AY284" i="40" l="1"/>
  <c r="AH284" i="40"/>
  <c r="W283" i="40"/>
  <c r="N283" i="40"/>
  <c r="P283" i="40" s="1"/>
  <c r="AZ284" i="40"/>
  <c r="AV284" i="40"/>
  <c r="AW284" i="40" s="1"/>
  <c r="AX284" i="40" s="1"/>
  <c r="BB284" i="40"/>
  <c r="B285" i="40" l="1"/>
  <c r="O283" i="40"/>
  <c r="Q283" i="40"/>
  <c r="BC284" i="40"/>
  <c r="BD284" i="40" s="1"/>
  <c r="BE284" i="40" s="1"/>
  <c r="R283" i="40" l="1"/>
  <c r="S283" i="40" s="1"/>
  <c r="Y283" i="40" l="1"/>
  <c r="AB283" i="40"/>
  <c r="Z283" i="40" l="1"/>
  <c r="AC283" i="40"/>
  <c r="AD283" i="40" s="1"/>
  <c r="C284" i="40" s="1"/>
  <c r="D284" i="40" s="1"/>
  <c r="AJ283" i="40"/>
  <c r="AK283" i="40" s="1"/>
  <c r="E284" i="40" l="1"/>
  <c r="AL283" i="40"/>
  <c r="AO283" i="40" s="1"/>
  <c r="AR283" i="40" s="1"/>
  <c r="F284" i="40"/>
  <c r="G284" i="40" s="1"/>
  <c r="H284" i="40" s="1"/>
  <c r="I284" i="40" s="1"/>
  <c r="K284" i="40" s="1"/>
  <c r="L284" i="40" s="1"/>
  <c r="M284" i="40" l="1"/>
  <c r="AQ283" i="40"/>
  <c r="AT283" i="40" s="1"/>
  <c r="U284" i="40"/>
  <c r="V284" i="40" s="1"/>
  <c r="X284" i="40" s="1"/>
  <c r="AN284" i="40" l="1"/>
  <c r="AP284" i="40" s="1"/>
  <c r="AS284" i="40" s="1"/>
  <c r="BF284" i="40"/>
  <c r="BG284" i="40" s="1"/>
  <c r="AF285" i="40" s="1"/>
  <c r="AG285" i="40" s="1"/>
  <c r="AI285" i="40" s="1"/>
  <c r="BB285" i="40" s="1"/>
  <c r="BH284" i="40"/>
  <c r="BI284" i="40" s="1"/>
  <c r="W284" i="40"/>
  <c r="AM284" i="40"/>
  <c r="AA284" i="40"/>
  <c r="N284" i="40"/>
  <c r="P284" i="40" s="1"/>
  <c r="AZ285" i="40"/>
  <c r="AV285" i="40" l="1"/>
  <c r="AW285" i="40" s="1"/>
  <c r="AX285" i="40" s="1"/>
  <c r="AY285" i="40"/>
  <c r="B286" i="40"/>
  <c r="T285" i="40"/>
  <c r="AH285" i="40"/>
  <c r="Q284" i="40"/>
  <c r="O284" i="40"/>
  <c r="BC285" i="40"/>
  <c r="BD285" i="40" s="1"/>
  <c r="BE285" i="40" s="1"/>
  <c r="R284" i="40" l="1"/>
  <c r="S284" i="40" s="1"/>
  <c r="AB284" i="40" l="1"/>
  <c r="Y284" i="40"/>
  <c r="Z284" i="40" l="1"/>
  <c r="AC284" i="40"/>
  <c r="AD284" i="40" s="1"/>
  <c r="C285" i="40" s="1"/>
  <c r="D285" i="40" s="1"/>
  <c r="AJ284" i="40"/>
  <c r="AK284" i="40" s="1"/>
  <c r="E285" i="40" l="1"/>
  <c r="AL284" i="40"/>
  <c r="AQ284" i="40" s="1"/>
  <c r="AT284" i="40" s="1"/>
  <c r="F285" i="40"/>
  <c r="G285" i="40" s="1"/>
  <c r="H285" i="40" s="1"/>
  <c r="I285" i="40" s="1"/>
  <c r="K285" i="40" s="1"/>
  <c r="L285" i="40" s="1"/>
  <c r="M285" i="40" l="1"/>
  <c r="AO284" i="40"/>
  <c r="AR284" i="40" s="1"/>
  <c r="U285" i="40"/>
  <c r="V285" i="40" s="1"/>
  <c r="X285" i="40" s="1"/>
  <c r="W285" i="40" l="1"/>
  <c r="N285" i="40"/>
  <c r="P285" i="40" s="1"/>
  <c r="BF285" i="40"/>
  <c r="BG285" i="40" s="1"/>
  <c r="AF286" i="40" s="1"/>
  <c r="AG286" i="40" s="1"/>
  <c r="BH285" i="40"/>
  <c r="BI285" i="40" s="1"/>
  <c r="AM285" i="40"/>
  <c r="AN285" i="40"/>
  <c r="AP285" i="40" s="1"/>
  <c r="AS285" i="40" s="1"/>
  <c r="AA285" i="40"/>
  <c r="T286" i="40" l="1"/>
  <c r="Q285" i="40"/>
  <c r="AY286" i="40"/>
  <c r="AI286" i="40"/>
  <c r="AH286" i="40"/>
  <c r="O285" i="40"/>
  <c r="R285" i="40" l="1"/>
  <c r="S285" i="40" s="1"/>
  <c r="AV286" i="40"/>
  <c r="AW286" i="40" s="1"/>
  <c r="AX286" i="40" s="1"/>
  <c r="BB286" i="40"/>
  <c r="AZ286" i="40"/>
  <c r="BC286" i="40" l="1"/>
  <c r="BD286" i="40" s="1"/>
  <c r="BE286" i="40" s="1"/>
  <c r="B287" i="40"/>
  <c r="AB285" i="40"/>
  <c r="Y285" i="40"/>
  <c r="Z285" i="40" l="1"/>
  <c r="AC285" i="40"/>
  <c r="AD285" i="40" s="1"/>
  <c r="C286" i="40" s="1"/>
  <c r="D286" i="40" s="1"/>
  <c r="AJ285" i="40"/>
  <c r="AK285" i="40" s="1"/>
  <c r="E286" i="40" l="1"/>
  <c r="AL285" i="40"/>
  <c r="AQ285" i="40" s="1"/>
  <c r="AT285" i="40" s="1"/>
  <c r="F286" i="40"/>
  <c r="G286" i="40" s="1"/>
  <c r="H286" i="40" s="1"/>
  <c r="I286" i="40" s="1"/>
  <c r="K286" i="40" s="1"/>
  <c r="L286" i="40" s="1"/>
  <c r="M286" i="40" l="1"/>
  <c r="AO285" i="40"/>
  <c r="AR285" i="40" s="1"/>
  <c r="U286" i="40"/>
  <c r="V286" i="40" s="1"/>
  <c r="X286" i="40" s="1"/>
  <c r="W286" i="40" l="1"/>
  <c r="N286" i="40"/>
  <c r="P286" i="40" s="1"/>
  <c r="BF286" i="40"/>
  <c r="BG286" i="40" s="1"/>
  <c r="AF287" i="40" s="1"/>
  <c r="AG287" i="40" s="1"/>
  <c r="BH286" i="40"/>
  <c r="BI286" i="40" s="1"/>
  <c r="AN286" i="40"/>
  <c r="AP286" i="40" s="1"/>
  <c r="AS286" i="40" s="1"/>
  <c r="AM286" i="40"/>
  <c r="AA286" i="40"/>
  <c r="T287" i="40" l="1"/>
  <c r="Q286" i="40"/>
  <c r="O286" i="40"/>
  <c r="AY287" i="40"/>
  <c r="AI287" i="40"/>
  <c r="AH287" i="40"/>
  <c r="R286" i="40" l="1"/>
  <c r="S286" i="40" s="1"/>
  <c r="AV287" i="40"/>
  <c r="AW287" i="40" s="1"/>
  <c r="AX287" i="40" s="1"/>
  <c r="BB287" i="40"/>
  <c r="AZ287" i="40"/>
  <c r="B288" i="40" l="1"/>
  <c r="BC287" i="40"/>
  <c r="BD287" i="40" s="1"/>
  <c r="BE287" i="40" s="1"/>
  <c r="Y286" i="40"/>
  <c r="AB286" i="40"/>
  <c r="AC286" i="40" l="1"/>
  <c r="AD286" i="40" s="1"/>
  <c r="C287" i="40" s="1"/>
  <c r="D287" i="40" s="1"/>
  <c r="AJ286" i="40"/>
  <c r="AK286" i="40" s="1"/>
  <c r="Z286" i="40"/>
  <c r="E287" i="40" l="1"/>
  <c r="F287" i="40"/>
  <c r="G287" i="40" s="1"/>
  <c r="H287" i="40" s="1"/>
  <c r="I287" i="40" s="1"/>
  <c r="K287" i="40" s="1"/>
  <c r="L287" i="40" s="1"/>
  <c r="AL286" i="40"/>
  <c r="AO286" i="40" s="1"/>
  <c r="AR286" i="40" s="1"/>
  <c r="M287" i="40" l="1"/>
  <c r="AQ286" i="40"/>
  <c r="AT286" i="40" s="1"/>
  <c r="U287" i="40"/>
  <c r="V287" i="40" s="1"/>
  <c r="X287" i="40" s="1"/>
  <c r="N287" i="40" l="1"/>
  <c r="P287" i="40" s="1"/>
  <c r="W287" i="40"/>
  <c r="BF287" i="40"/>
  <c r="BG287" i="40" s="1"/>
  <c r="AF288" i="40" s="1"/>
  <c r="AG288" i="40" s="1"/>
  <c r="AN287" i="40"/>
  <c r="AP287" i="40" s="1"/>
  <c r="AS287" i="40" s="1"/>
  <c r="AM287" i="40"/>
  <c r="BH287" i="40"/>
  <c r="BI287" i="40" s="1"/>
  <c r="AA287" i="40"/>
  <c r="T288" i="40" l="1"/>
  <c r="Q287" i="40"/>
  <c r="O287" i="40"/>
  <c r="AY288" i="40"/>
  <c r="AH288" i="40"/>
  <c r="AI288" i="40"/>
  <c r="R287" i="40" l="1"/>
  <c r="S287" i="40" s="1"/>
  <c r="AV288" i="40"/>
  <c r="AW288" i="40" s="1"/>
  <c r="AX288" i="40" s="1"/>
  <c r="AZ288" i="40"/>
  <c r="BB288" i="40"/>
  <c r="B289" i="40" l="1"/>
  <c r="BC288" i="40"/>
  <c r="BD288" i="40" s="1"/>
  <c r="BE288" i="40" s="1"/>
  <c r="AB287" i="40"/>
  <c r="Y287" i="40"/>
  <c r="Z287" i="40" l="1"/>
  <c r="AC287" i="40"/>
  <c r="AD287" i="40" s="1"/>
  <c r="C288" i="40" s="1"/>
  <c r="D288" i="40" s="1"/>
  <c r="AJ287" i="40"/>
  <c r="AK287" i="40" s="1"/>
  <c r="E288" i="40" l="1"/>
  <c r="AL287" i="40"/>
  <c r="AO287" i="40" s="1"/>
  <c r="AR287" i="40" s="1"/>
  <c r="F288" i="40"/>
  <c r="G288" i="40" s="1"/>
  <c r="H288" i="40" s="1"/>
  <c r="I288" i="40" s="1"/>
  <c r="K288" i="40" s="1"/>
  <c r="L288" i="40" s="1"/>
  <c r="M288" i="40" l="1"/>
  <c r="AQ287" i="40"/>
  <c r="AT287" i="40" s="1"/>
  <c r="U288" i="40"/>
  <c r="V288" i="40" s="1"/>
  <c r="X288" i="40" s="1"/>
  <c r="AA288" i="40" l="1"/>
  <c r="W288" i="40"/>
  <c r="N288" i="40"/>
  <c r="P288" i="40" s="1"/>
  <c r="BF288" i="40"/>
  <c r="BG288" i="40" s="1"/>
  <c r="AF289" i="40" s="1"/>
  <c r="AG289" i="40" s="1"/>
  <c r="AM288" i="40"/>
  <c r="BH288" i="40"/>
  <c r="BI288" i="40" s="1"/>
  <c r="AN288" i="40"/>
  <c r="AP288" i="40" s="1"/>
  <c r="AS288" i="40" s="1"/>
  <c r="T289" i="40" l="1"/>
  <c r="Q288" i="40"/>
  <c r="O288" i="40"/>
  <c r="AH289" i="40"/>
  <c r="AY289" i="40"/>
  <c r="AI289" i="40"/>
  <c r="R288" i="40" l="1"/>
  <c r="S288" i="40" s="1"/>
  <c r="AZ289" i="40"/>
  <c r="BB289" i="40"/>
  <c r="AV289" i="40"/>
  <c r="AW289" i="40" s="1"/>
  <c r="AX289" i="40" s="1"/>
  <c r="B290" i="40" l="1"/>
  <c r="BC289" i="40"/>
  <c r="BD289" i="40" s="1"/>
  <c r="BE289" i="40" s="1"/>
  <c r="AB288" i="40"/>
  <c r="Y288" i="40"/>
  <c r="Z288" i="40" l="1"/>
  <c r="AC288" i="40"/>
  <c r="AD288" i="40" s="1"/>
  <c r="C289" i="40" s="1"/>
  <c r="D289" i="40" s="1"/>
  <c r="AJ288" i="40"/>
  <c r="AK288" i="40" s="1"/>
  <c r="E289" i="40" l="1"/>
  <c r="AL288" i="40"/>
  <c r="AO288" i="40" s="1"/>
  <c r="AR288" i="40" s="1"/>
  <c r="F289" i="40"/>
  <c r="G289" i="40" s="1"/>
  <c r="H289" i="40" s="1"/>
  <c r="I289" i="40" s="1"/>
  <c r="K289" i="40" s="1"/>
  <c r="L289" i="40" s="1"/>
  <c r="M289" i="40" l="1"/>
  <c r="AQ288" i="40"/>
  <c r="AT288" i="40" s="1"/>
  <c r="U289" i="40"/>
  <c r="V289" i="40" s="1"/>
  <c r="X289" i="40" s="1"/>
  <c r="AA289" i="40" l="1"/>
  <c r="N289" i="40"/>
  <c r="P289" i="40" s="1"/>
  <c r="W289" i="40"/>
  <c r="BF289" i="40"/>
  <c r="BG289" i="40" s="1"/>
  <c r="AF290" i="40" s="1"/>
  <c r="AG290" i="40" s="1"/>
  <c r="AM289" i="40"/>
  <c r="BH289" i="40"/>
  <c r="BI289" i="40" s="1"/>
  <c r="AN289" i="40"/>
  <c r="AP289" i="40" s="1"/>
  <c r="AS289" i="40" s="1"/>
  <c r="T290" i="40" l="1"/>
  <c r="Q289" i="40"/>
  <c r="O289" i="40"/>
  <c r="AI290" i="40"/>
  <c r="AY290" i="40"/>
  <c r="AH290" i="40"/>
  <c r="R289" i="40" l="1"/>
  <c r="S289" i="40" s="1"/>
  <c r="AV290" i="40"/>
  <c r="AW290" i="40" s="1"/>
  <c r="AX290" i="40" s="1"/>
  <c r="AZ290" i="40"/>
  <c r="BB290" i="40"/>
  <c r="BC290" i="40" l="1"/>
  <c r="BD290" i="40" s="1"/>
  <c r="BE290" i="40" s="1"/>
  <c r="B291" i="40"/>
  <c r="AB289" i="40"/>
  <c r="Y289" i="40"/>
  <c r="Z289" i="40" l="1"/>
  <c r="AC289" i="40"/>
  <c r="AD289" i="40" s="1"/>
  <c r="C290" i="40" s="1"/>
  <c r="D290" i="40" s="1"/>
  <c r="AJ289" i="40"/>
  <c r="AK289" i="40" s="1"/>
  <c r="E290" i="40" l="1"/>
  <c r="AL289" i="40"/>
  <c r="AQ289" i="40" s="1"/>
  <c r="AT289" i="40" s="1"/>
  <c r="F290" i="40"/>
  <c r="G290" i="40" s="1"/>
  <c r="H290" i="40" s="1"/>
  <c r="I290" i="40" s="1"/>
  <c r="K290" i="40" s="1"/>
  <c r="L290" i="40" s="1"/>
  <c r="M290" i="40" l="1"/>
  <c r="AO289" i="40"/>
  <c r="AR289" i="40" s="1"/>
  <c r="U290" i="40"/>
  <c r="V290" i="40" s="1"/>
  <c r="X290" i="40" s="1"/>
  <c r="W290" i="40" l="1"/>
  <c r="N290" i="40"/>
  <c r="P290" i="40" s="1"/>
  <c r="BF290" i="40"/>
  <c r="BG290" i="40" s="1"/>
  <c r="AF291" i="40" s="1"/>
  <c r="AG291" i="40" s="1"/>
  <c r="AM290" i="40"/>
  <c r="AN290" i="40"/>
  <c r="AP290" i="40" s="1"/>
  <c r="AS290" i="40" s="1"/>
  <c r="BH290" i="40"/>
  <c r="BI290" i="40" s="1"/>
  <c r="AA290" i="40"/>
  <c r="T291" i="40" l="1"/>
  <c r="Q290" i="40"/>
  <c r="AI291" i="40"/>
  <c r="AY291" i="40"/>
  <c r="AH291" i="40"/>
  <c r="O290" i="40"/>
  <c r="R290" i="40" l="1"/>
  <c r="S290" i="40" s="1"/>
  <c r="AZ291" i="40"/>
  <c r="AV291" i="40"/>
  <c r="AW291" i="40" s="1"/>
  <c r="AX291" i="40" s="1"/>
  <c r="BB291" i="40"/>
  <c r="B292" i="40" l="1"/>
  <c r="BC291" i="40"/>
  <c r="BD291" i="40" s="1"/>
  <c r="BE291" i="40" s="1"/>
  <c r="AB290" i="40"/>
  <c r="Y290" i="40"/>
  <c r="Z290" i="40" l="1"/>
  <c r="AC290" i="40"/>
  <c r="AD290" i="40" s="1"/>
  <c r="C291" i="40" s="1"/>
  <c r="D291" i="40" s="1"/>
  <c r="AJ290" i="40"/>
  <c r="AK290" i="40" s="1"/>
  <c r="E291" i="40" l="1"/>
  <c r="AL290" i="40"/>
  <c r="AQ290" i="40" s="1"/>
  <c r="AT290" i="40" s="1"/>
  <c r="F291" i="40"/>
  <c r="G291" i="40" s="1"/>
  <c r="H291" i="40" s="1"/>
  <c r="I291" i="40" s="1"/>
  <c r="K291" i="40" s="1"/>
  <c r="L291" i="40" s="1"/>
  <c r="M291" i="40" l="1"/>
  <c r="AO290" i="40"/>
  <c r="AR290" i="40" s="1"/>
  <c r="U291" i="40"/>
  <c r="V291" i="40" s="1"/>
  <c r="X291" i="40" s="1"/>
  <c r="AA291" i="40" l="1"/>
  <c r="W291" i="40"/>
  <c r="N291" i="40"/>
  <c r="P291" i="40" s="1"/>
  <c r="BF291" i="40"/>
  <c r="BG291" i="40" s="1"/>
  <c r="AF292" i="40" s="1"/>
  <c r="AG292" i="40" s="1"/>
  <c r="AM291" i="40"/>
  <c r="BH291" i="40"/>
  <c r="BI291" i="40" s="1"/>
  <c r="AN291" i="40"/>
  <c r="AP291" i="40" s="1"/>
  <c r="AS291" i="40" s="1"/>
  <c r="T292" i="40" l="1"/>
  <c r="O291" i="40"/>
  <c r="Q291" i="40"/>
  <c r="AH292" i="40"/>
  <c r="AY292" i="40"/>
  <c r="AI292" i="40"/>
  <c r="R291" i="40" l="1"/>
  <c r="S291" i="40" s="1"/>
  <c r="AZ292" i="40"/>
  <c r="AV292" i="40"/>
  <c r="AW292" i="40" s="1"/>
  <c r="AX292" i="40" s="1"/>
  <c r="BB292" i="40"/>
  <c r="B293" i="40" l="1"/>
  <c r="BC292" i="40"/>
  <c r="BD292" i="40" s="1"/>
  <c r="BE292" i="40" s="1"/>
  <c r="Y291" i="40"/>
  <c r="AB291" i="40"/>
  <c r="Z291" i="40" l="1"/>
  <c r="AJ291" i="40"/>
  <c r="AK291" i="40" s="1"/>
  <c r="AC291" i="40"/>
  <c r="AD291" i="40" s="1"/>
  <c r="C292" i="40" s="1"/>
  <c r="E292" i="40" s="1"/>
  <c r="AL291" i="40" l="1"/>
  <c r="AQ291" i="40" s="1"/>
  <c r="AT291" i="40" s="1"/>
  <c r="F292" i="40"/>
  <c r="D292" i="40"/>
  <c r="AO291" i="40" l="1"/>
  <c r="AR291" i="40" s="1"/>
  <c r="G292" i="40"/>
  <c r="H292" i="40" s="1"/>
  <c r="I292" i="40" s="1"/>
  <c r="K292" i="40" s="1"/>
  <c r="L292" i="40" s="1"/>
  <c r="U292" i="40"/>
  <c r="V292" i="40" s="1"/>
  <c r="X292" i="40" l="1"/>
  <c r="M292" i="40"/>
  <c r="AA292" i="40"/>
  <c r="BF292" i="40"/>
  <c r="BG292" i="40" s="1"/>
  <c r="AF293" i="40" s="1"/>
  <c r="AG293" i="40" s="1"/>
  <c r="AM292" i="40"/>
  <c r="BH292" i="40"/>
  <c r="BI292" i="40" s="1"/>
  <c r="AN292" i="40"/>
  <c r="AP292" i="40" s="1"/>
  <c r="AS292" i="40" s="1"/>
  <c r="T293" i="40" l="1"/>
  <c r="W292" i="40"/>
  <c r="N292" i="40"/>
  <c r="P292" i="40" s="1"/>
  <c r="AH293" i="40"/>
  <c r="AY293" i="40"/>
  <c r="AI293" i="40"/>
  <c r="O292" i="40" l="1"/>
  <c r="Q292" i="40"/>
  <c r="BB293" i="40"/>
  <c r="AZ293" i="40"/>
  <c r="BC293" i="40" s="1"/>
  <c r="BD293" i="40" s="1"/>
  <c r="BE293" i="40" s="1"/>
  <c r="AV293" i="40"/>
  <c r="AW293" i="40" s="1"/>
  <c r="AX293" i="40" s="1"/>
  <c r="B294" i="40" l="1"/>
  <c r="R292" i="40"/>
  <c r="S292" i="40" s="1"/>
  <c r="Y292" i="40"/>
  <c r="AB292" i="40"/>
  <c r="Z292" i="40" l="1"/>
  <c r="AC292" i="40"/>
  <c r="AD292" i="40" s="1"/>
  <c r="C293" i="40" s="1"/>
  <c r="E293" i="40" s="1"/>
  <c r="AJ292" i="40"/>
  <c r="AK292" i="40" s="1"/>
  <c r="AL292" i="40" l="1"/>
  <c r="AO292" i="40" s="1"/>
  <c r="AR292" i="40" s="1"/>
  <c r="D293" i="40"/>
  <c r="F293" i="40"/>
  <c r="AQ292" i="40" l="1"/>
  <c r="AT292" i="40" s="1"/>
  <c r="G293" i="40"/>
  <c r="H293" i="40" s="1"/>
  <c r="I293" i="40" s="1"/>
  <c r="K293" i="40" s="1"/>
  <c r="L293" i="40" s="1"/>
  <c r="U293" i="40"/>
  <c r="V293" i="40" s="1"/>
  <c r="X293" i="40" l="1"/>
  <c r="M293" i="40"/>
  <c r="W293" i="40"/>
  <c r="N293" i="40"/>
  <c r="P293" i="40" s="1"/>
  <c r="BF293" i="40"/>
  <c r="BG293" i="40" s="1"/>
  <c r="AF294" i="40" s="1"/>
  <c r="AG294" i="40" s="1"/>
  <c r="BH293" i="40"/>
  <c r="BI293" i="40" s="1"/>
  <c r="AM293" i="40"/>
  <c r="AN293" i="40"/>
  <c r="AP293" i="40" s="1"/>
  <c r="AS293" i="40" s="1"/>
  <c r="AA293" i="40"/>
  <c r="T294" i="40" l="1"/>
  <c r="Q293" i="40"/>
  <c r="AY294" i="40"/>
  <c r="AI294" i="40"/>
  <c r="AH294" i="40"/>
  <c r="O293" i="40"/>
  <c r="R293" i="40" l="1"/>
  <c r="S293" i="40" s="1"/>
  <c r="BB294" i="40"/>
  <c r="AZ294" i="40"/>
  <c r="AV294" i="40"/>
  <c r="AW294" i="40" s="1"/>
  <c r="AX294" i="40" s="1"/>
  <c r="B295" i="40" l="1"/>
  <c r="BC294" i="40"/>
  <c r="BD294" i="40" s="1"/>
  <c r="BE294" i="40" s="1"/>
  <c r="AB293" i="40"/>
  <c r="Y293" i="40"/>
  <c r="Z293" i="40" l="1"/>
  <c r="AC293" i="40"/>
  <c r="AD293" i="40" s="1"/>
  <c r="C294" i="40" s="1"/>
  <c r="D294" i="40" s="1"/>
  <c r="AJ293" i="40"/>
  <c r="AK293" i="40" s="1"/>
  <c r="E294" i="40" l="1"/>
  <c r="AL293" i="40"/>
  <c r="AQ293" i="40" s="1"/>
  <c r="AT293" i="40" s="1"/>
  <c r="F294" i="40"/>
  <c r="G294" i="40" s="1"/>
  <c r="H294" i="40" s="1"/>
  <c r="I294" i="40" s="1"/>
  <c r="K294" i="40" s="1"/>
  <c r="L294" i="40" s="1"/>
  <c r="M294" i="40" l="1"/>
  <c r="AO293" i="40"/>
  <c r="AR293" i="40" s="1"/>
  <c r="U294" i="40"/>
  <c r="V294" i="40" s="1"/>
  <c r="X294" i="40" s="1"/>
  <c r="AA294" i="40" l="1"/>
  <c r="N294" i="40"/>
  <c r="P294" i="40" s="1"/>
  <c r="W294" i="40"/>
  <c r="BF294" i="40"/>
  <c r="BG294" i="40" s="1"/>
  <c r="AF295" i="40" s="1"/>
  <c r="AG295" i="40" s="1"/>
  <c r="AM294" i="40"/>
  <c r="AN294" i="40"/>
  <c r="AP294" i="40" s="1"/>
  <c r="AS294" i="40" s="1"/>
  <c r="BH294" i="40"/>
  <c r="BI294" i="40" s="1"/>
  <c r="O294" i="40" l="1"/>
  <c r="T295" i="40"/>
  <c r="Q294" i="40"/>
  <c r="AI295" i="40"/>
  <c r="AH295" i="40"/>
  <c r="AY295" i="40"/>
  <c r="R294" i="40" l="1"/>
  <c r="S294" i="40" s="1"/>
  <c r="AV295" i="40"/>
  <c r="AW295" i="40" s="1"/>
  <c r="AX295" i="40" s="1"/>
  <c r="BB295" i="40"/>
  <c r="AZ295" i="40"/>
  <c r="B296" i="40" l="1"/>
  <c r="BC295" i="40"/>
  <c r="BD295" i="40" s="1"/>
  <c r="BE295" i="40" s="1"/>
  <c r="Y294" i="40"/>
  <c r="AB294" i="40"/>
  <c r="Z294" i="40" l="1"/>
  <c r="AC294" i="40"/>
  <c r="AD294" i="40" s="1"/>
  <c r="C295" i="40" s="1"/>
  <c r="E295" i="40" s="1"/>
  <c r="AJ294" i="40"/>
  <c r="AK294" i="40" s="1"/>
  <c r="AL294" i="40" l="1"/>
  <c r="AQ294" i="40" s="1"/>
  <c r="AT294" i="40" s="1"/>
  <c r="D295" i="40"/>
  <c r="F295" i="40"/>
  <c r="AO294" i="40" l="1"/>
  <c r="AR294" i="40" s="1"/>
  <c r="G295" i="40"/>
  <c r="H295" i="40" s="1"/>
  <c r="I295" i="40" s="1"/>
  <c r="K295" i="40" s="1"/>
  <c r="L295" i="40" s="1"/>
  <c r="U295" i="40"/>
  <c r="V295" i="40" s="1"/>
  <c r="X295" i="40" l="1"/>
  <c r="M295" i="40"/>
  <c r="W295" i="40"/>
  <c r="BF295" i="40"/>
  <c r="BG295" i="40" s="1"/>
  <c r="AF296" i="40" s="1"/>
  <c r="AG296" i="40" s="1"/>
  <c r="BH295" i="40"/>
  <c r="BI295" i="40" s="1"/>
  <c r="AM295" i="40"/>
  <c r="AN295" i="40"/>
  <c r="AP295" i="40" s="1"/>
  <c r="AS295" i="40" s="1"/>
  <c r="AA295" i="40"/>
  <c r="N295" i="40" l="1"/>
  <c r="P295" i="40" s="1"/>
  <c r="Q295" i="40" s="1"/>
  <c r="T296" i="40"/>
  <c r="AI296" i="40"/>
  <c r="AH296" i="40"/>
  <c r="AY296" i="40"/>
  <c r="O295" i="40" l="1"/>
  <c r="R295" i="40"/>
  <c r="S295" i="40" s="1"/>
  <c r="BB296" i="40"/>
  <c r="AV296" i="40"/>
  <c r="AW296" i="40" s="1"/>
  <c r="AX296" i="40" s="1"/>
  <c r="AZ296" i="40"/>
  <c r="B297" i="40" l="1"/>
  <c r="BC296" i="40"/>
  <c r="BD296" i="40" s="1"/>
  <c r="BE296" i="40" s="1"/>
  <c r="Y295" i="40"/>
  <c r="AB295" i="40"/>
  <c r="Z295" i="40" l="1"/>
  <c r="AC295" i="40"/>
  <c r="AD295" i="40" s="1"/>
  <c r="C296" i="40" s="1"/>
  <c r="E296" i="40" s="1"/>
  <c r="AJ295" i="40"/>
  <c r="AK295" i="40" s="1"/>
  <c r="AL295" i="40" l="1"/>
  <c r="AQ295" i="40" s="1"/>
  <c r="AT295" i="40" s="1"/>
  <c r="D296" i="40"/>
  <c r="F296" i="40"/>
  <c r="AO295" i="40" l="1"/>
  <c r="AR295" i="40" s="1"/>
  <c r="G296" i="40"/>
  <c r="H296" i="40" s="1"/>
  <c r="I296" i="40" s="1"/>
  <c r="K296" i="40" s="1"/>
  <c r="L296" i="40" s="1"/>
  <c r="U296" i="40"/>
  <c r="V296" i="40" s="1"/>
  <c r="X296" i="40" l="1"/>
  <c r="W296" i="40"/>
  <c r="M296" i="40"/>
  <c r="N296" i="40" s="1"/>
  <c r="P296" i="40" s="1"/>
  <c r="BF296" i="40"/>
  <c r="BG296" i="40" s="1"/>
  <c r="AF297" i="40" s="1"/>
  <c r="AG297" i="40" s="1"/>
  <c r="BH296" i="40"/>
  <c r="BI296" i="40" s="1"/>
  <c r="AM296" i="40"/>
  <c r="AN296" i="40"/>
  <c r="AP296" i="40" s="1"/>
  <c r="AS296" i="40" s="1"/>
  <c r="AA296" i="40"/>
  <c r="T297" i="40" l="1"/>
  <c r="Q296" i="40"/>
  <c r="O296" i="40"/>
  <c r="AY297" i="40"/>
  <c r="AH297" i="40"/>
  <c r="AI297" i="40"/>
  <c r="R296" i="40" l="1"/>
  <c r="S296" i="40" s="1"/>
  <c r="AV297" i="40"/>
  <c r="AW297" i="40" s="1"/>
  <c r="AX297" i="40" s="1"/>
  <c r="BB297" i="40"/>
  <c r="AZ297" i="40"/>
  <c r="B298" i="40" l="1"/>
  <c r="BC297" i="40"/>
  <c r="BD297" i="40" s="1"/>
  <c r="BE297" i="40" s="1"/>
  <c r="Y296" i="40" l="1"/>
  <c r="AB296" i="40"/>
  <c r="Z296" i="40" l="1"/>
  <c r="AC296" i="40"/>
  <c r="AD296" i="40" s="1"/>
  <c r="C297" i="40" s="1"/>
  <c r="E297" i="40" s="1"/>
  <c r="AJ296" i="40"/>
  <c r="AK296" i="40" s="1"/>
  <c r="AL296" i="40" l="1"/>
  <c r="AO296" i="40" s="1"/>
  <c r="AR296" i="40" s="1"/>
  <c r="D297" i="40"/>
  <c r="F297" i="40"/>
  <c r="AQ296" i="40" l="1"/>
  <c r="AT296" i="40" s="1"/>
  <c r="G297" i="40"/>
  <c r="H297" i="40" s="1"/>
  <c r="I297" i="40" s="1"/>
  <c r="K297" i="40" s="1"/>
  <c r="L297" i="40" s="1"/>
  <c r="U297" i="40"/>
  <c r="V297" i="40" s="1"/>
  <c r="X297" i="40" l="1"/>
  <c r="W297" i="40"/>
  <c r="M297" i="40"/>
  <c r="BF297" i="40"/>
  <c r="BG297" i="40" s="1"/>
  <c r="AF298" i="40" s="1"/>
  <c r="AG298" i="40" s="1"/>
  <c r="AM297" i="40"/>
  <c r="AN297" i="40"/>
  <c r="AP297" i="40" s="1"/>
  <c r="AS297" i="40" s="1"/>
  <c r="BH297" i="40"/>
  <c r="BI297" i="40" s="1"/>
  <c r="AA297" i="40"/>
  <c r="N297" i="40" l="1"/>
  <c r="P297" i="40" s="1"/>
  <c r="Q297" i="40" s="1"/>
  <c r="T298" i="40"/>
  <c r="AI298" i="40"/>
  <c r="AY298" i="40"/>
  <c r="AH298" i="40"/>
  <c r="O297" i="40"/>
  <c r="R297" i="40" l="1"/>
  <c r="S297" i="40" s="1"/>
  <c r="AV298" i="40"/>
  <c r="AW298" i="40" s="1"/>
  <c r="AX298" i="40" s="1"/>
  <c r="BB298" i="40"/>
  <c r="AZ298" i="40"/>
  <c r="B299" i="40" l="1"/>
  <c r="BC298" i="40"/>
  <c r="BD298" i="40" s="1"/>
  <c r="BE298" i="40" s="1"/>
  <c r="Y297" i="40"/>
  <c r="AB297" i="40"/>
  <c r="AC297" i="40" l="1"/>
  <c r="AD297" i="40" s="1"/>
  <c r="C298" i="40" s="1"/>
  <c r="D298" i="40" s="1"/>
  <c r="AJ297" i="40"/>
  <c r="AK297" i="40" s="1"/>
  <c r="Z297" i="40"/>
  <c r="E298" i="40" l="1"/>
  <c r="AL297" i="40"/>
  <c r="AQ297" i="40" s="1"/>
  <c r="AT297" i="40" s="1"/>
  <c r="F298" i="40"/>
  <c r="G298" i="40" s="1"/>
  <c r="H298" i="40" s="1"/>
  <c r="I298" i="40" s="1"/>
  <c r="K298" i="40" s="1"/>
  <c r="L298" i="40" s="1"/>
  <c r="M298" i="40" l="1"/>
  <c r="AO297" i="40"/>
  <c r="AR297" i="40" s="1"/>
  <c r="U298" i="40"/>
  <c r="V298" i="40" s="1"/>
  <c r="X298" i="40" s="1"/>
  <c r="W298" i="40" l="1"/>
  <c r="N298" i="40"/>
  <c r="P298" i="40" s="1"/>
  <c r="BF298" i="40"/>
  <c r="BG298" i="40" s="1"/>
  <c r="AF299" i="40" s="1"/>
  <c r="AG299" i="40" s="1"/>
  <c r="AN298" i="40"/>
  <c r="AP298" i="40" s="1"/>
  <c r="AS298" i="40" s="1"/>
  <c r="AM298" i="40"/>
  <c r="BH298" i="40"/>
  <c r="BI298" i="40" s="1"/>
  <c r="AA298" i="40"/>
  <c r="T299" i="40" l="1"/>
  <c r="Q298" i="40"/>
  <c r="AI299" i="40"/>
  <c r="AY299" i="40"/>
  <c r="AH299" i="40"/>
  <c r="O298" i="40"/>
  <c r="R298" i="40" l="1"/>
  <c r="S298" i="40" s="1"/>
  <c r="AV299" i="40"/>
  <c r="AW299" i="40" s="1"/>
  <c r="AX299" i="40" s="1"/>
  <c r="AZ299" i="40"/>
  <c r="BB299" i="40"/>
  <c r="B300" i="40" l="1"/>
  <c r="BC299" i="40"/>
  <c r="BD299" i="40" s="1"/>
  <c r="BE299" i="40" s="1"/>
  <c r="Y298" i="40" l="1"/>
  <c r="AB298" i="40"/>
  <c r="AC298" i="40" l="1"/>
  <c r="AD298" i="40" s="1"/>
  <c r="C299" i="40" s="1"/>
  <c r="D299" i="40" s="1"/>
  <c r="AJ298" i="40"/>
  <c r="AK298" i="40" s="1"/>
  <c r="Z298" i="40"/>
  <c r="E299" i="40" l="1"/>
  <c r="AL298" i="40"/>
  <c r="AO298" i="40" s="1"/>
  <c r="AR298" i="40" s="1"/>
  <c r="F299" i="40"/>
  <c r="G299" i="40" s="1"/>
  <c r="H299" i="40" s="1"/>
  <c r="I299" i="40" s="1"/>
  <c r="K299" i="40" s="1"/>
  <c r="L299" i="40" s="1"/>
  <c r="M299" i="40" l="1"/>
  <c r="AQ298" i="40"/>
  <c r="AT298" i="40" s="1"/>
  <c r="U299" i="40"/>
  <c r="V299" i="40" s="1"/>
  <c r="X299" i="40" s="1"/>
  <c r="N299" i="40" l="1"/>
  <c r="P299" i="40" s="1"/>
  <c r="Q299" i="40" s="1"/>
  <c r="W299" i="40"/>
  <c r="O299" i="40"/>
  <c r="BF299" i="40"/>
  <c r="BG299" i="40" s="1"/>
  <c r="AF300" i="40" s="1"/>
  <c r="AG300" i="40" s="1"/>
  <c r="BH299" i="40"/>
  <c r="BI299" i="40" s="1"/>
  <c r="AN299" i="40"/>
  <c r="AP299" i="40" s="1"/>
  <c r="AS299" i="40" s="1"/>
  <c r="AM299" i="40"/>
  <c r="AA299" i="40"/>
  <c r="T300" i="40" l="1"/>
  <c r="R299" i="40"/>
  <c r="S299" i="40" s="1"/>
  <c r="AI300" i="40"/>
  <c r="AY300" i="40"/>
  <c r="AH300" i="40"/>
  <c r="AV300" i="40" l="1"/>
  <c r="AW300" i="40" s="1"/>
  <c r="AX300" i="40" s="1"/>
  <c r="BB300" i="40"/>
  <c r="AZ300" i="40"/>
  <c r="BC300" i="40" l="1"/>
  <c r="BD300" i="40" s="1"/>
  <c r="BE300" i="40" s="1"/>
  <c r="B301" i="40"/>
  <c r="AB299" i="40"/>
  <c r="Y299" i="40"/>
  <c r="Z299" i="40" l="1"/>
  <c r="AC299" i="40"/>
  <c r="AD299" i="40" s="1"/>
  <c r="C300" i="40" s="1"/>
  <c r="D300" i="40" s="1"/>
  <c r="AJ299" i="40"/>
  <c r="AK299" i="40" s="1"/>
  <c r="E300" i="40" l="1"/>
  <c r="AL299" i="40"/>
  <c r="AQ299" i="40" s="1"/>
  <c r="AT299" i="40" s="1"/>
  <c r="F300" i="40"/>
  <c r="G300" i="40" s="1"/>
  <c r="H300" i="40" s="1"/>
  <c r="I300" i="40" s="1"/>
  <c r="K300" i="40" s="1"/>
  <c r="L300" i="40" s="1"/>
  <c r="M300" i="40" l="1"/>
  <c r="AO299" i="40"/>
  <c r="AR299" i="40" s="1"/>
  <c r="U300" i="40"/>
  <c r="V300" i="40" s="1"/>
  <c r="X300" i="40" s="1"/>
  <c r="W300" i="40" l="1"/>
  <c r="N300" i="40"/>
  <c r="P300" i="40" s="1"/>
  <c r="BF300" i="40"/>
  <c r="BG300" i="40" s="1"/>
  <c r="AF301" i="40" s="1"/>
  <c r="AG301" i="40" s="1"/>
  <c r="AN300" i="40"/>
  <c r="AP300" i="40" s="1"/>
  <c r="AS300" i="40" s="1"/>
  <c r="AM300" i="40"/>
  <c r="BH300" i="40"/>
  <c r="BI300" i="40" s="1"/>
  <c r="AA300" i="40"/>
  <c r="T301" i="40" l="1"/>
  <c r="Q300" i="40"/>
  <c r="AI301" i="40"/>
  <c r="AH301" i="40"/>
  <c r="AY301" i="40"/>
  <c r="O300" i="40"/>
  <c r="R300" i="40" l="1"/>
  <c r="S300" i="40" s="1"/>
  <c r="AZ301" i="40"/>
  <c r="BB301" i="40"/>
  <c r="AV301" i="40"/>
  <c r="AW301" i="40" s="1"/>
  <c r="AX301" i="40" s="1"/>
  <c r="B302" i="40" l="1"/>
  <c r="BC301" i="40"/>
  <c r="BD301" i="40" s="1"/>
  <c r="BE301" i="40" s="1"/>
  <c r="Y300" i="40" l="1"/>
  <c r="AB300" i="40"/>
  <c r="AC300" i="40" l="1"/>
  <c r="AD300" i="40" s="1"/>
  <c r="C301" i="40" s="1"/>
  <c r="D301" i="40" s="1"/>
  <c r="AJ300" i="40"/>
  <c r="AK300" i="40" s="1"/>
  <c r="Z300" i="40"/>
  <c r="E301" i="40" l="1"/>
  <c r="AL300" i="40"/>
  <c r="AQ300" i="40" s="1"/>
  <c r="AT300" i="40" s="1"/>
  <c r="F301" i="40"/>
  <c r="G301" i="40" s="1"/>
  <c r="H301" i="40" s="1"/>
  <c r="I301" i="40" s="1"/>
  <c r="K301" i="40" s="1"/>
  <c r="L301" i="40" s="1"/>
  <c r="M301" i="40" l="1"/>
  <c r="AO300" i="40"/>
  <c r="AR300" i="40" s="1"/>
  <c r="U301" i="40"/>
  <c r="V301" i="40" s="1"/>
  <c r="X301" i="40" s="1"/>
  <c r="N301" i="40" l="1"/>
  <c r="P301" i="40" s="1"/>
  <c r="BF301" i="40"/>
  <c r="BG301" i="40" s="1"/>
  <c r="AF302" i="40" s="1"/>
  <c r="AG302" i="40" s="1"/>
  <c r="AY302" i="40" s="1"/>
  <c r="AA301" i="40"/>
  <c r="AN301" i="40"/>
  <c r="AP301" i="40" s="1"/>
  <c r="AS301" i="40" s="1"/>
  <c r="AM301" i="40"/>
  <c r="BH301" i="40"/>
  <c r="BI301" i="40" s="1"/>
  <c r="W301" i="40"/>
  <c r="O301" i="40"/>
  <c r="T302" i="40" l="1"/>
  <c r="Q301" i="40"/>
  <c r="AH302" i="40"/>
  <c r="AI302" i="40"/>
  <c r="AZ302" i="40" s="1"/>
  <c r="BB302" i="40"/>
  <c r="AV302" i="40" l="1"/>
  <c r="AW302" i="40" s="1"/>
  <c r="AX302" i="40" s="1"/>
  <c r="R301" i="40"/>
  <c r="S301" i="40" s="1"/>
  <c r="BC302" i="40"/>
  <c r="BD302" i="40" s="1"/>
  <c r="BE302" i="40" s="1"/>
  <c r="Y301" i="40"/>
  <c r="AB301" i="40"/>
  <c r="B303" i="40" l="1"/>
  <c r="AC301" i="40"/>
  <c r="AD301" i="40" s="1"/>
  <c r="C302" i="40" s="1"/>
  <c r="D302" i="40" s="1"/>
  <c r="AJ301" i="40"/>
  <c r="AK301" i="40" s="1"/>
  <c r="Z301" i="40"/>
  <c r="E302" i="40" l="1"/>
  <c r="AL301" i="40"/>
  <c r="AO301" i="40" s="1"/>
  <c r="AR301" i="40" s="1"/>
  <c r="F302" i="40"/>
  <c r="G302" i="40" s="1"/>
  <c r="H302" i="40" s="1"/>
  <c r="I302" i="40" s="1"/>
  <c r="K302" i="40" s="1"/>
  <c r="L302" i="40" s="1"/>
  <c r="M302" i="40" l="1"/>
  <c r="AQ301" i="40"/>
  <c r="AT301" i="40" s="1"/>
  <c r="U302" i="40"/>
  <c r="V302" i="40" s="1"/>
  <c r="X302" i="40" s="1"/>
  <c r="AM302" i="40" l="1"/>
  <c r="N302" i="40"/>
  <c r="P302" i="40" s="1"/>
  <c r="BH302" i="40"/>
  <c r="BI302" i="40" s="1"/>
  <c r="BF302" i="40"/>
  <c r="BG302" i="40" s="1"/>
  <c r="AF303" i="40" s="1"/>
  <c r="AG303" i="40" s="1"/>
  <c r="AI303" i="40" s="1"/>
  <c r="BB303" i="40" s="1"/>
  <c r="AA302" i="40"/>
  <c r="AN302" i="40"/>
  <c r="AP302" i="40" s="1"/>
  <c r="AS302" i="40" s="1"/>
  <c r="W302" i="40"/>
  <c r="O302" i="40"/>
  <c r="T303" i="40" l="1"/>
  <c r="Q302" i="40"/>
  <c r="AZ303" i="40"/>
  <c r="AH303" i="40"/>
  <c r="AY303" i="40"/>
  <c r="BC303" i="40" s="1"/>
  <c r="BD303" i="40" s="1"/>
  <c r="BE303" i="40" s="1"/>
  <c r="AV303" i="40"/>
  <c r="AW303" i="40" s="1"/>
  <c r="AX303" i="40" s="1"/>
  <c r="B304" i="40" l="1"/>
  <c r="R302" i="40"/>
  <c r="S302" i="40" s="1"/>
  <c r="Y302" i="40"/>
  <c r="AB302" i="40"/>
  <c r="Z302" i="40" l="1"/>
  <c r="AC302" i="40"/>
  <c r="AD302" i="40" s="1"/>
  <c r="C303" i="40" s="1"/>
  <c r="E303" i="40" s="1"/>
  <c r="AJ302" i="40"/>
  <c r="AK302" i="40" s="1"/>
  <c r="AL302" i="40" l="1"/>
  <c r="AQ302" i="40" s="1"/>
  <c r="AT302" i="40" s="1"/>
  <c r="D303" i="40"/>
  <c r="F303" i="40"/>
  <c r="AO302" i="40" l="1"/>
  <c r="AR302" i="40" s="1"/>
  <c r="G303" i="40"/>
  <c r="H303" i="40" s="1"/>
  <c r="I303" i="40" s="1"/>
  <c r="K303" i="40" s="1"/>
  <c r="L303" i="40" s="1"/>
  <c r="U303" i="40"/>
  <c r="V303" i="40" s="1"/>
  <c r="X303" i="40" l="1"/>
  <c r="W303" i="40"/>
  <c r="M303" i="40"/>
  <c r="N303" i="40" s="1"/>
  <c r="P303" i="40" s="1"/>
  <c r="BF303" i="40"/>
  <c r="BG303" i="40" s="1"/>
  <c r="AF304" i="40" s="1"/>
  <c r="AG304" i="40" s="1"/>
  <c r="BH303" i="40"/>
  <c r="BI303" i="40" s="1"/>
  <c r="AM303" i="40"/>
  <c r="AN303" i="40"/>
  <c r="AP303" i="40" s="1"/>
  <c r="AS303" i="40" s="1"/>
  <c r="AA303" i="40"/>
  <c r="T304" i="40" l="1"/>
  <c r="Q303" i="40"/>
  <c r="O303" i="40"/>
  <c r="AY304" i="40"/>
  <c r="AI304" i="40"/>
  <c r="AH304" i="40"/>
  <c r="R303" i="40" l="1"/>
  <c r="S303" i="40" s="1"/>
  <c r="AV304" i="40"/>
  <c r="AW304" i="40" s="1"/>
  <c r="AX304" i="40" s="1"/>
  <c r="AZ304" i="40"/>
  <c r="BB304" i="40"/>
  <c r="B305" i="40" l="1"/>
  <c r="BC304" i="40"/>
  <c r="BD304" i="40" s="1"/>
  <c r="BE304" i="40" s="1"/>
  <c r="AB303" i="40" l="1"/>
  <c r="Y303" i="40"/>
  <c r="Z303" i="40" l="1"/>
  <c r="AC303" i="40"/>
  <c r="AD303" i="40" s="1"/>
  <c r="C304" i="40" s="1"/>
  <c r="E304" i="40" s="1"/>
  <c r="AJ303" i="40"/>
  <c r="AK303" i="40" s="1"/>
  <c r="AL303" i="40" l="1"/>
  <c r="AO303" i="40" s="1"/>
  <c r="AR303" i="40" s="1"/>
  <c r="D304" i="40"/>
  <c r="F304" i="40"/>
  <c r="AQ303" i="40" l="1"/>
  <c r="AT303" i="40" s="1"/>
  <c r="G304" i="40"/>
  <c r="H304" i="40" s="1"/>
  <c r="I304" i="40" s="1"/>
  <c r="K304" i="40" s="1"/>
  <c r="L304" i="40" s="1"/>
  <c r="U304" i="40"/>
  <c r="V304" i="40" s="1"/>
  <c r="X304" i="40" l="1"/>
  <c r="M304" i="40"/>
  <c r="N304" i="40" s="1"/>
  <c r="P304" i="40" s="1"/>
  <c r="W304" i="40"/>
  <c r="BF304" i="40"/>
  <c r="BG304" i="40" s="1"/>
  <c r="AF305" i="40" s="1"/>
  <c r="AG305" i="40" s="1"/>
  <c r="BH304" i="40"/>
  <c r="BI304" i="40" s="1"/>
  <c r="AN304" i="40"/>
  <c r="AP304" i="40" s="1"/>
  <c r="AS304" i="40" s="1"/>
  <c r="AM304" i="40"/>
  <c r="AA304" i="40"/>
  <c r="T305" i="40" l="1"/>
  <c r="Q304" i="40"/>
  <c r="AH305" i="40"/>
  <c r="AI305" i="40"/>
  <c r="AY305" i="40"/>
  <c r="O304" i="40"/>
  <c r="R304" i="40" l="1"/>
  <c r="S304" i="40" s="1"/>
  <c r="BB305" i="40"/>
  <c r="AV305" i="40"/>
  <c r="AW305" i="40" s="1"/>
  <c r="AX305" i="40" s="1"/>
  <c r="AZ305" i="40"/>
  <c r="B306" i="40" l="1"/>
  <c r="BC305" i="40"/>
  <c r="BD305" i="40" s="1"/>
  <c r="BE305" i="40" s="1"/>
  <c r="AB304" i="40"/>
  <c r="Y304" i="40"/>
  <c r="Z304" i="40" l="1"/>
  <c r="AC304" i="40"/>
  <c r="AD304" i="40" s="1"/>
  <c r="C305" i="40" s="1"/>
  <c r="E305" i="40" s="1"/>
  <c r="AJ304" i="40"/>
  <c r="AK304" i="40" s="1"/>
  <c r="AL304" i="40" l="1"/>
  <c r="AO304" i="40" s="1"/>
  <c r="AR304" i="40" s="1"/>
  <c r="D305" i="40"/>
  <c r="F305" i="40"/>
  <c r="AQ304" i="40" l="1"/>
  <c r="AT304" i="40" s="1"/>
  <c r="G305" i="40"/>
  <c r="H305" i="40" s="1"/>
  <c r="I305" i="40" s="1"/>
  <c r="K305" i="40" s="1"/>
  <c r="L305" i="40" s="1"/>
  <c r="U305" i="40"/>
  <c r="V305" i="40" s="1"/>
  <c r="X305" i="40" l="1"/>
  <c r="M305" i="40"/>
  <c r="W305" i="40"/>
  <c r="BF305" i="40"/>
  <c r="BG305" i="40" s="1"/>
  <c r="AF306" i="40" s="1"/>
  <c r="AG306" i="40" s="1"/>
  <c r="AM305" i="40"/>
  <c r="BH305" i="40"/>
  <c r="BI305" i="40" s="1"/>
  <c r="AN305" i="40"/>
  <c r="AP305" i="40" s="1"/>
  <c r="AS305" i="40" s="1"/>
  <c r="AA305" i="40"/>
  <c r="N305" i="40" l="1"/>
  <c r="P305" i="40" s="1"/>
  <c r="Q305" i="40" s="1"/>
  <c r="T306" i="40"/>
  <c r="AY306" i="40"/>
  <c r="AI306" i="40"/>
  <c r="AH306" i="40"/>
  <c r="O305" i="40" l="1"/>
  <c r="R305" i="40"/>
  <c r="S305" i="40" s="1"/>
  <c r="AV306" i="40"/>
  <c r="AW306" i="40" s="1"/>
  <c r="AX306" i="40" s="1"/>
  <c r="BB306" i="40"/>
  <c r="AZ306" i="40"/>
  <c r="B307" i="40" l="1"/>
  <c r="BC306" i="40"/>
  <c r="BD306" i="40" s="1"/>
  <c r="BE306" i="40" s="1"/>
  <c r="Y305" i="40"/>
  <c r="AB305" i="40"/>
  <c r="Z305" i="40" l="1"/>
  <c r="AC305" i="40"/>
  <c r="AD305" i="40" s="1"/>
  <c r="C306" i="40" s="1"/>
  <c r="E306" i="40" s="1"/>
  <c r="AJ305" i="40"/>
  <c r="AK305" i="40" s="1"/>
  <c r="AL305" i="40" l="1"/>
  <c r="AQ305" i="40" s="1"/>
  <c r="AT305" i="40" s="1"/>
  <c r="D306" i="40"/>
  <c r="F306" i="40"/>
  <c r="AO305" i="40" l="1"/>
  <c r="AR305" i="40" s="1"/>
  <c r="G306" i="40"/>
  <c r="H306" i="40" s="1"/>
  <c r="I306" i="40" s="1"/>
  <c r="K306" i="40" s="1"/>
  <c r="L306" i="40" s="1"/>
  <c r="U306" i="40"/>
  <c r="V306" i="40" s="1"/>
  <c r="X306" i="40" l="1"/>
  <c r="AA306" i="40"/>
  <c r="M306" i="40"/>
  <c r="BF306" i="40"/>
  <c r="BG306" i="40" s="1"/>
  <c r="AF307" i="40" s="1"/>
  <c r="AG307" i="40" s="1"/>
  <c r="AN306" i="40"/>
  <c r="AP306" i="40" s="1"/>
  <c r="AS306" i="40" s="1"/>
  <c r="BH306" i="40"/>
  <c r="BI306" i="40" s="1"/>
  <c r="AM306" i="40"/>
  <c r="T307" i="40" l="1"/>
  <c r="N306" i="40"/>
  <c r="P306" i="40" s="1"/>
  <c r="W306" i="40"/>
  <c r="AY307" i="40"/>
  <c r="AH307" i="40"/>
  <c r="AI307" i="40"/>
  <c r="O306" i="40" l="1"/>
  <c r="Q306" i="40"/>
  <c r="AZ307" i="40"/>
  <c r="AV307" i="40"/>
  <c r="AW307" i="40" s="1"/>
  <c r="AX307" i="40" s="1"/>
  <c r="BB307" i="40"/>
  <c r="Y306" i="40"/>
  <c r="AB306" i="40"/>
  <c r="B308" i="40" l="1"/>
  <c r="R306" i="40"/>
  <c r="S306" i="40" s="1"/>
  <c r="BC307" i="40"/>
  <c r="BD307" i="40" s="1"/>
  <c r="BE307" i="40" s="1"/>
  <c r="AC306" i="40"/>
  <c r="AD306" i="40" s="1"/>
  <c r="C307" i="40" s="1"/>
  <c r="E307" i="40" s="1"/>
  <c r="AJ306" i="40"/>
  <c r="AK306" i="40" s="1"/>
  <c r="Z306" i="40"/>
  <c r="AL306" i="40" l="1"/>
  <c r="AQ306" i="40" s="1"/>
  <c r="AT306" i="40" s="1"/>
  <c r="D307" i="40"/>
  <c r="F307" i="40"/>
  <c r="AO306" i="40" l="1"/>
  <c r="AR306" i="40" s="1"/>
  <c r="G307" i="40"/>
  <c r="H307" i="40" s="1"/>
  <c r="I307" i="40" s="1"/>
  <c r="K307" i="40" s="1"/>
  <c r="L307" i="40" s="1"/>
  <c r="U307" i="40"/>
  <c r="V307" i="40" s="1"/>
  <c r="X307" i="40" l="1"/>
  <c r="M307" i="40"/>
  <c r="N307" i="40" s="1"/>
  <c r="P307" i="40" s="1"/>
  <c r="BF307" i="40"/>
  <c r="BG307" i="40" s="1"/>
  <c r="AF308" i="40" s="1"/>
  <c r="AG308" i="40" s="1"/>
  <c r="BH307" i="40"/>
  <c r="BI307" i="40" s="1"/>
  <c r="W307" i="40"/>
  <c r="AM307" i="40"/>
  <c r="AN307" i="40"/>
  <c r="AP307" i="40" s="1"/>
  <c r="AS307" i="40" s="1"/>
  <c r="AA307" i="40"/>
  <c r="T308" i="40" l="1"/>
  <c r="Q307" i="40"/>
  <c r="O307" i="40"/>
  <c r="AY308" i="40"/>
  <c r="AI308" i="40"/>
  <c r="AH308" i="40"/>
  <c r="R307" i="40" l="1"/>
  <c r="S307" i="40" s="1"/>
  <c r="AV308" i="40"/>
  <c r="AW308" i="40" s="1"/>
  <c r="AX308" i="40" s="1"/>
  <c r="AZ308" i="40"/>
  <c r="BB308" i="40"/>
  <c r="B309" i="40" l="1"/>
  <c r="BC308" i="40"/>
  <c r="BD308" i="40" s="1"/>
  <c r="BE308" i="40" s="1"/>
  <c r="Y307" i="40" l="1"/>
  <c r="AB307" i="40"/>
  <c r="AC307" i="40" l="1"/>
  <c r="AD307" i="40" s="1"/>
  <c r="C308" i="40" s="1"/>
  <c r="E308" i="40" s="1"/>
  <c r="AJ307" i="40"/>
  <c r="AK307" i="40" s="1"/>
  <c r="Z307" i="40"/>
  <c r="AL307" i="40" l="1"/>
  <c r="AO307" i="40" s="1"/>
  <c r="AR307" i="40" s="1"/>
  <c r="D308" i="40"/>
  <c r="F308" i="40"/>
  <c r="AQ307" i="40" l="1"/>
  <c r="AT307" i="40" s="1"/>
  <c r="G308" i="40"/>
  <c r="H308" i="40" s="1"/>
  <c r="I308" i="40" s="1"/>
  <c r="K308" i="40" s="1"/>
  <c r="L308" i="40" s="1"/>
  <c r="U308" i="40"/>
  <c r="V308" i="40" s="1"/>
  <c r="X308" i="40" l="1"/>
  <c r="M308" i="40"/>
  <c r="W308" i="40"/>
  <c r="BF308" i="40"/>
  <c r="BG308" i="40" s="1"/>
  <c r="AF309" i="40" s="1"/>
  <c r="AG309" i="40" s="1"/>
  <c r="AI309" i="40" s="1"/>
  <c r="BH308" i="40"/>
  <c r="BI308" i="40" s="1"/>
  <c r="AM308" i="40"/>
  <c r="AN308" i="40"/>
  <c r="AP308" i="40" s="1"/>
  <c r="AS308" i="40" s="1"/>
  <c r="AA308" i="40"/>
  <c r="N308" i="40" l="1"/>
  <c r="P308" i="40" s="1"/>
  <c r="Q308" i="40" s="1"/>
  <c r="T309" i="40"/>
  <c r="AY309" i="40"/>
  <c r="AH309" i="40"/>
  <c r="BB309" i="40"/>
  <c r="AZ309" i="40"/>
  <c r="AV309" i="40"/>
  <c r="AW309" i="40" s="1"/>
  <c r="AX309" i="40" s="1"/>
  <c r="O308" i="40" l="1"/>
  <c r="B310" i="40"/>
  <c r="R308" i="40"/>
  <c r="S308" i="40" s="1"/>
  <c r="BC309" i="40"/>
  <c r="BD309" i="40" s="1"/>
  <c r="BE309" i="40" s="1"/>
  <c r="Y308" i="40" l="1"/>
  <c r="AB308" i="40"/>
  <c r="AC308" i="40" l="1"/>
  <c r="AD308" i="40" s="1"/>
  <c r="C309" i="40" s="1"/>
  <c r="E309" i="40" s="1"/>
  <c r="AJ308" i="40"/>
  <c r="AK308" i="40" s="1"/>
  <c r="Z308" i="40"/>
  <c r="AL308" i="40" l="1"/>
  <c r="AQ308" i="40" s="1"/>
  <c r="AT308" i="40" s="1"/>
  <c r="D309" i="40"/>
  <c r="F309" i="40"/>
  <c r="AO308" i="40" l="1"/>
  <c r="AR308" i="40" s="1"/>
  <c r="G309" i="40"/>
  <c r="H309" i="40" s="1"/>
  <c r="I309" i="40" s="1"/>
  <c r="K309" i="40" s="1"/>
  <c r="L309" i="40" s="1"/>
  <c r="U309" i="40"/>
  <c r="V309" i="40" s="1"/>
  <c r="X309" i="40" l="1"/>
  <c r="M309" i="40"/>
  <c r="N309" i="40" s="1"/>
  <c r="P309" i="40" s="1"/>
  <c r="W309" i="40"/>
  <c r="BF309" i="40"/>
  <c r="BG309" i="40" s="1"/>
  <c r="AF310" i="40" s="1"/>
  <c r="AG310" i="40" s="1"/>
  <c r="AI310" i="40" s="1"/>
  <c r="AM309" i="40"/>
  <c r="AN309" i="40"/>
  <c r="AP309" i="40" s="1"/>
  <c r="AS309" i="40" s="1"/>
  <c r="BH309" i="40"/>
  <c r="BI309" i="40" s="1"/>
  <c r="AA309" i="40"/>
  <c r="T310" i="40" l="1"/>
  <c r="AY310" i="40"/>
  <c r="Q309" i="40"/>
  <c r="AH310" i="40"/>
  <c r="O309" i="40"/>
  <c r="AZ310" i="40"/>
  <c r="BB310" i="40"/>
  <c r="AV310" i="40"/>
  <c r="AW310" i="40" s="1"/>
  <c r="AX310" i="40" s="1"/>
  <c r="B311" i="40" l="1"/>
  <c r="R309" i="40"/>
  <c r="S309" i="40" s="1"/>
  <c r="BC310" i="40"/>
  <c r="BD310" i="40" s="1"/>
  <c r="BE310" i="40" s="1"/>
  <c r="AB309" i="40" l="1"/>
  <c r="Y309" i="40"/>
  <c r="AC309" i="40" l="1"/>
  <c r="AJ309" i="40"/>
  <c r="AK309" i="40" s="1"/>
  <c r="AD309" i="40"/>
  <c r="C310" i="40" s="1"/>
  <c r="E310" i="40" s="1"/>
  <c r="Z309" i="40"/>
  <c r="AL309" i="40" l="1"/>
  <c r="AQ309" i="40" s="1"/>
  <c r="AT309" i="40" s="1"/>
  <c r="D310" i="40"/>
  <c r="F310" i="40"/>
  <c r="AO309" i="40" l="1"/>
  <c r="AR309" i="40" s="1"/>
  <c r="G310" i="40"/>
  <c r="H310" i="40" s="1"/>
  <c r="I310" i="40" s="1"/>
  <c r="K310" i="40" s="1"/>
  <c r="L310" i="40" s="1"/>
  <c r="U310" i="40"/>
  <c r="V310" i="40" s="1"/>
  <c r="X310" i="40" l="1"/>
  <c r="M310" i="40"/>
  <c r="N310" i="40" s="1"/>
  <c r="P310" i="40" s="1"/>
  <c r="W310" i="40"/>
  <c r="BF310" i="40"/>
  <c r="BG310" i="40" s="1"/>
  <c r="AF311" i="40" s="1"/>
  <c r="AG311" i="40" s="1"/>
  <c r="BH310" i="40"/>
  <c r="BI310" i="40" s="1"/>
  <c r="AN310" i="40"/>
  <c r="AP310" i="40" s="1"/>
  <c r="AS310" i="40" s="1"/>
  <c r="AM310" i="40"/>
  <c r="AA310" i="40"/>
  <c r="T311" i="40" l="1"/>
  <c r="Q310" i="40"/>
  <c r="O310" i="40"/>
  <c r="AI311" i="40"/>
  <c r="AH311" i="40"/>
  <c r="AY311" i="40"/>
  <c r="R310" i="40" l="1"/>
  <c r="S310" i="40" s="1"/>
  <c r="AZ311" i="40"/>
  <c r="AV311" i="40"/>
  <c r="AW311" i="40" s="1"/>
  <c r="AX311" i="40" s="1"/>
  <c r="BB311" i="40"/>
  <c r="B312" i="40" l="1"/>
  <c r="BC311" i="40"/>
  <c r="BD311" i="40" s="1"/>
  <c r="BE311" i="40" s="1"/>
  <c r="AB310" i="40" l="1"/>
  <c r="Y310" i="40"/>
  <c r="AC310" i="40" l="1"/>
  <c r="AJ310" i="40"/>
  <c r="AK310" i="40" s="1"/>
  <c r="AD310" i="40"/>
  <c r="C311" i="40" s="1"/>
  <c r="E311" i="40" s="1"/>
  <c r="Z310" i="40"/>
  <c r="AL310" i="40" l="1"/>
  <c r="AO310" i="40" s="1"/>
  <c r="AR310" i="40" s="1"/>
  <c r="D311" i="40"/>
  <c r="F311" i="40"/>
  <c r="U311" i="40" l="1"/>
  <c r="V311" i="40" s="1"/>
  <c r="AQ310" i="40"/>
  <c r="AT310" i="40" s="1"/>
  <c r="G311" i="40"/>
  <c r="H311" i="40" s="1"/>
  <c r="I311" i="40" s="1"/>
  <c r="K311" i="40" s="1"/>
  <c r="L311" i="40" s="1"/>
  <c r="BH311" i="40"/>
  <c r="BI311" i="40" s="1"/>
  <c r="X311" i="40" l="1"/>
  <c r="T312" i="40"/>
  <c r="AA311" i="40"/>
  <c r="M311" i="40"/>
  <c r="BF311" i="40"/>
  <c r="BG311" i="40" s="1"/>
  <c r="AF312" i="40" s="1"/>
  <c r="AG312" i="40" s="1"/>
  <c r="AN311" i="40"/>
  <c r="AP311" i="40" s="1"/>
  <c r="AS311" i="40" s="1"/>
  <c r="AM311" i="40"/>
  <c r="N311" i="40" l="1"/>
  <c r="P311" i="40" s="1"/>
  <c r="W311" i="40"/>
  <c r="AH312" i="40"/>
  <c r="AI312" i="40"/>
  <c r="AY312" i="40"/>
  <c r="Q311" i="40" l="1"/>
  <c r="O311" i="40"/>
  <c r="BB312" i="40"/>
  <c r="AZ312" i="40"/>
  <c r="AV312" i="40"/>
  <c r="AW312" i="40" s="1"/>
  <c r="AX312" i="40" s="1"/>
  <c r="B313" i="40" l="1"/>
  <c r="R311" i="40"/>
  <c r="S311" i="40" s="1"/>
  <c r="BC312" i="40"/>
  <c r="BD312" i="40" s="1"/>
  <c r="BE312" i="40" s="1"/>
  <c r="Y311" i="40"/>
  <c r="AB311" i="40"/>
  <c r="AC311" i="40" l="1"/>
  <c r="AJ311" i="40"/>
  <c r="AK311" i="40" s="1"/>
  <c r="AD311" i="40"/>
  <c r="C312" i="40" s="1"/>
  <c r="E312" i="40" s="1"/>
  <c r="Z311" i="40"/>
  <c r="AL311" i="40" l="1"/>
  <c r="AQ311" i="40" s="1"/>
  <c r="AT311" i="40" s="1"/>
  <c r="D312" i="40"/>
  <c r="F312" i="40"/>
  <c r="AO311" i="40" l="1"/>
  <c r="AR311" i="40" s="1"/>
  <c r="U312" i="40"/>
  <c r="V312" i="40" s="1"/>
  <c r="G312" i="40"/>
  <c r="H312" i="40" s="1"/>
  <c r="I312" i="40" s="1"/>
  <c r="K312" i="40" s="1"/>
  <c r="L312" i="40" s="1"/>
  <c r="X312" i="40" l="1"/>
  <c r="AA312" i="40"/>
  <c r="M312" i="40"/>
  <c r="N312" i="40" s="1"/>
  <c r="P312" i="40" s="1"/>
  <c r="BF312" i="40"/>
  <c r="BG312" i="40" s="1"/>
  <c r="AF313" i="40" s="1"/>
  <c r="AG313" i="40" s="1"/>
  <c r="AN312" i="40"/>
  <c r="AP312" i="40" s="1"/>
  <c r="AS312" i="40" s="1"/>
  <c r="AM312" i="40"/>
  <c r="BH312" i="40"/>
  <c r="BI312" i="40" s="1"/>
  <c r="T313" i="40" l="1"/>
  <c r="W312" i="40"/>
  <c r="Q312" i="40"/>
  <c r="O312" i="40"/>
  <c r="AY313" i="40"/>
  <c r="AI313" i="40"/>
  <c r="AH313" i="40"/>
  <c r="R312" i="40" l="1"/>
  <c r="S312" i="40" s="1"/>
  <c r="AV313" i="40"/>
  <c r="AW313" i="40" s="1"/>
  <c r="AX313" i="40" s="1"/>
  <c r="AZ313" i="40"/>
  <c r="BB313" i="40"/>
  <c r="B314" i="40" l="1"/>
  <c r="BC313" i="40"/>
  <c r="BD313" i="40" s="1"/>
  <c r="BE313" i="40" s="1"/>
  <c r="AB312" i="40" l="1"/>
  <c r="Y312" i="40"/>
  <c r="AC312" i="40" l="1"/>
  <c r="AD312" i="40" s="1"/>
  <c r="C313" i="40" s="1"/>
  <c r="E313" i="40" s="1"/>
  <c r="AJ312" i="40"/>
  <c r="AK312" i="40" s="1"/>
  <c r="Z312" i="40"/>
  <c r="AL312" i="40" l="1"/>
  <c r="AO312" i="40" s="1"/>
  <c r="AR312" i="40" s="1"/>
  <c r="D313" i="40"/>
  <c r="F313" i="40"/>
  <c r="AQ312" i="40" l="1"/>
  <c r="AT312" i="40" s="1"/>
  <c r="G313" i="40"/>
  <c r="H313" i="40" s="1"/>
  <c r="I313" i="40" s="1"/>
  <c r="K313" i="40" s="1"/>
  <c r="L313" i="40" s="1"/>
  <c r="U313" i="40"/>
  <c r="V313" i="40" s="1"/>
  <c r="X313" i="40" l="1"/>
  <c r="M313" i="40"/>
  <c r="BF313" i="40"/>
  <c r="BG313" i="40" s="1"/>
  <c r="AF314" i="40" s="1"/>
  <c r="AG314" i="40" s="1"/>
  <c r="AH314" i="40" s="1"/>
  <c r="AM313" i="40"/>
  <c r="AN313" i="40"/>
  <c r="AP313" i="40" s="1"/>
  <c r="AS313" i="40" s="1"/>
  <c r="BH313" i="40"/>
  <c r="BI313" i="40" s="1"/>
  <c r="AA313" i="40"/>
  <c r="T314" i="40" l="1"/>
  <c r="AI314" i="40"/>
  <c r="BB314" i="40" s="1"/>
  <c r="AY314" i="40"/>
  <c r="W313" i="40"/>
  <c r="N313" i="40"/>
  <c r="P313" i="40" s="1"/>
  <c r="AV314" i="40" l="1"/>
  <c r="AW314" i="40" s="1"/>
  <c r="AX314" i="40" s="1"/>
  <c r="B315" i="40" s="1"/>
  <c r="AZ314" i="40"/>
  <c r="Q313" i="40"/>
  <c r="BC314" i="40"/>
  <c r="BD314" i="40" s="1"/>
  <c r="BE314" i="40" s="1"/>
  <c r="O313" i="40"/>
  <c r="R313" i="40" l="1"/>
  <c r="S313" i="40" s="1"/>
  <c r="Y313" i="40"/>
  <c r="AB313" i="40"/>
  <c r="AC313" i="40" l="1"/>
  <c r="AD313" i="40" s="1"/>
  <c r="C314" i="40" s="1"/>
  <c r="E314" i="40" s="1"/>
  <c r="AJ313" i="40"/>
  <c r="AK313" i="40" s="1"/>
  <c r="Z313" i="40"/>
  <c r="AL313" i="40" l="1"/>
  <c r="AQ313" i="40" s="1"/>
  <c r="AT313" i="40" s="1"/>
  <c r="D314" i="40"/>
  <c r="F314" i="40"/>
  <c r="AO313" i="40" l="1"/>
  <c r="AR313" i="40" s="1"/>
  <c r="G314" i="40"/>
  <c r="H314" i="40" s="1"/>
  <c r="I314" i="40" s="1"/>
  <c r="K314" i="40" s="1"/>
  <c r="L314" i="40" s="1"/>
  <c r="U314" i="40"/>
  <c r="V314" i="40" s="1"/>
  <c r="X314" i="40" l="1"/>
  <c r="M314" i="40"/>
  <c r="N314" i="40" s="1"/>
  <c r="P314" i="40" s="1"/>
  <c r="BF314" i="40"/>
  <c r="BG314" i="40" s="1"/>
  <c r="AF315" i="40" s="1"/>
  <c r="AG315" i="40" s="1"/>
  <c r="W314" i="40"/>
  <c r="BH314" i="40"/>
  <c r="BI314" i="40" s="1"/>
  <c r="AM314" i="40"/>
  <c r="AN314" i="40"/>
  <c r="AP314" i="40" s="1"/>
  <c r="AS314" i="40" s="1"/>
  <c r="AA314" i="40"/>
  <c r="T315" i="40" l="1"/>
  <c r="Q314" i="40"/>
  <c r="O314" i="40"/>
  <c r="AY315" i="40"/>
  <c r="AI315" i="40"/>
  <c r="AH315" i="40"/>
  <c r="R314" i="40" l="1"/>
  <c r="S314" i="40" s="1"/>
  <c r="BB315" i="40"/>
  <c r="AZ315" i="40"/>
  <c r="AV315" i="40"/>
  <c r="AW315" i="40" s="1"/>
  <c r="AX315" i="40" s="1"/>
  <c r="B316" i="40" l="1"/>
  <c r="BC315" i="40"/>
  <c r="BD315" i="40" s="1"/>
  <c r="BE315" i="40" s="1"/>
  <c r="Y314" i="40"/>
  <c r="AB314" i="40"/>
  <c r="AC314" i="40" l="1"/>
  <c r="AD314" i="40" s="1"/>
  <c r="C315" i="40" s="1"/>
  <c r="E315" i="40" s="1"/>
  <c r="AJ314" i="40"/>
  <c r="AK314" i="40" s="1"/>
  <c r="Z314" i="40"/>
  <c r="AL314" i="40" l="1"/>
  <c r="AO314" i="40" s="1"/>
  <c r="AR314" i="40" s="1"/>
  <c r="D315" i="40"/>
  <c r="F315" i="40"/>
  <c r="AQ314" i="40" l="1"/>
  <c r="AT314" i="40" s="1"/>
  <c r="U315" i="40"/>
  <c r="V315" i="40" s="1"/>
  <c r="G315" i="40"/>
  <c r="H315" i="40" s="1"/>
  <c r="I315" i="40" s="1"/>
  <c r="K315" i="40" s="1"/>
  <c r="L315" i="40" s="1"/>
  <c r="X315" i="40" l="1"/>
  <c r="AA315" i="40"/>
  <c r="M315" i="40"/>
  <c r="BF315" i="40"/>
  <c r="BG315" i="40" s="1"/>
  <c r="AF316" i="40" s="1"/>
  <c r="AG316" i="40" s="1"/>
  <c r="AH316" i="40" s="1"/>
  <c r="BH315" i="40"/>
  <c r="BI315" i="40" s="1"/>
  <c r="AM315" i="40"/>
  <c r="AN315" i="40"/>
  <c r="AP315" i="40" s="1"/>
  <c r="AS315" i="40" s="1"/>
  <c r="AY316" i="40" l="1"/>
  <c r="AI316" i="40"/>
  <c r="T316" i="40"/>
  <c r="W315" i="40"/>
  <c r="N315" i="40"/>
  <c r="P315" i="40" s="1"/>
  <c r="AV316" i="40"/>
  <c r="AW316" i="40" s="1"/>
  <c r="AX316" i="40" s="1"/>
  <c r="AZ316" i="40"/>
  <c r="BB316" i="40"/>
  <c r="B317" i="40" l="1"/>
  <c r="Q315" i="40"/>
  <c r="O315" i="40"/>
  <c r="BC316" i="40"/>
  <c r="BD316" i="40" s="1"/>
  <c r="BE316" i="40" s="1"/>
  <c r="R315" i="40" l="1"/>
  <c r="S315" i="40" s="1"/>
  <c r="Y315" i="40"/>
  <c r="AB315" i="40"/>
  <c r="AC315" i="40" l="1"/>
  <c r="AJ315" i="40"/>
  <c r="AK315" i="40" s="1"/>
  <c r="AD315" i="40"/>
  <c r="C316" i="40" s="1"/>
  <c r="E316" i="40" s="1"/>
  <c r="Z315" i="40"/>
  <c r="AL315" i="40" l="1"/>
  <c r="AO315" i="40" s="1"/>
  <c r="AR315" i="40" s="1"/>
  <c r="D316" i="40"/>
  <c r="F316" i="40"/>
  <c r="AQ315" i="40" l="1"/>
  <c r="AT315" i="40" s="1"/>
  <c r="U316" i="40"/>
  <c r="V316" i="40" s="1"/>
  <c r="G316" i="40"/>
  <c r="H316" i="40" s="1"/>
  <c r="I316" i="40" s="1"/>
  <c r="K316" i="40" s="1"/>
  <c r="L316" i="40" s="1"/>
  <c r="X316" i="40" l="1"/>
  <c r="AA316" i="40"/>
  <c r="M316" i="40"/>
  <c r="BF316" i="40"/>
  <c r="BG316" i="40" s="1"/>
  <c r="AF317" i="40" s="1"/>
  <c r="AG317" i="40" s="1"/>
  <c r="AN316" i="40"/>
  <c r="AP316" i="40" s="1"/>
  <c r="AS316" i="40" s="1"/>
  <c r="AM316" i="40"/>
  <c r="BH316" i="40"/>
  <c r="BI316" i="40" s="1"/>
  <c r="T317" i="40" l="1"/>
  <c r="N316" i="40"/>
  <c r="P316" i="40" s="1"/>
  <c r="W316" i="40"/>
  <c r="AY317" i="40"/>
  <c r="AI317" i="40"/>
  <c r="AH317" i="40"/>
  <c r="Q316" i="40" l="1"/>
  <c r="O316" i="40"/>
  <c r="AV317" i="40"/>
  <c r="AW317" i="40" s="1"/>
  <c r="AX317" i="40" s="1"/>
  <c r="BB317" i="40"/>
  <c r="AZ317" i="40"/>
  <c r="B318" i="40" l="1"/>
  <c r="R316" i="40"/>
  <c r="S316" i="40" s="1"/>
  <c r="BC317" i="40"/>
  <c r="BD317" i="40" s="1"/>
  <c r="BE317" i="40" s="1"/>
  <c r="AB316" i="40"/>
  <c r="Y316" i="40"/>
  <c r="AC316" i="40" l="1"/>
  <c r="AJ316" i="40"/>
  <c r="AK316" i="40" s="1"/>
  <c r="AD316" i="40"/>
  <c r="C317" i="40" s="1"/>
  <c r="E317" i="40" s="1"/>
  <c r="Z316" i="40"/>
  <c r="AL316" i="40" l="1"/>
  <c r="AQ316" i="40" s="1"/>
  <c r="AT316" i="40" s="1"/>
  <c r="D317" i="40"/>
  <c r="F317" i="40"/>
  <c r="AO316" i="40" l="1"/>
  <c r="AR316" i="40" s="1"/>
  <c r="U317" i="40"/>
  <c r="V317" i="40" s="1"/>
  <c r="G317" i="40"/>
  <c r="H317" i="40" s="1"/>
  <c r="I317" i="40" s="1"/>
  <c r="K317" i="40" s="1"/>
  <c r="L317" i="40" s="1"/>
  <c r="X317" i="40" l="1"/>
  <c r="AA317" i="40"/>
  <c r="M317" i="40"/>
  <c r="N317" i="40" s="1"/>
  <c r="P317" i="40" s="1"/>
  <c r="BF317" i="40"/>
  <c r="BG317" i="40" s="1"/>
  <c r="AF318" i="40" s="1"/>
  <c r="AG318" i="40" s="1"/>
  <c r="BH317" i="40"/>
  <c r="BI317" i="40" s="1"/>
  <c r="AM317" i="40"/>
  <c r="AN317" i="40"/>
  <c r="AP317" i="40" s="1"/>
  <c r="AS317" i="40" s="1"/>
  <c r="T318" i="40" l="1"/>
  <c r="W317" i="40"/>
  <c r="Q317" i="40"/>
  <c r="O317" i="40"/>
  <c r="AI318" i="40"/>
  <c r="AY318" i="40"/>
  <c r="AH318" i="40"/>
  <c r="R317" i="40" l="1"/>
  <c r="S317" i="40" s="1"/>
  <c r="AV318" i="40"/>
  <c r="AW318" i="40" s="1"/>
  <c r="AX318" i="40" s="1"/>
  <c r="BB318" i="40"/>
  <c r="AZ318" i="40"/>
  <c r="B319" i="40" l="1"/>
  <c r="BC318" i="40"/>
  <c r="BD318" i="40" s="1"/>
  <c r="BE318" i="40" s="1"/>
  <c r="AB317" i="40" l="1"/>
  <c r="Y317" i="40"/>
  <c r="AC317" i="40" l="1"/>
  <c r="AD317" i="40" s="1"/>
  <c r="C318" i="40" s="1"/>
  <c r="E318" i="40" s="1"/>
  <c r="AJ317" i="40"/>
  <c r="AK317" i="40" s="1"/>
  <c r="Z317" i="40"/>
  <c r="AL317" i="40" l="1"/>
  <c r="AQ317" i="40" s="1"/>
  <c r="AT317" i="40" s="1"/>
  <c r="D318" i="40"/>
  <c r="F318" i="40"/>
  <c r="AO317" i="40" l="1"/>
  <c r="AR317" i="40" s="1"/>
  <c r="G318" i="40"/>
  <c r="H318" i="40" s="1"/>
  <c r="I318" i="40" s="1"/>
  <c r="K318" i="40" s="1"/>
  <c r="L318" i="40" s="1"/>
  <c r="U318" i="40"/>
  <c r="V318" i="40" s="1"/>
  <c r="X318" i="40" l="1"/>
  <c r="M318" i="40"/>
  <c r="BF318" i="40"/>
  <c r="BG318" i="40" s="1"/>
  <c r="AF319" i="40" s="1"/>
  <c r="AG319" i="40" s="1"/>
  <c r="AY319" i="40" s="1"/>
  <c r="W318" i="40"/>
  <c r="AM318" i="40"/>
  <c r="AN318" i="40"/>
  <c r="AP318" i="40" s="1"/>
  <c r="AS318" i="40" s="1"/>
  <c r="BH318" i="40"/>
  <c r="BI318" i="40" s="1"/>
  <c r="AA318" i="40"/>
  <c r="N318" i="40" l="1"/>
  <c r="P318" i="40" s="1"/>
  <c r="Q318" i="40" s="1"/>
  <c r="AI319" i="40"/>
  <c r="AZ319" i="40" s="1"/>
  <c r="AH319" i="40"/>
  <c r="T319" i="40"/>
  <c r="BB319" i="40"/>
  <c r="AV319" i="40"/>
  <c r="AW319" i="40" s="1"/>
  <c r="AX319" i="40" s="1"/>
  <c r="O318" i="40" l="1"/>
  <c r="B320" i="40"/>
  <c r="BC319" i="40"/>
  <c r="BD319" i="40" s="1"/>
  <c r="BE319" i="40" s="1"/>
  <c r="R318" i="40"/>
  <c r="S318" i="40" s="1"/>
  <c r="Y318" i="40"/>
  <c r="AB318" i="40"/>
  <c r="AC318" i="40" l="1"/>
  <c r="AD318" i="40" s="1"/>
  <c r="C319" i="40" s="1"/>
  <c r="E319" i="40" s="1"/>
  <c r="AJ318" i="40"/>
  <c r="AK318" i="40" s="1"/>
  <c r="Z318" i="40"/>
  <c r="AL318" i="40" l="1"/>
  <c r="AQ318" i="40" s="1"/>
  <c r="AT318" i="40" s="1"/>
  <c r="D319" i="40"/>
  <c r="F319" i="40"/>
  <c r="AO318" i="40" l="1"/>
  <c r="AR318" i="40" s="1"/>
  <c r="U319" i="40"/>
  <c r="V319" i="40" s="1"/>
  <c r="G319" i="40"/>
  <c r="H319" i="40" s="1"/>
  <c r="I319" i="40" s="1"/>
  <c r="K319" i="40" s="1"/>
  <c r="L319" i="40" s="1"/>
  <c r="X319" i="40" l="1"/>
  <c r="M319" i="40"/>
  <c r="BF319" i="40"/>
  <c r="BG319" i="40" s="1"/>
  <c r="AF320" i="40" s="1"/>
  <c r="AG320" i="40" s="1"/>
  <c r="AY320" i="40" s="1"/>
  <c r="AM319" i="40"/>
  <c r="AN319" i="40"/>
  <c r="AP319" i="40" s="1"/>
  <c r="AS319" i="40" s="1"/>
  <c r="BH319" i="40"/>
  <c r="BI319" i="40" s="1"/>
  <c r="AA319" i="40"/>
  <c r="T320" i="40" l="1"/>
  <c r="AI320" i="40"/>
  <c r="AZ320" i="40" s="1"/>
  <c r="AH320" i="40"/>
  <c r="W319" i="40"/>
  <c r="N319" i="40"/>
  <c r="P319" i="40" s="1"/>
  <c r="BB320" i="40" l="1"/>
  <c r="BC320" i="40" s="1"/>
  <c r="BD320" i="40" s="1"/>
  <c r="BE320" i="40" s="1"/>
  <c r="AV320" i="40"/>
  <c r="AW320" i="40" s="1"/>
  <c r="AX320" i="40" s="1"/>
  <c r="B321" i="40" s="1"/>
  <c r="Q319" i="40"/>
  <c r="O319" i="40"/>
  <c r="AB319" i="40"/>
  <c r="Y319" i="40"/>
  <c r="R319" i="40" l="1"/>
  <c r="S319" i="40" s="1"/>
  <c r="AC319" i="40"/>
  <c r="AD319" i="40" s="1"/>
  <c r="C320" i="40" s="1"/>
  <c r="E320" i="40" s="1"/>
  <c r="AJ319" i="40"/>
  <c r="AK319" i="40" s="1"/>
  <c r="Z319" i="40"/>
  <c r="AL319" i="40" l="1"/>
  <c r="AQ319" i="40" s="1"/>
  <c r="AT319" i="40" s="1"/>
  <c r="D320" i="40"/>
  <c r="F320" i="40"/>
  <c r="AO319" i="40" l="1"/>
  <c r="AR319" i="40" s="1"/>
  <c r="U320" i="40"/>
  <c r="V320" i="40" s="1"/>
  <c r="G320" i="40"/>
  <c r="H320" i="40" s="1"/>
  <c r="I320" i="40" s="1"/>
  <c r="K320" i="40" s="1"/>
  <c r="L320" i="40" s="1"/>
  <c r="X320" i="40" l="1"/>
  <c r="AA320" i="40"/>
  <c r="M320" i="40"/>
  <c r="BF320" i="40"/>
  <c r="BG320" i="40" s="1"/>
  <c r="AF321" i="40" s="1"/>
  <c r="AG321" i="40" s="1"/>
  <c r="BH320" i="40"/>
  <c r="BI320" i="40" s="1"/>
  <c r="AM320" i="40"/>
  <c r="AN320" i="40"/>
  <c r="AP320" i="40" s="1"/>
  <c r="AS320" i="40" s="1"/>
  <c r="T321" i="40" l="1"/>
  <c r="W320" i="40"/>
  <c r="N320" i="40"/>
  <c r="P320" i="40" s="1"/>
  <c r="AY321" i="40"/>
  <c r="AI321" i="40"/>
  <c r="AH321" i="40"/>
  <c r="Q320" i="40" l="1"/>
  <c r="O320" i="40"/>
  <c r="AZ321" i="40"/>
  <c r="BB321" i="40"/>
  <c r="AV321" i="40"/>
  <c r="AW321" i="40" s="1"/>
  <c r="AX321" i="40" s="1"/>
  <c r="B322" i="40" l="1"/>
  <c r="R320" i="40"/>
  <c r="S320" i="40" s="1"/>
  <c r="BC321" i="40"/>
  <c r="BD321" i="40" s="1"/>
  <c r="BE321" i="40" s="1"/>
  <c r="AB320" i="40"/>
  <c r="Y320" i="40"/>
  <c r="AC320" i="40" l="1"/>
  <c r="AD320" i="40" s="1"/>
  <c r="C321" i="40" s="1"/>
  <c r="E321" i="40" s="1"/>
  <c r="AJ320" i="40"/>
  <c r="AK320" i="40" s="1"/>
  <c r="Z320" i="40"/>
  <c r="AL320" i="40" l="1"/>
  <c r="AO320" i="40" s="1"/>
  <c r="AR320" i="40" s="1"/>
  <c r="D321" i="40"/>
  <c r="F321" i="40"/>
  <c r="AQ320" i="40" l="1"/>
  <c r="AT320" i="40" s="1"/>
  <c r="U321" i="40"/>
  <c r="V321" i="40" s="1"/>
  <c r="G321" i="40"/>
  <c r="H321" i="40" s="1"/>
  <c r="I321" i="40" s="1"/>
  <c r="K321" i="40" s="1"/>
  <c r="L321" i="40" s="1"/>
  <c r="X321" i="40" l="1"/>
  <c r="BH321" i="40"/>
  <c r="BI321" i="40" s="1"/>
  <c r="T322" i="40" s="1"/>
  <c r="AA321" i="40"/>
  <c r="M321" i="40"/>
  <c r="AM321" i="40"/>
  <c r="AN321" i="40"/>
  <c r="AP321" i="40" s="1"/>
  <c r="AS321" i="40" s="1"/>
  <c r="BF321" i="40"/>
  <c r="BG321" i="40" s="1"/>
  <c r="AF322" i="40" s="1"/>
  <c r="AG322" i="40" s="1"/>
  <c r="W321" i="40" l="1"/>
  <c r="N321" i="40"/>
  <c r="P321" i="40" s="1"/>
  <c r="AH322" i="40"/>
  <c r="AI322" i="40"/>
  <c r="AY322" i="40"/>
  <c r="O321" i="40" l="1"/>
  <c r="Q321" i="40"/>
  <c r="BB322" i="40"/>
  <c r="AV322" i="40"/>
  <c r="AW322" i="40" s="1"/>
  <c r="AX322" i="40" s="1"/>
  <c r="AZ322" i="40"/>
  <c r="B323" i="40" l="1"/>
  <c r="R321" i="40"/>
  <c r="S321" i="40" s="1"/>
  <c r="BC322" i="40"/>
  <c r="BD322" i="40" s="1"/>
  <c r="BE322" i="40" s="1"/>
  <c r="Y321" i="40"/>
  <c r="AB321" i="40"/>
  <c r="AC321" i="40" l="1"/>
  <c r="AD321" i="40" s="1"/>
  <c r="C322" i="40" s="1"/>
  <c r="E322" i="40" s="1"/>
  <c r="AJ321" i="40"/>
  <c r="AK321" i="40" s="1"/>
  <c r="Z321" i="40"/>
  <c r="AL321" i="40" l="1"/>
  <c r="AO321" i="40" s="1"/>
  <c r="AR321" i="40" s="1"/>
  <c r="D322" i="40"/>
  <c r="F322" i="40"/>
  <c r="AQ321" i="40" l="1"/>
  <c r="AT321" i="40" s="1"/>
  <c r="U322" i="40"/>
  <c r="V322" i="40" s="1"/>
  <c r="G322" i="40"/>
  <c r="H322" i="40" s="1"/>
  <c r="I322" i="40" s="1"/>
  <c r="K322" i="40" s="1"/>
  <c r="L322" i="40" s="1"/>
  <c r="X322" i="40" l="1"/>
  <c r="AN322" i="40"/>
  <c r="AP322" i="40" s="1"/>
  <c r="AS322" i="40" s="1"/>
  <c r="AM322" i="40"/>
  <c r="BH322" i="40"/>
  <c r="BI322" i="40" s="1"/>
  <c r="AA322" i="40"/>
  <c r="M322" i="40"/>
  <c r="BF322" i="40"/>
  <c r="BG322" i="40" s="1"/>
  <c r="AF323" i="40" s="1"/>
  <c r="AG323" i="40" s="1"/>
  <c r="T323" i="40" l="1"/>
  <c r="N322" i="40"/>
  <c r="P322" i="40" s="1"/>
  <c r="W322" i="40"/>
  <c r="AY323" i="40"/>
  <c r="AI323" i="40"/>
  <c r="AH323" i="40"/>
  <c r="Q322" i="40" l="1"/>
  <c r="O322" i="40"/>
  <c r="AV323" i="40"/>
  <c r="AW323" i="40" s="1"/>
  <c r="AX323" i="40" s="1"/>
  <c r="BB323" i="40"/>
  <c r="AZ323" i="40"/>
  <c r="B324" i="40" l="1"/>
  <c r="R322" i="40"/>
  <c r="S322" i="40" s="1"/>
  <c r="BC323" i="40"/>
  <c r="BD323" i="40" s="1"/>
  <c r="BE323" i="40" s="1"/>
  <c r="Y322" i="40" l="1"/>
  <c r="AB322" i="40"/>
  <c r="AC322" i="40" l="1"/>
  <c r="AJ322" i="40"/>
  <c r="AK322" i="40" s="1"/>
  <c r="AD322" i="40"/>
  <c r="C323" i="40" s="1"/>
  <c r="E323" i="40" s="1"/>
  <c r="Z322" i="40"/>
  <c r="AL322" i="40" l="1"/>
  <c r="AO322" i="40" s="1"/>
  <c r="AR322" i="40" s="1"/>
  <c r="D323" i="40"/>
  <c r="F323" i="40"/>
  <c r="AQ322" i="40" l="1"/>
  <c r="AT322" i="40" s="1"/>
  <c r="U323" i="40"/>
  <c r="V323" i="40" s="1"/>
  <c r="G323" i="40"/>
  <c r="H323" i="40" s="1"/>
  <c r="I323" i="40" s="1"/>
  <c r="K323" i="40" s="1"/>
  <c r="L323" i="40" s="1"/>
  <c r="X323" i="40" l="1"/>
  <c r="AA323" i="40"/>
  <c r="M323" i="40"/>
  <c r="BF323" i="40"/>
  <c r="BG323" i="40" s="1"/>
  <c r="AF324" i="40" s="1"/>
  <c r="AG324" i="40" s="1"/>
  <c r="BH323" i="40"/>
  <c r="BI323" i="40" s="1"/>
  <c r="AN323" i="40"/>
  <c r="AP323" i="40" s="1"/>
  <c r="AS323" i="40" s="1"/>
  <c r="AM323" i="40"/>
  <c r="T324" i="40" l="1"/>
  <c r="W323" i="40"/>
  <c r="N323" i="40"/>
  <c r="P323" i="40" s="1"/>
  <c r="AH324" i="40"/>
  <c r="AY324" i="40"/>
  <c r="AI324" i="40"/>
  <c r="Q323" i="40" l="1"/>
  <c r="O323" i="40"/>
  <c r="BB324" i="40"/>
  <c r="AZ324" i="40"/>
  <c r="AV324" i="40"/>
  <c r="AW324" i="40" s="1"/>
  <c r="AX324" i="40" s="1"/>
  <c r="B325" i="40" l="1"/>
  <c r="BC324" i="40"/>
  <c r="BD324" i="40" s="1"/>
  <c r="BE324" i="40" s="1"/>
  <c r="R323" i="40"/>
  <c r="S323" i="40" s="1"/>
  <c r="Y323" i="40"/>
  <c r="AB323" i="40"/>
  <c r="AC323" i="40" l="1"/>
  <c r="AJ323" i="40"/>
  <c r="AK323" i="40" s="1"/>
  <c r="AD323" i="40"/>
  <c r="C324" i="40" s="1"/>
  <c r="E324" i="40" s="1"/>
  <c r="Z323" i="40"/>
  <c r="AL323" i="40" l="1"/>
  <c r="AO323" i="40" s="1"/>
  <c r="AR323" i="40" s="1"/>
  <c r="D324" i="40"/>
  <c r="F324" i="40"/>
  <c r="AQ323" i="40" l="1"/>
  <c r="AT323" i="40" s="1"/>
  <c r="U324" i="40"/>
  <c r="V324" i="40" s="1"/>
  <c r="G324" i="40"/>
  <c r="H324" i="40" s="1"/>
  <c r="I324" i="40" s="1"/>
  <c r="K324" i="40" s="1"/>
  <c r="L324" i="40" s="1"/>
  <c r="X324" i="40" l="1"/>
  <c r="AA324" i="40"/>
  <c r="M324" i="40"/>
  <c r="BF324" i="40"/>
  <c r="BG324" i="40" s="1"/>
  <c r="AF325" i="40" s="1"/>
  <c r="AG325" i="40" s="1"/>
  <c r="AN324" i="40"/>
  <c r="AP324" i="40" s="1"/>
  <c r="AS324" i="40" s="1"/>
  <c r="AM324" i="40"/>
  <c r="BH324" i="40"/>
  <c r="BI324" i="40" s="1"/>
  <c r="T325" i="40" l="1"/>
  <c r="N324" i="40"/>
  <c r="P324" i="40" s="1"/>
  <c r="W324" i="40"/>
  <c r="AI325" i="40"/>
  <c r="AY325" i="40"/>
  <c r="AH325" i="40"/>
  <c r="Q324" i="40" l="1"/>
  <c r="O324" i="40"/>
  <c r="AZ325" i="40"/>
  <c r="AV325" i="40"/>
  <c r="AW325" i="40" s="1"/>
  <c r="AX325" i="40" s="1"/>
  <c r="BB325" i="40"/>
  <c r="B326" i="40" l="1"/>
  <c r="R324" i="40"/>
  <c r="S324" i="40" s="1"/>
  <c r="BC325" i="40"/>
  <c r="BD325" i="40" s="1"/>
  <c r="BE325" i="40" s="1"/>
  <c r="AB324" i="40"/>
  <c r="Y324" i="40"/>
  <c r="AC324" i="40" l="1"/>
  <c r="AD324" i="40" s="1"/>
  <c r="C325" i="40" s="1"/>
  <c r="E325" i="40" s="1"/>
  <c r="AJ324" i="40"/>
  <c r="AK324" i="40" s="1"/>
  <c r="Z324" i="40"/>
  <c r="AL324" i="40" l="1"/>
  <c r="AO324" i="40" s="1"/>
  <c r="AR324" i="40" s="1"/>
  <c r="D325" i="40"/>
  <c r="F325" i="40"/>
  <c r="G325" i="40" l="1"/>
  <c r="H325" i="40" s="1"/>
  <c r="I325" i="40" s="1"/>
  <c r="K325" i="40" s="1"/>
  <c r="L325" i="40" s="1"/>
  <c r="U325" i="40"/>
  <c r="V325" i="40" s="1"/>
  <c r="AQ324" i="40"/>
  <c r="AT324" i="40" s="1"/>
  <c r="X325" i="40" l="1"/>
  <c r="M325" i="40"/>
  <c r="BF325" i="40"/>
  <c r="BG325" i="40" s="1"/>
  <c r="AF326" i="40" s="1"/>
  <c r="AG326" i="40" s="1"/>
  <c r="W325" i="40"/>
  <c r="AN325" i="40"/>
  <c r="AP325" i="40" s="1"/>
  <c r="AS325" i="40" s="1"/>
  <c r="N325" i="40"/>
  <c r="P325" i="40" s="1"/>
  <c r="AM325" i="40"/>
  <c r="BH325" i="40"/>
  <c r="BI325" i="40" s="1"/>
  <c r="AA325" i="40"/>
  <c r="T326" i="40" l="1"/>
  <c r="Q325" i="40"/>
  <c r="O325" i="40"/>
  <c r="AY326" i="40"/>
  <c r="AI326" i="40"/>
  <c r="AH326" i="40"/>
  <c r="R325" i="40" l="1"/>
  <c r="S325" i="40" s="1"/>
  <c r="AZ326" i="40"/>
  <c r="BB326" i="40"/>
  <c r="AV326" i="40"/>
  <c r="AW326" i="40" s="1"/>
  <c r="AX326" i="40" s="1"/>
  <c r="BC326" i="40" l="1"/>
  <c r="BD326" i="40" s="1"/>
  <c r="BE326" i="40" s="1"/>
  <c r="B327" i="40"/>
  <c r="Y325" i="40"/>
  <c r="AB325" i="40"/>
  <c r="AC325" i="40" l="1"/>
  <c r="AD325" i="40" s="1"/>
  <c r="C326" i="40" s="1"/>
  <c r="E326" i="40" s="1"/>
  <c r="AJ325" i="40"/>
  <c r="AK325" i="40" s="1"/>
  <c r="Z325" i="40"/>
  <c r="AL325" i="40" l="1"/>
  <c r="AQ325" i="40" s="1"/>
  <c r="AT325" i="40" s="1"/>
  <c r="D326" i="40"/>
  <c r="F326" i="40"/>
  <c r="AO325" i="40" l="1"/>
  <c r="AR325" i="40" s="1"/>
  <c r="G326" i="40"/>
  <c r="H326" i="40" s="1"/>
  <c r="I326" i="40" s="1"/>
  <c r="K326" i="40" s="1"/>
  <c r="L326" i="40" s="1"/>
  <c r="U326" i="40"/>
  <c r="V326" i="40" s="1"/>
  <c r="X326" i="40" l="1"/>
  <c r="AA326" i="40"/>
  <c r="M326" i="40"/>
  <c r="BF326" i="40"/>
  <c r="BG326" i="40" s="1"/>
  <c r="AF327" i="40" s="1"/>
  <c r="AG327" i="40" s="1"/>
  <c r="AN326" i="40"/>
  <c r="AP326" i="40" s="1"/>
  <c r="AS326" i="40" s="1"/>
  <c r="AM326" i="40"/>
  <c r="BH326" i="40"/>
  <c r="BI326" i="40" s="1"/>
  <c r="T327" i="40" l="1"/>
  <c r="W326" i="40"/>
  <c r="N326" i="40"/>
  <c r="P326" i="40" s="1"/>
  <c r="AH327" i="40"/>
  <c r="AI327" i="40"/>
  <c r="AY327" i="40"/>
  <c r="Q326" i="40" l="1"/>
  <c r="O326" i="40"/>
  <c r="BB327" i="40"/>
  <c r="AZ327" i="40"/>
  <c r="AV327" i="40"/>
  <c r="AW327" i="40" s="1"/>
  <c r="AX327" i="40" s="1"/>
  <c r="B328" i="40" l="1"/>
  <c r="R326" i="40"/>
  <c r="S326" i="40" s="1"/>
  <c r="BC327" i="40"/>
  <c r="BD327" i="40" s="1"/>
  <c r="BE327" i="40" s="1"/>
  <c r="Y326" i="40"/>
  <c r="AB326" i="40"/>
  <c r="AC326" i="40" l="1"/>
  <c r="AD326" i="40" s="1"/>
  <c r="C327" i="40" s="1"/>
  <c r="E327" i="40" s="1"/>
  <c r="AJ326" i="40"/>
  <c r="AK326" i="40" s="1"/>
  <c r="Z326" i="40"/>
  <c r="AL326" i="40" l="1"/>
  <c r="AO326" i="40" s="1"/>
  <c r="AR326" i="40" s="1"/>
  <c r="D327" i="40"/>
  <c r="F327" i="40"/>
  <c r="AQ326" i="40" l="1"/>
  <c r="AT326" i="40" s="1"/>
  <c r="G327" i="40"/>
  <c r="H327" i="40" s="1"/>
  <c r="I327" i="40" s="1"/>
  <c r="K327" i="40" s="1"/>
  <c r="L327" i="40" s="1"/>
  <c r="U327" i="40"/>
  <c r="V327" i="40" s="1"/>
  <c r="X327" i="40" l="1"/>
  <c r="M327" i="40"/>
  <c r="N327" i="40" s="1"/>
  <c r="P327" i="40" s="1"/>
  <c r="BF327" i="40"/>
  <c r="BG327" i="40" s="1"/>
  <c r="AF328" i="40" s="1"/>
  <c r="AG328" i="40" s="1"/>
  <c r="AY328" i="40" s="1"/>
  <c r="W327" i="40"/>
  <c r="BH327" i="40"/>
  <c r="BI327" i="40" s="1"/>
  <c r="AM327" i="40"/>
  <c r="AN327" i="40"/>
  <c r="AP327" i="40" s="1"/>
  <c r="AS327" i="40" s="1"/>
  <c r="AA327" i="40"/>
  <c r="AH328" i="40" l="1"/>
  <c r="AI328" i="40"/>
  <c r="T328" i="40"/>
  <c r="Q327" i="40"/>
  <c r="O327" i="40"/>
  <c r="BB328" i="40"/>
  <c r="AZ328" i="40"/>
  <c r="AV328" i="40"/>
  <c r="AW328" i="40" s="1"/>
  <c r="AX328" i="40" s="1"/>
  <c r="B329" i="40" l="1"/>
  <c r="R327" i="40"/>
  <c r="S327" i="40" s="1"/>
  <c r="BC328" i="40"/>
  <c r="BD328" i="40" s="1"/>
  <c r="BE328" i="40" s="1"/>
  <c r="AB327" i="40" l="1"/>
  <c r="Y327" i="40"/>
  <c r="AC327" i="40" l="1"/>
  <c r="AJ327" i="40"/>
  <c r="AK327" i="40" s="1"/>
  <c r="AD327" i="40"/>
  <c r="C328" i="40" s="1"/>
  <c r="E328" i="40" s="1"/>
  <c r="Z327" i="40"/>
  <c r="D328" i="40" l="1"/>
  <c r="F328" i="40"/>
  <c r="G328" i="40" l="1"/>
  <c r="H328" i="40" s="1"/>
  <c r="I328" i="40" s="1"/>
  <c r="K328" i="40" s="1"/>
  <c r="L328" i="40" s="1"/>
  <c r="U328" i="40"/>
  <c r="V328" i="40" s="1"/>
  <c r="AL327" i="40"/>
  <c r="M328" i="40" l="1"/>
  <c r="N328" i="40"/>
  <c r="P328" i="40" s="1"/>
  <c r="X328" i="40"/>
  <c r="BF328" i="40"/>
  <c r="BG328" i="40" s="1"/>
  <c r="AF329" i="40" s="1"/>
  <c r="AG329" i="40" s="1"/>
  <c r="AM328" i="40"/>
  <c r="AN328" i="40"/>
  <c r="AP328" i="40" s="1"/>
  <c r="AS328" i="40" s="1"/>
  <c r="BH328" i="40"/>
  <c r="BI328" i="40" s="1"/>
  <c r="AA328" i="40"/>
  <c r="AO327" i="40"/>
  <c r="AR327" i="40" s="1"/>
  <c r="AQ327" i="40"/>
  <c r="AT327" i="40" s="1"/>
  <c r="W328" i="40" l="1"/>
  <c r="T329" i="40"/>
  <c r="Q328" i="40"/>
  <c r="O328" i="40"/>
  <c r="AY329" i="40"/>
  <c r="AH329" i="40"/>
  <c r="AI329" i="40"/>
  <c r="R328" i="40" l="1"/>
  <c r="S328" i="40" s="1"/>
  <c r="BB329" i="40"/>
  <c r="AZ329" i="40"/>
  <c r="AV329" i="40"/>
  <c r="AW329" i="40" s="1"/>
  <c r="AX329" i="40" s="1"/>
  <c r="BC329" i="40" l="1"/>
  <c r="BD329" i="40" s="1"/>
  <c r="BE329" i="40" s="1"/>
  <c r="B330" i="40"/>
  <c r="Y328" i="40"/>
  <c r="AB328" i="40"/>
  <c r="AC328" i="40" l="1"/>
  <c r="AJ328" i="40"/>
  <c r="AK328" i="40" s="1"/>
  <c r="AD328" i="40"/>
  <c r="C329" i="40" s="1"/>
  <c r="E329" i="40" s="1"/>
  <c r="Z328" i="40"/>
  <c r="AL328" i="40" l="1"/>
  <c r="AO328" i="40" s="1"/>
  <c r="AR328" i="40" s="1"/>
  <c r="D329" i="40"/>
  <c r="F329" i="40"/>
  <c r="AQ328" i="40" l="1"/>
  <c r="AT328" i="40" s="1"/>
  <c r="U329" i="40"/>
  <c r="V329" i="40" s="1"/>
  <c r="G329" i="40"/>
  <c r="H329" i="40" s="1"/>
  <c r="I329" i="40" s="1"/>
  <c r="K329" i="40" s="1"/>
  <c r="L329" i="40" s="1"/>
  <c r="X329" i="40" l="1"/>
  <c r="AA329" i="40"/>
  <c r="M329" i="40"/>
  <c r="BF329" i="40"/>
  <c r="BG329" i="40" s="1"/>
  <c r="AF330" i="40" s="1"/>
  <c r="AG330" i="40" s="1"/>
  <c r="BH329" i="40"/>
  <c r="BI329" i="40" s="1"/>
  <c r="AN329" i="40"/>
  <c r="AP329" i="40" s="1"/>
  <c r="AS329" i="40" s="1"/>
  <c r="AM329" i="40"/>
  <c r="T330" i="40" l="1"/>
  <c r="W329" i="40"/>
  <c r="N329" i="40"/>
  <c r="P329" i="40" s="1"/>
  <c r="AI330" i="40"/>
  <c r="AY330" i="40"/>
  <c r="AH330" i="40"/>
  <c r="O329" i="40" l="1"/>
  <c r="Q329" i="40"/>
  <c r="AV330" i="40"/>
  <c r="AW330" i="40" s="1"/>
  <c r="AX330" i="40" s="1"/>
  <c r="AZ330" i="40"/>
  <c r="BB330" i="40"/>
  <c r="B331" i="40" l="1"/>
  <c r="R329" i="40"/>
  <c r="S329" i="40" s="1"/>
  <c r="BC330" i="40"/>
  <c r="BD330" i="40" s="1"/>
  <c r="BE330" i="40" s="1"/>
  <c r="Y329" i="40" l="1"/>
  <c r="AB329" i="40"/>
  <c r="AC329" i="40" l="1"/>
  <c r="AD329" i="40" s="1"/>
  <c r="C330" i="40" s="1"/>
  <c r="E330" i="40" s="1"/>
  <c r="AJ329" i="40"/>
  <c r="AK329" i="40" s="1"/>
  <c r="Z329" i="40"/>
  <c r="AL329" i="40" l="1"/>
  <c r="AO329" i="40" s="1"/>
  <c r="AR329" i="40" s="1"/>
  <c r="D330" i="40"/>
  <c r="F330" i="40"/>
  <c r="AQ329" i="40" l="1"/>
  <c r="AT329" i="40" s="1"/>
  <c r="G330" i="40"/>
  <c r="H330" i="40" s="1"/>
  <c r="I330" i="40" s="1"/>
  <c r="K330" i="40" s="1"/>
  <c r="L330" i="40" s="1"/>
  <c r="U330" i="40"/>
  <c r="V330" i="40" s="1"/>
  <c r="X330" i="40" l="1"/>
  <c r="M330" i="40"/>
  <c r="N330" i="40" s="1"/>
  <c r="P330" i="40" s="1"/>
  <c r="W330" i="40"/>
  <c r="BF330" i="40"/>
  <c r="BG330" i="40" s="1"/>
  <c r="AF331" i="40" s="1"/>
  <c r="AG331" i="40" s="1"/>
  <c r="AN330" i="40"/>
  <c r="AP330" i="40" s="1"/>
  <c r="AS330" i="40" s="1"/>
  <c r="AM330" i="40"/>
  <c r="BH330" i="40"/>
  <c r="BI330" i="40" s="1"/>
  <c r="AA330" i="40"/>
  <c r="T331" i="40" l="1"/>
  <c r="Q330" i="40"/>
  <c r="O330" i="40"/>
  <c r="AH331" i="40"/>
  <c r="AY331" i="40"/>
  <c r="AI331" i="40"/>
  <c r="R330" i="40" l="1"/>
  <c r="S330" i="40" s="1"/>
  <c r="AV331" i="40"/>
  <c r="AW331" i="40" s="1"/>
  <c r="AX331" i="40" s="1"/>
  <c r="AZ331" i="40"/>
  <c r="BB331" i="40"/>
  <c r="B332" i="40" l="1"/>
  <c r="BC331" i="40"/>
  <c r="BD331" i="40" s="1"/>
  <c r="BE331" i="40" s="1"/>
  <c r="Y330" i="40" l="1"/>
  <c r="AB330" i="40"/>
  <c r="AC330" i="40" l="1"/>
  <c r="AD330" i="40" s="1"/>
  <c r="C331" i="40" s="1"/>
  <c r="E331" i="40" s="1"/>
  <c r="AJ330" i="40"/>
  <c r="AK330" i="40" s="1"/>
  <c r="Z330" i="40"/>
  <c r="AL330" i="40" l="1"/>
  <c r="AO330" i="40" s="1"/>
  <c r="AR330" i="40" s="1"/>
  <c r="D331" i="40"/>
  <c r="F331" i="40"/>
  <c r="AQ330" i="40" l="1"/>
  <c r="AT330" i="40" s="1"/>
  <c r="U331" i="40"/>
  <c r="V331" i="40" s="1"/>
  <c r="G331" i="40"/>
  <c r="H331" i="40" s="1"/>
  <c r="I331" i="40" s="1"/>
  <c r="K331" i="40" s="1"/>
  <c r="L331" i="40" s="1"/>
  <c r="X331" i="40" l="1"/>
  <c r="BH331" i="40"/>
  <c r="BI331" i="40" s="1"/>
  <c r="T332" i="40" s="1"/>
  <c r="AA331" i="40"/>
  <c r="M331" i="40"/>
  <c r="AN331" i="40"/>
  <c r="AP331" i="40" s="1"/>
  <c r="AS331" i="40" s="1"/>
  <c r="BF331" i="40"/>
  <c r="BG331" i="40" s="1"/>
  <c r="AF332" i="40" s="1"/>
  <c r="AG332" i="40" s="1"/>
  <c r="AM331" i="40"/>
  <c r="W331" i="40" l="1"/>
  <c r="N331" i="40"/>
  <c r="P331" i="40" s="1"/>
  <c r="AY332" i="40"/>
  <c r="AH332" i="40"/>
  <c r="AI332" i="40"/>
  <c r="Q331" i="40" l="1"/>
  <c r="O331" i="40"/>
  <c r="AV332" i="40"/>
  <c r="AW332" i="40" s="1"/>
  <c r="AX332" i="40" s="1"/>
  <c r="AZ332" i="40"/>
  <c r="BB332" i="40"/>
  <c r="B333" i="40" l="1"/>
  <c r="R331" i="40"/>
  <c r="S331" i="40" s="1"/>
  <c r="BC332" i="40"/>
  <c r="BD332" i="40" s="1"/>
  <c r="BE332" i="40" s="1"/>
  <c r="AB331" i="40" l="1"/>
  <c r="Y331" i="40"/>
  <c r="AC331" i="40" l="1"/>
  <c r="AD331" i="40" s="1"/>
  <c r="C332" i="40" s="1"/>
  <c r="E332" i="40" s="1"/>
  <c r="AJ331" i="40"/>
  <c r="AK331" i="40" s="1"/>
  <c r="Z331" i="40"/>
  <c r="AL331" i="40" l="1"/>
  <c r="AO331" i="40" s="1"/>
  <c r="AR331" i="40" s="1"/>
  <c r="D332" i="40"/>
  <c r="F332" i="40"/>
  <c r="AQ331" i="40" l="1"/>
  <c r="AT331" i="40" s="1"/>
  <c r="U332" i="40"/>
  <c r="V332" i="40" s="1"/>
  <c r="G332" i="40"/>
  <c r="H332" i="40" s="1"/>
  <c r="I332" i="40" s="1"/>
  <c r="K332" i="40" s="1"/>
  <c r="L332" i="40" s="1"/>
  <c r="X332" i="40" l="1"/>
  <c r="AA332" i="40"/>
  <c r="M332" i="40"/>
  <c r="BF332" i="40"/>
  <c r="BG332" i="40" s="1"/>
  <c r="AF333" i="40" s="1"/>
  <c r="AG333" i="40" s="1"/>
  <c r="BH332" i="40"/>
  <c r="BI332" i="40" s="1"/>
  <c r="AN332" i="40"/>
  <c r="AP332" i="40" s="1"/>
  <c r="AS332" i="40" s="1"/>
  <c r="AM332" i="40"/>
  <c r="T333" i="40" l="1"/>
  <c r="W332" i="40"/>
  <c r="N332" i="40"/>
  <c r="P332" i="40" s="1"/>
  <c r="AI333" i="40"/>
  <c r="AH333" i="40"/>
  <c r="AY333" i="40"/>
  <c r="Q332" i="40" l="1"/>
  <c r="O332" i="40"/>
  <c r="BB333" i="40"/>
  <c r="AV333" i="40"/>
  <c r="AW333" i="40" s="1"/>
  <c r="AX333" i="40" s="1"/>
  <c r="AZ333" i="40"/>
  <c r="B334" i="40" l="1"/>
  <c r="BC333" i="40"/>
  <c r="BD333" i="40" s="1"/>
  <c r="BE333" i="40" s="1"/>
  <c r="R332" i="40"/>
  <c r="S332" i="40" s="1"/>
  <c r="Y332" i="40"/>
  <c r="AB332" i="40"/>
  <c r="AC332" i="40" l="1"/>
  <c r="AJ332" i="40"/>
  <c r="AK332" i="40" s="1"/>
  <c r="AD332" i="40"/>
  <c r="C333" i="40" s="1"/>
  <c r="E333" i="40" s="1"/>
  <c r="Z332" i="40"/>
  <c r="AL332" i="40" l="1"/>
  <c r="AO332" i="40" s="1"/>
  <c r="AR332" i="40" s="1"/>
  <c r="D333" i="40"/>
  <c r="F333" i="40"/>
  <c r="AQ332" i="40" l="1"/>
  <c r="AT332" i="40" s="1"/>
  <c r="U333" i="40"/>
  <c r="V333" i="40" s="1"/>
  <c r="G333" i="40"/>
  <c r="H333" i="40" s="1"/>
  <c r="I333" i="40" s="1"/>
  <c r="K333" i="40" s="1"/>
  <c r="L333" i="40" s="1"/>
  <c r="X333" i="40" l="1"/>
  <c r="AA333" i="40"/>
  <c r="M333" i="40"/>
  <c r="BF333" i="40"/>
  <c r="BG333" i="40" s="1"/>
  <c r="AF334" i="40" s="1"/>
  <c r="AG334" i="40" s="1"/>
  <c r="AN333" i="40"/>
  <c r="AP333" i="40" s="1"/>
  <c r="AS333" i="40" s="1"/>
  <c r="AM333" i="40"/>
  <c r="BH333" i="40"/>
  <c r="BI333" i="40" s="1"/>
  <c r="T334" i="40" l="1"/>
  <c r="N333" i="40"/>
  <c r="P333" i="40" s="1"/>
  <c r="W333" i="40"/>
  <c r="AY334" i="40"/>
  <c r="AI334" i="40"/>
  <c r="AH334" i="40"/>
  <c r="O333" i="40" l="1"/>
  <c r="Q333" i="40"/>
  <c r="BB334" i="40"/>
  <c r="AZ334" i="40"/>
  <c r="AV334" i="40"/>
  <c r="AW334" i="40" s="1"/>
  <c r="AX334" i="40" s="1"/>
  <c r="B335" i="40" l="1"/>
  <c r="R333" i="40"/>
  <c r="S333" i="40" s="1"/>
  <c r="BC334" i="40"/>
  <c r="BD334" i="40" s="1"/>
  <c r="BE334" i="40" s="1"/>
  <c r="AB333" i="40" l="1"/>
  <c r="Y333" i="40"/>
  <c r="AC333" i="40" l="1"/>
  <c r="AD333" i="40" s="1"/>
  <c r="C334" i="40" s="1"/>
  <c r="E334" i="40" s="1"/>
  <c r="AJ333" i="40"/>
  <c r="AK333" i="40" s="1"/>
  <c r="Z333" i="40"/>
  <c r="AL333" i="40" l="1"/>
  <c r="AQ333" i="40" s="1"/>
  <c r="AT333" i="40" s="1"/>
  <c r="D334" i="40"/>
  <c r="F334" i="40"/>
  <c r="AO333" i="40" l="1"/>
  <c r="AR333" i="40" s="1"/>
  <c r="U334" i="40"/>
  <c r="V334" i="40" s="1"/>
  <c r="G334" i="40"/>
  <c r="H334" i="40" s="1"/>
  <c r="I334" i="40" s="1"/>
  <c r="K334" i="40" s="1"/>
  <c r="L334" i="40" s="1"/>
  <c r="X334" i="40" l="1"/>
  <c r="M334" i="40"/>
  <c r="BF334" i="40"/>
  <c r="BG334" i="40" s="1"/>
  <c r="AF335" i="40" s="1"/>
  <c r="AG335" i="40" s="1"/>
  <c r="AM334" i="40"/>
  <c r="AN334" i="40"/>
  <c r="AP334" i="40" s="1"/>
  <c r="AS334" i="40" s="1"/>
  <c r="BH334" i="40"/>
  <c r="BI334" i="40" s="1"/>
  <c r="AA334" i="40"/>
  <c r="T335" i="40" l="1"/>
  <c r="W334" i="40"/>
  <c r="N334" i="40"/>
  <c r="P334" i="40" s="1"/>
  <c r="AH335" i="40"/>
  <c r="AI335" i="40"/>
  <c r="AY335" i="40"/>
  <c r="Q334" i="40" l="1"/>
  <c r="O334" i="40"/>
  <c r="BB335" i="40"/>
  <c r="AV335" i="40"/>
  <c r="AW335" i="40" s="1"/>
  <c r="AX335" i="40" s="1"/>
  <c r="AZ335" i="40"/>
  <c r="B336" i="40" l="1"/>
  <c r="R334" i="40"/>
  <c r="S334" i="40" s="1"/>
  <c r="BC335" i="40"/>
  <c r="BD335" i="40" s="1"/>
  <c r="BE335" i="40" s="1"/>
  <c r="Y334" i="40" l="1"/>
  <c r="AB334" i="40"/>
  <c r="AC334" i="40" l="1"/>
  <c r="AD334" i="40" s="1"/>
  <c r="C335" i="40" s="1"/>
  <c r="E335" i="40" s="1"/>
  <c r="AJ334" i="40"/>
  <c r="AK334" i="40" s="1"/>
  <c r="Z334" i="40"/>
  <c r="D335" i="40" l="1"/>
  <c r="AL334" i="40"/>
  <c r="AQ334" i="40" s="1"/>
  <c r="AT334" i="40" s="1"/>
  <c r="F335" i="40"/>
  <c r="G335" i="40" s="1"/>
  <c r="H335" i="40" s="1"/>
  <c r="I335" i="40" s="1"/>
  <c r="K335" i="40" s="1"/>
  <c r="L335" i="40" s="1"/>
  <c r="M335" i="40" l="1"/>
  <c r="AO334" i="40"/>
  <c r="AR334" i="40" s="1"/>
  <c r="U335" i="40"/>
  <c r="V335" i="40" s="1"/>
  <c r="X335" i="40" s="1"/>
  <c r="BF335" i="40" l="1"/>
  <c r="BG335" i="40" s="1"/>
  <c r="AF336" i="40" s="1"/>
  <c r="BH335" i="40"/>
  <c r="BI335" i="40" s="1"/>
  <c r="W335" i="40"/>
  <c r="AN335" i="40"/>
  <c r="AP335" i="40" s="1"/>
  <c r="AS335" i="40" s="1"/>
  <c r="AM335" i="40"/>
  <c r="AA335" i="40"/>
  <c r="AG336" i="40"/>
  <c r="N335" i="40"/>
  <c r="P335" i="40" s="1"/>
  <c r="T336" i="40" l="1"/>
  <c r="Q335" i="40"/>
  <c r="O335" i="40"/>
  <c r="AY336" i="40"/>
  <c r="AH336" i="40"/>
  <c r="AI336" i="40"/>
  <c r="R335" i="40" l="1"/>
  <c r="S335" i="40" s="1"/>
  <c r="AZ336" i="40"/>
  <c r="BB336" i="40"/>
  <c r="AV336" i="40"/>
  <c r="AW336" i="40" s="1"/>
  <c r="AX336" i="40" s="1"/>
  <c r="B337" i="40" l="1"/>
  <c r="BC336" i="40"/>
  <c r="BD336" i="40" s="1"/>
  <c r="BE336" i="40" s="1"/>
  <c r="AB335" i="40" l="1"/>
  <c r="Y335" i="40"/>
  <c r="AC335" i="40" l="1"/>
  <c r="AJ335" i="40"/>
  <c r="AK335" i="40" s="1"/>
  <c r="AD335" i="40"/>
  <c r="C336" i="40" s="1"/>
  <c r="E336" i="40" s="1"/>
  <c r="Z335" i="40"/>
  <c r="AL335" i="40" l="1"/>
  <c r="AQ335" i="40" s="1"/>
  <c r="AT335" i="40" s="1"/>
  <c r="D336" i="40"/>
  <c r="F336" i="40"/>
  <c r="G336" i="40" l="1"/>
  <c r="H336" i="40" s="1"/>
  <c r="I336" i="40" s="1"/>
  <c r="K336" i="40" s="1"/>
  <c r="L336" i="40" s="1"/>
  <c r="U336" i="40"/>
  <c r="V336" i="40" s="1"/>
  <c r="AO335" i="40"/>
  <c r="AR335" i="40" s="1"/>
  <c r="X336" i="40" l="1"/>
  <c r="M336" i="40"/>
  <c r="BF336" i="40"/>
  <c r="BG336" i="40" s="1"/>
  <c r="AF337" i="40" s="1"/>
  <c r="AG337" i="40" s="1"/>
  <c r="AH337" i="40" s="1"/>
  <c r="W336" i="40"/>
  <c r="N336" i="40"/>
  <c r="P336" i="40" s="1"/>
  <c r="AM336" i="40"/>
  <c r="AN336" i="40"/>
  <c r="AP336" i="40" s="1"/>
  <c r="AS336" i="40" s="1"/>
  <c r="BH336" i="40"/>
  <c r="BI336" i="40" s="1"/>
  <c r="AA336" i="40"/>
  <c r="AY337" i="40" l="1"/>
  <c r="T337" i="40"/>
  <c r="AI337" i="40"/>
  <c r="BB337" i="40" s="1"/>
  <c r="Q336" i="40"/>
  <c r="O336" i="40"/>
  <c r="AZ337" i="40"/>
  <c r="AV337" i="40"/>
  <c r="AW337" i="40" s="1"/>
  <c r="AX337" i="40" s="1"/>
  <c r="B338" i="40" l="1"/>
  <c r="BC337" i="40"/>
  <c r="BD337" i="40" s="1"/>
  <c r="BE337" i="40" s="1"/>
  <c r="R336" i="40"/>
  <c r="S336" i="40" s="1"/>
  <c r="Y336" i="40"/>
  <c r="AB336" i="40"/>
  <c r="AC336" i="40" l="1"/>
  <c r="AD336" i="40" s="1"/>
  <c r="C337" i="40" s="1"/>
  <c r="D337" i="40" s="1"/>
  <c r="AJ336" i="40"/>
  <c r="AK336" i="40" s="1"/>
  <c r="Z336" i="40"/>
  <c r="E337" i="40" l="1"/>
  <c r="AL336" i="40"/>
  <c r="AQ336" i="40" s="1"/>
  <c r="AT336" i="40" s="1"/>
  <c r="F337" i="40"/>
  <c r="G337" i="40" s="1"/>
  <c r="H337" i="40" s="1"/>
  <c r="I337" i="40" s="1"/>
  <c r="K337" i="40" s="1"/>
  <c r="L337" i="40" s="1"/>
  <c r="M337" i="40" l="1"/>
  <c r="AO336" i="40"/>
  <c r="AR336" i="40" s="1"/>
  <c r="U337" i="40"/>
  <c r="V337" i="40" s="1"/>
  <c r="X337" i="40" s="1"/>
  <c r="BF337" i="40" l="1"/>
  <c r="BG337" i="40" s="1"/>
  <c r="AF338" i="40" s="1"/>
  <c r="AG338" i="40" s="1"/>
  <c r="AA337" i="40"/>
  <c r="AM337" i="40"/>
  <c r="AN337" i="40"/>
  <c r="AP337" i="40" s="1"/>
  <c r="AS337" i="40" s="1"/>
  <c r="BH337" i="40"/>
  <c r="BI337" i="40" s="1"/>
  <c r="W337" i="40"/>
  <c r="N337" i="40"/>
  <c r="P337" i="40" s="1"/>
  <c r="T338" i="40" l="1"/>
  <c r="Q337" i="40"/>
  <c r="O337" i="40"/>
  <c r="AH338" i="40"/>
  <c r="AI338" i="40"/>
  <c r="AY338" i="40"/>
  <c r="R337" i="40" l="1"/>
  <c r="S337" i="40" s="1"/>
  <c r="BB338" i="40"/>
  <c r="AZ338" i="40"/>
  <c r="AV338" i="40"/>
  <c r="AW338" i="40" s="1"/>
  <c r="AX338" i="40" s="1"/>
  <c r="B339" i="40" l="1"/>
  <c r="BC338" i="40"/>
  <c r="BD338" i="40" s="1"/>
  <c r="BE338" i="40" s="1"/>
  <c r="AB337" i="40" l="1"/>
  <c r="Y337" i="40"/>
  <c r="AC337" i="40" l="1"/>
  <c r="AD337" i="40" s="1"/>
  <c r="C338" i="40" s="1"/>
  <c r="E338" i="40" s="1"/>
  <c r="AJ337" i="40"/>
  <c r="AK337" i="40" s="1"/>
  <c r="Z337" i="40"/>
  <c r="D338" i="40" l="1"/>
  <c r="AL337" i="40"/>
  <c r="AO337" i="40" s="1"/>
  <c r="AR337" i="40" s="1"/>
  <c r="F338" i="40"/>
  <c r="G338" i="40" s="1"/>
  <c r="H338" i="40" s="1"/>
  <c r="I338" i="40" s="1"/>
  <c r="K338" i="40" s="1"/>
  <c r="L338" i="40" s="1"/>
  <c r="M338" i="40" l="1"/>
  <c r="AQ337" i="40"/>
  <c r="AT337" i="40" s="1"/>
  <c r="U338" i="40"/>
  <c r="V338" i="40" s="1"/>
  <c r="X338" i="40" s="1"/>
  <c r="W338" i="40" l="1"/>
  <c r="BF338" i="40"/>
  <c r="BG338" i="40" s="1"/>
  <c r="AF339" i="40" s="1"/>
  <c r="AG339" i="40" s="1"/>
  <c r="AY339" i="40" s="1"/>
  <c r="BH338" i="40"/>
  <c r="BI338" i="40" s="1"/>
  <c r="AM338" i="40"/>
  <c r="AN338" i="40"/>
  <c r="AP338" i="40" s="1"/>
  <c r="AS338" i="40" s="1"/>
  <c r="AA338" i="40"/>
  <c r="N338" i="40"/>
  <c r="P338" i="40" s="1"/>
  <c r="AH339" i="40" l="1"/>
  <c r="AI339" i="40"/>
  <c r="AV339" i="40" s="1"/>
  <c r="AW339" i="40" s="1"/>
  <c r="AX339" i="40" s="1"/>
  <c r="T339" i="40"/>
  <c r="Q338" i="40"/>
  <c r="O338" i="40"/>
  <c r="BB339" i="40" l="1"/>
  <c r="AZ339" i="40"/>
  <c r="BC339" i="40" s="1"/>
  <c r="BD339" i="40" s="1"/>
  <c r="BE339" i="40" s="1"/>
  <c r="B340" i="40"/>
  <c r="R338" i="40"/>
  <c r="S338" i="40" s="1"/>
  <c r="AB338" i="40" l="1"/>
  <c r="Y338" i="40"/>
  <c r="AC338" i="40" l="1"/>
  <c r="AD338" i="40" s="1"/>
  <c r="C339" i="40" s="1"/>
  <c r="E339" i="40" s="1"/>
  <c r="AJ338" i="40"/>
  <c r="AK338" i="40" s="1"/>
  <c r="Z338" i="40"/>
  <c r="AL338" i="40" l="1"/>
  <c r="AQ338" i="40" s="1"/>
  <c r="AT338" i="40" s="1"/>
  <c r="D339" i="40"/>
  <c r="F339" i="40"/>
  <c r="AO338" i="40" l="1"/>
  <c r="AR338" i="40" s="1"/>
  <c r="U339" i="40"/>
  <c r="V339" i="40" s="1"/>
  <c r="G339" i="40"/>
  <c r="H339" i="40" s="1"/>
  <c r="I339" i="40" s="1"/>
  <c r="K339" i="40" s="1"/>
  <c r="L339" i="40" s="1"/>
  <c r="X339" i="40" l="1"/>
  <c r="AA339" i="40"/>
  <c r="M339" i="40"/>
  <c r="BF339" i="40"/>
  <c r="BG339" i="40" s="1"/>
  <c r="AF340" i="40" s="1"/>
  <c r="AG340" i="40" s="1"/>
  <c r="BH339" i="40"/>
  <c r="BI339" i="40" s="1"/>
  <c r="AM339" i="40"/>
  <c r="AN339" i="40"/>
  <c r="AP339" i="40" s="1"/>
  <c r="AS339" i="40" s="1"/>
  <c r="T340" i="40" l="1"/>
  <c r="W339" i="40"/>
  <c r="N339" i="40"/>
  <c r="P339" i="40" s="1"/>
  <c r="AI340" i="40"/>
  <c r="AH340" i="40"/>
  <c r="AY340" i="40"/>
  <c r="O339" i="40" l="1"/>
  <c r="Q339" i="40"/>
  <c r="AZ340" i="40"/>
  <c r="BB340" i="40"/>
  <c r="AV340" i="40"/>
  <c r="AW340" i="40" s="1"/>
  <c r="AX340" i="40" s="1"/>
  <c r="B341" i="40" l="1"/>
  <c r="R339" i="40"/>
  <c r="S339" i="40" s="1"/>
  <c r="BC340" i="40"/>
  <c r="BD340" i="40" s="1"/>
  <c r="BE340" i="40" s="1"/>
  <c r="Y339" i="40"/>
  <c r="AB339" i="40"/>
  <c r="AC339" i="40" l="1"/>
  <c r="AD339" i="40" s="1"/>
  <c r="C340" i="40" s="1"/>
  <c r="E340" i="40" s="1"/>
  <c r="AJ339" i="40"/>
  <c r="AK339" i="40" s="1"/>
  <c r="Z339" i="40"/>
  <c r="AL339" i="40" l="1"/>
  <c r="AO339" i="40" s="1"/>
  <c r="AR339" i="40" s="1"/>
  <c r="D340" i="40"/>
  <c r="F340" i="40"/>
  <c r="AQ339" i="40" l="1"/>
  <c r="AT339" i="40" s="1"/>
  <c r="G340" i="40"/>
  <c r="H340" i="40" s="1"/>
  <c r="I340" i="40" s="1"/>
  <c r="K340" i="40" s="1"/>
  <c r="L340" i="40" s="1"/>
  <c r="U340" i="40"/>
  <c r="V340" i="40" s="1"/>
  <c r="X340" i="40" l="1"/>
  <c r="M340" i="40"/>
  <c r="BF340" i="40"/>
  <c r="BG340" i="40" s="1"/>
  <c r="AF341" i="40" s="1"/>
  <c r="AG341" i="40" s="1"/>
  <c r="AI341" i="40" s="1"/>
  <c r="AN340" i="40"/>
  <c r="AP340" i="40" s="1"/>
  <c r="AS340" i="40" s="1"/>
  <c r="AM340" i="40"/>
  <c r="BH340" i="40"/>
  <c r="BI340" i="40" s="1"/>
  <c r="AA340" i="40"/>
  <c r="AY341" i="40" l="1"/>
  <c r="AH341" i="40"/>
  <c r="T341" i="40"/>
  <c r="W340" i="40"/>
  <c r="N340" i="40"/>
  <c r="P340" i="40" s="1"/>
  <c r="AV341" i="40"/>
  <c r="AW341" i="40" s="1"/>
  <c r="AX341" i="40" s="1"/>
  <c r="BB341" i="40"/>
  <c r="AZ341" i="40"/>
  <c r="B342" i="40" l="1"/>
  <c r="O340" i="40"/>
  <c r="Q340" i="40"/>
  <c r="BC341" i="40"/>
  <c r="BD341" i="40" s="1"/>
  <c r="BE341" i="40" s="1"/>
  <c r="R340" i="40" l="1"/>
  <c r="S340" i="40" s="1"/>
  <c r="AB340" i="40"/>
  <c r="Y340" i="40"/>
  <c r="AC340" i="40" l="1"/>
  <c r="AJ340" i="40"/>
  <c r="AK340" i="40" s="1"/>
  <c r="AD340" i="40"/>
  <c r="C341" i="40" s="1"/>
  <c r="E341" i="40" s="1"/>
  <c r="Z340" i="40"/>
  <c r="AL340" i="40" l="1"/>
  <c r="AO340" i="40" s="1"/>
  <c r="AR340" i="40" s="1"/>
  <c r="D341" i="40"/>
  <c r="F341" i="40"/>
  <c r="AQ340" i="40" l="1"/>
  <c r="AT340" i="40" s="1"/>
  <c r="U341" i="40"/>
  <c r="V341" i="40" s="1"/>
  <c r="G341" i="40"/>
  <c r="H341" i="40" s="1"/>
  <c r="I341" i="40" s="1"/>
  <c r="K341" i="40" s="1"/>
  <c r="L341" i="40" s="1"/>
  <c r="X341" i="40" l="1"/>
  <c r="AA341" i="40"/>
  <c r="M341" i="40"/>
  <c r="BF341" i="40"/>
  <c r="BG341" i="40" s="1"/>
  <c r="AF342" i="40" s="1"/>
  <c r="AG342" i="40" s="1"/>
  <c r="BH341" i="40"/>
  <c r="BI341" i="40" s="1"/>
  <c r="AM341" i="40"/>
  <c r="AN341" i="40"/>
  <c r="AP341" i="40" s="1"/>
  <c r="AS341" i="40" s="1"/>
  <c r="T342" i="40" l="1"/>
  <c r="N341" i="40"/>
  <c r="P341" i="40" s="1"/>
  <c r="W341" i="40"/>
  <c r="AY342" i="40"/>
  <c r="AI342" i="40"/>
  <c r="AH342" i="40"/>
  <c r="Q341" i="40" l="1"/>
  <c r="O341" i="40"/>
  <c r="AZ342" i="40"/>
  <c r="AV342" i="40"/>
  <c r="AW342" i="40" s="1"/>
  <c r="AX342" i="40" s="1"/>
  <c r="BB342" i="40"/>
  <c r="B343" i="40" l="1"/>
  <c r="BC342" i="40"/>
  <c r="BD342" i="40" s="1"/>
  <c r="BE342" i="40" s="1"/>
  <c r="R341" i="40"/>
  <c r="S341" i="40" s="1"/>
  <c r="Y341" i="40"/>
  <c r="AB341" i="40"/>
  <c r="AC341" i="40" l="1"/>
  <c r="AD341" i="40" s="1"/>
  <c r="C342" i="40" s="1"/>
  <c r="E342" i="40" s="1"/>
  <c r="AJ341" i="40"/>
  <c r="AK341" i="40" s="1"/>
  <c r="Z341" i="40"/>
  <c r="AL341" i="40" l="1"/>
  <c r="AO341" i="40" s="1"/>
  <c r="AR341" i="40" s="1"/>
  <c r="D342" i="40"/>
  <c r="F342" i="40"/>
  <c r="AQ341" i="40" l="1"/>
  <c r="AT341" i="40" s="1"/>
  <c r="G342" i="40"/>
  <c r="H342" i="40" s="1"/>
  <c r="I342" i="40" s="1"/>
  <c r="K342" i="40" s="1"/>
  <c r="L342" i="40" s="1"/>
  <c r="U342" i="40"/>
  <c r="V342" i="40" s="1"/>
  <c r="X342" i="40" l="1"/>
  <c r="W342" i="40"/>
  <c r="M342" i="40"/>
  <c r="BF342" i="40"/>
  <c r="BG342" i="40" s="1"/>
  <c r="AF343" i="40" s="1"/>
  <c r="AG343" i="40" s="1"/>
  <c r="BH342" i="40"/>
  <c r="BI342" i="40" s="1"/>
  <c r="AN342" i="40"/>
  <c r="AP342" i="40" s="1"/>
  <c r="AS342" i="40" s="1"/>
  <c r="AM342" i="40"/>
  <c r="AA342" i="40"/>
  <c r="N342" i="40" l="1"/>
  <c r="P342" i="40" s="1"/>
  <c r="Q342" i="40" s="1"/>
  <c r="T343" i="40"/>
  <c r="AH343" i="40"/>
  <c r="AY343" i="40"/>
  <c r="AI343" i="40"/>
  <c r="O342" i="40" l="1"/>
  <c r="R342" i="40"/>
  <c r="S342" i="40" s="1"/>
  <c r="AV343" i="40"/>
  <c r="AW343" i="40" s="1"/>
  <c r="AX343" i="40" s="1"/>
  <c r="BB343" i="40"/>
  <c r="AZ343" i="40"/>
  <c r="B344" i="40" l="1"/>
  <c r="BC343" i="40"/>
  <c r="BD343" i="40" s="1"/>
  <c r="BE343" i="40" s="1"/>
  <c r="Y342" i="40" l="1"/>
  <c r="AB342" i="40"/>
  <c r="AC342" i="40" l="1"/>
  <c r="AD342" i="40" s="1"/>
  <c r="C343" i="40" s="1"/>
  <c r="E343" i="40" s="1"/>
  <c r="AJ342" i="40"/>
  <c r="AK342" i="40" s="1"/>
  <c r="Z342" i="40"/>
  <c r="AL342" i="40" l="1"/>
  <c r="AQ342" i="40" s="1"/>
  <c r="AT342" i="40" s="1"/>
  <c r="D343" i="40"/>
  <c r="F343" i="40"/>
  <c r="AO342" i="40" l="1"/>
  <c r="AR342" i="40" s="1"/>
  <c r="G343" i="40"/>
  <c r="H343" i="40" s="1"/>
  <c r="I343" i="40" s="1"/>
  <c r="K343" i="40" s="1"/>
  <c r="L343" i="40" s="1"/>
  <c r="U343" i="40"/>
  <c r="V343" i="40" s="1"/>
  <c r="X343" i="40" l="1"/>
  <c r="M343" i="40"/>
  <c r="N343" i="40" s="1"/>
  <c r="P343" i="40" s="1"/>
  <c r="BF343" i="40"/>
  <c r="BG343" i="40" s="1"/>
  <c r="AF344" i="40" s="1"/>
  <c r="AG344" i="40" s="1"/>
  <c r="AH344" i="40" s="1"/>
  <c r="W343" i="40"/>
  <c r="AN343" i="40"/>
  <c r="AP343" i="40" s="1"/>
  <c r="AS343" i="40" s="1"/>
  <c r="AM343" i="40"/>
  <c r="BH343" i="40"/>
  <c r="BI343" i="40" s="1"/>
  <c r="AA343" i="40"/>
  <c r="AY344" i="40" l="1"/>
  <c r="AI344" i="40"/>
  <c r="BB344" i="40" s="1"/>
  <c r="T344" i="40"/>
  <c r="O343" i="40"/>
  <c r="Q343" i="40"/>
  <c r="AV344" i="40" l="1"/>
  <c r="AW344" i="40" s="1"/>
  <c r="AX344" i="40" s="1"/>
  <c r="B345" i="40" s="1"/>
  <c r="AZ344" i="40"/>
  <c r="R343" i="40"/>
  <c r="S343" i="40" s="1"/>
  <c r="BC344" i="40"/>
  <c r="BD344" i="40" s="1"/>
  <c r="BE344" i="40" s="1"/>
  <c r="Y343" i="40"/>
  <c r="AB343" i="40"/>
  <c r="AC343" i="40" l="1"/>
  <c r="AD343" i="40" s="1"/>
  <c r="C344" i="40" s="1"/>
  <c r="E344" i="40" s="1"/>
  <c r="AJ343" i="40"/>
  <c r="AK343" i="40" s="1"/>
  <c r="Z343" i="40"/>
  <c r="AL343" i="40" l="1"/>
  <c r="AQ343" i="40" s="1"/>
  <c r="AT343" i="40" s="1"/>
  <c r="D344" i="40"/>
  <c r="F344" i="40"/>
  <c r="AO343" i="40" l="1"/>
  <c r="AR343" i="40" s="1"/>
  <c r="G344" i="40"/>
  <c r="H344" i="40" s="1"/>
  <c r="I344" i="40" s="1"/>
  <c r="K344" i="40" s="1"/>
  <c r="L344" i="40" s="1"/>
  <c r="U344" i="40"/>
  <c r="V344" i="40" s="1"/>
  <c r="X344" i="40" l="1"/>
  <c r="M344" i="40"/>
  <c r="N344" i="40" s="1"/>
  <c r="P344" i="40" s="1"/>
  <c r="W344" i="40"/>
  <c r="BF344" i="40"/>
  <c r="BG344" i="40" s="1"/>
  <c r="AF345" i="40" s="1"/>
  <c r="AG345" i="40" s="1"/>
  <c r="BH344" i="40"/>
  <c r="BI344" i="40" s="1"/>
  <c r="AM344" i="40"/>
  <c r="AN344" i="40"/>
  <c r="AP344" i="40" s="1"/>
  <c r="AS344" i="40" s="1"/>
  <c r="AA344" i="40"/>
  <c r="T345" i="40" l="1"/>
  <c r="Q344" i="40"/>
  <c r="O344" i="40"/>
  <c r="AH345" i="40"/>
  <c r="AI345" i="40"/>
  <c r="AY345" i="40"/>
  <c r="R344" i="40" l="1"/>
  <c r="S344" i="40" s="1"/>
  <c r="AV345" i="40"/>
  <c r="AW345" i="40" s="1"/>
  <c r="AX345" i="40" s="1"/>
  <c r="BB345" i="40"/>
  <c r="AZ345" i="40"/>
  <c r="B346" i="40" l="1"/>
  <c r="BC345" i="40"/>
  <c r="BD345" i="40" s="1"/>
  <c r="BE345" i="40" s="1"/>
  <c r="Y344" i="40"/>
  <c r="AB344" i="40"/>
  <c r="AC344" i="40" l="1"/>
  <c r="AD344" i="40" s="1"/>
  <c r="C345" i="40" s="1"/>
  <c r="E345" i="40" s="1"/>
  <c r="AJ344" i="40"/>
  <c r="AK344" i="40" s="1"/>
  <c r="Z344" i="40"/>
  <c r="AL344" i="40" l="1"/>
  <c r="AQ344" i="40" s="1"/>
  <c r="AT344" i="40" s="1"/>
  <c r="D345" i="40"/>
  <c r="F345" i="40"/>
  <c r="AO344" i="40" l="1"/>
  <c r="AR344" i="40" s="1"/>
  <c r="G345" i="40"/>
  <c r="H345" i="40" s="1"/>
  <c r="I345" i="40" s="1"/>
  <c r="K345" i="40" s="1"/>
  <c r="L345" i="40" s="1"/>
  <c r="U345" i="40"/>
  <c r="V345" i="40" s="1"/>
  <c r="X345" i="40" l="1"/>
  <c r="W345" i="40"/>
  <c r="M345" i="40"/>
  <c r="BF345" i="40"/>
  <c r="BG345" i="40" s="1"/>
  <c r="AF346" i="40" s="1"/>
  <c r="AG346" i="40" s="1"/>
  <c r="BH345" i="40"/>
  <c r="BI345" i="40" s="1"/>
  <c r="AN345" i="40"/>
  <c r="AP345" i="40" s="1"/>
  <c r="AS345" i="40" s="1"/>
  <c r="AM345" i="40"/>
  <c r="AA345" i="40"/>
  <c r="N345" i="40" l="1"/>
  <c r="P345" i="40" s="1"/>
  <c r="Q345" i="40" s="1"/>
  <c r="T346" i="40"/>
  <c r="AI346" i="40"/>
  <c r="AY346" i="40"/>
  <c r="AH346" i="40"/>
  <c r="O345" i="40" l="1"/>
  <c r="R345" i="40"/>
  <c r="S345" i="40" s="1"/>
  <c r="AZ346" i="40"/>
  <c r="BB346" i="40"/>
  <c r="AV346" i="40"/>
  <c r="AW346" i="40" s="1"/>
  <c r="AX346" i="40" s="1"/>
  <c r="B347" i="40" l="1"/>
  <c r="BC346" i="40"/>
  <c r="BD346" i="40" s="1"/>
  <c r="BE346" i="40" s="1"/>
  <c r="AB345" i="40" l="1"/>
  <c r="Y345" i="40"/>
  <c r="AC345" i="40" l="1"/>
  <c r="AJ345" i="40"/>
  <c r="AK345" i="40" s="1"/>
  <c r="AD345" i="40"/>
  <c r="C346" i="40" s="1"/>
  <c r="E346" i="40" s="1"/>
  <c r="Z345" i="40"/>
  <c r="AL345" i="40" l="1"/>
  <c r="AO345" i="40" s="1"/>
  <c r="AR345" i="40" s="1"/>
  <c r="D346" i="40"/>
  <c r="F346" i="40"/>
  <c r="AQ345" i="40" l="1"/>
  <c r="AT345" i="40" s="1"/>
  <c r="G346" i="40"/>
  <c r="H346" i="40" s="1"/>
  <c r="I346" i="40" s="1"/>
  <c r="K346" i="40" s="1"/>
  <c r="L346" i="40" s="1"/>
  <c r="U346" i="40"/>
  <c r="V346" i="40" s="1"/>
  <c r="X346" i="40" l="1"/>
  <c r="W346" i="40"/>
  <c r="M346" i="40"/>
  <c r="N346" i="40" s="1"/>
  <c r="P346" i="40" s="1"/>
  <c r="BF346" i="40"/>
  <c r="BG346" i="40" s="1"/>
  <c r="AF347" i="40" s="1"/>
  <c r="AG347" i="40" s="1"/>
  <c r="BH346" i="40"/>
  <c r="BI346" i="40" s="1"/>
  <c r="AN346" i="40"/>
  <c r="AP346" i="40" s="1"/>
  <c r="AS346" i="40" s="1"/>
  <c r="AM346" i="40"/>
  <c r="AA346" i="40"/>
  <c r="T347" i="40" l="1"/>
  <c r="Q346" i="40"/>
  <c r="O346" i="40"/>
  <c r="AI347" i="40"/>
  <c r="AH347" i="40"/>
  <c r="AY347" i="40"/>
  <c r="R346" i="40" l="1"/>
  <c r="S346" i="40" s="1"/>
  <c r="AZ347" i="40"/>
  <c r="BB347" i="40"/>
  <c r="AV347" i="40"/>
  <c r="AW347" i="40" s="1"/>
  <c r="AX347" i="40" s="1"/>
  <c r="B348" i="40" l="1"/>
  <c r="BC347" i="40"/>
  <c r="BD347" i="40" s="1"/>
  <c r="BE347" i="40" s="1"/>
  <c r="AB346" i="40" l="1"/>
  <c r="Y346" i="40"/>
  <c r="AC346" i="40" l="1"/>
  <c r="AD346" i="40" s="1"/>
  <c r="C347" i="40" s="1"/>
  <c r="E347" i="40" s="1"/>
  <c r="AJ346" i="40"/>
  <c r="AK346" i="40" s="1"/>
  <c r="Z346" i="40"/>
  <c r="AL346" i="40" l="1"/>
  <c r="AQ346" i="40" s="1"/>
  <c r="AT346" i="40" s="1"/>
  <c r="D347" i="40"/>
  <c r="F347" i="40"/>
  <c r="AO346" i="40" l="1"/>
  <c r="AR346" i="40" s="1"/>
  <c r="U347" i="40"/>
  <c r="V347" i="40" s="1"/>
  <c r="G347" i="40"/>
  <c r="H347" i="40" s="1"/>
  <c r="I347" i="40" s="1"/>
  <c r="K347" i="40" s="1"/>
  <c r="L347" i="40" s="1"/>
  <c r="X347" i="40" l="1"/>
  <c r="AA347" i="40"/>
  <c r="M347" i="40"/>
  <c r="BF347" i="40"/>
  <c r="BG347" i="40" s="1"/>
  <c r="AF348" i="40" s="1"/>
  <c r="AG348" i="40" s="1"/>
  <c r="AY348" i="40" s="1"/>
  <c r="BH347" i="40"/>
  <c r="BI347" i="40" s="1"/>
  <c r="AN347" i="40"/>
  <c r="AP347" i="40" s="1"/>
  <c r="AS347" i="40" s="1"/>
  <c r="AM347" i="40"/>
  <c r="T348" i="40" l="1"/>
  <c r="AI348" i="40"/>
  <c r="AZ348" i="40" s="1"/>
  <c r="AH348" i="40"/>
  <c r="N347" i="40"/>
  <c r="P347" i="40" s="1"/>
  <c r="W347" i="40"/>
  <c r="AV348" i="40" l="1"/>
  <c r="AW348" i="40" s="1"/>
  <c r="AX348" i="40" s="1"/>
  <c r="B349" i="40" s="1"/>
  <c r="BB348" i="40"/>
  <c r="BC348" i="40" s="1"/>
  <c r="BD348" i="40" s="1"/>
  <c r="BE348" i="40" s="1"/>
  <c r="O347" i="40"/>
  <c r="Q347" i="40"/>
  <c r="R347" i="40" l="1"/>
  <c r="S347" i="40" s="1"/>
  <c r="AB347" i="40"/>
  <c r="AC347" i="40" l="1"/>
  <c r="AD347" i="40" s="1"/>
  <c r="C348" i="40" s="1"/>
  <c r="AJ347" i="40"/>
  <c r="AK347" i="40" s="1"/>
  <c r="Y347" i="40"/>
  <c r="E348" i="40" l="1"/>
  <c r="Z347" i="40"/>
  <c r="AL347" i="40"/>
  <c r="AQ347" i="40" s="1"/>
  <c r="AT347" i="40" s="1"/>
  <c r="D348" i="40"/>
  <c r="F348" i="40"/>
  <c r="AO347" i="40" l="1"/>
  <c r="AR347" i="40" s="1"/>
  <c r="U348" i="40"/>
  <c r="V348" i="40" s="1"/>
  <c r="G348" i="40"/>
  <c r="H348" i="40" s="1"/>
  <c r="I348" i="40" s="1"/>
  <c r="K348" i="40" s="1"/>
  <c r="L348" i="40" s="1"/>
  <c r="X348" i="40" l="1"/>
  <c r="AA348" i="40"/>
  <c r="M348" i="40"/>
  <c r="BF348" i="40"/>
  <c r="BG348" i="40" s="1"/>
  <c r="AF349" i="40" s="1"/>
  <c r="AG349" i="40" s="1"/>
  <c r="AN348" i="40"/>
  <c r="AP348" i="40" s="1"/>
  <c r="AS348" i="40" s="1"/>
  <c r="AM348" i="40"/>
  <c r="BH348" i="40"/>
  <c r="BI348" i="40" s="1"/>
  <c r="T349" i="40" l="1"/>
  <c r="W348" i="40"/>
  <c r="N348" i="40"/>
  <c r="P348" i="40" s="1"/>
  <c r="AI349" i="40"/>
  <c r="AY349" i="40"/>
  <c r="AH349" i="40"/>
  <c r="Q348" i="40" l="1"/>
  <c r="O348" i="40"/>
  <c r="AZ349" i="40"/>
  <c r="BB349" i="40"/>
  <c r="AV349" i="40"/>
  <c r="AW349" i="40" s="1"/>
  <c r="AX349" i="40" s="1"/>
  <c r="B350" i="40" l="1"/>
  <c r="R348" i="40"/>
  <c r="S348" i="40" s="1"/>
  <c r="BC349" i="40"/>
  <c r="BD349" i="40" s="1"/>
  <c r="BE349" i="40" s="1"/>
  <c r="Y348" i="40"/>
  <c r="AB348" i="40"/>
  <c r="AC348" i="40" l="1"/>
  <c r="AD348" i="40" s="1"/>
  <c r="C349" i="40" s="1"/>
  <c r="E349" i="40" s="1"/>
  <c r="AJ348" i="40"/>
  <c r="Z348" i="40"/>
  <c r="AK348" i="40" l="1"/>
  <c r="D349" i="40"/>
  <c r="F349" i="40"/>
  <c r="AL348" i="40" l="1"/>
  <c r="G349" i="40"/>
  <c r="H349" i="40" s="1"/>
  <c r="I349" i="40" s="1"/>
  <c r="K349" i="40" s="1"/>
  <c r="L349" i="40" s="1"/>
  <c r="U349" i="40"/>
  <c r="V349" i="40" s="1"/>
  <c r="AO348" i="40" l="1"/>
  <c r="AR348" i="40" s="1"/>
  <c r="AQ348" i="40"/>
  <c r="AT348" i="40" s="1"/>
  <c r="X349" i="40"/>
  <c r="M349" i="40"/>
  <c r="BF349" i="40"/>
  <c r="BG349" i="40" s="1"/>
  <c r="AF350" i="40" s="1"/>
  <c r="AG350" i="40" s="1"/>
  <c r="AA349" i="40"/>
  <c r="AN349" i="40"/>
  <c r="AP349" i="40" s="1"/>
  <c r="AS349" i="40" s="1"/>
  <c r="AM349" i="40"/>
  <c r="BH349" i="40"/>
  <c r="BI349" i="40" s="1"/>
  <c r="T350" i="40" l="1"/>
  <c r="W349" i="40"/>
  <c r="N349" i="40"/>
  <c r="P349" i="40" s="1"/>
  <c r="AI350" i="40"/>
  <c r="AH350" i="40"/>
  <c r="AY350" i="40"/>
  <c r="O349" i="40" l="1"/>
  <c r="Q349" i="40"/>
  <c r="BB350" i="40"/>
  <c r="AV350" i="40"/>
  <c r="AW350" i="40" s="1"/>
  <c r="AX350" i="40" s="1"/>
  <c r="AZ350" i="40"/>
  <c r="B351" i="40" l="1"/>
  <c r="R349" i="40"/>
  <c r="S349" i="40" s="1"/>
  <c r="BC350" i="40"/>
  <c r="BD350" i="40" s="1"/>
  <c r="BE350" i="40" s="1"/>
  <c r="Y349" i="40"/>
  <c r="AB349" i="40"/>
  <c r="AC349" i="40" l="1"/>
  <c r="AD349" i="40" s="1"/>
  <c r="C350" i="40" s="1"/>
  <c r="E350" i="40" s="1"/>
  <c r="AJ349" i="40"/>
  <c r="AK349" i="40" s="1"/>
  <c r="Z349" i="40"/>
  <c r="AL349" i="40" l="1"/>
  <c r="AQ349" i="40" s="1"/>
  <c r="AT349" i="40" s="1"/>
  <c r="D350" i="40"/>
  <c r="F350" i="40"/>
  <c r="AO349" i="40" l="1"/>
  <c r="AR349" i="40" s="1"/>
  <c r="G350" i="40"/>
  <c r="H350" i="40" s="1"/>
  <c r="I350" i="40" s="1"/>
  <c r="K350" i="40" s="1"/>
  <c r="L350" i="40" s="1"/>
  <c r="U350" i="40"/>
  <c r="V350" i="40" s="1"/>
  <c r="X350" i="40" l="1"/>
  <c r="M350" i="40"/>
  <c r="BF350" i="40"/>
  <c r="BG350" i="40" s="1"/>
  <c r="AF351" i="40" s="1"/>
  <c r="AG351" i="40" s="1"/>
  <c r="W350" i="40"/>
  <c r="AN350" i="40"/>
  <c r="AP350" i="40" s="1"/>
  <c r="AS350" i="40" s="1"/>
  <c r="BH350" i="40"/>
  <c r="BI350" i="40" s="1"/>
  <c r="N350" i="40"/>
  <c r="P350" i="40" s="1"/>
  <c r="AM350" i="40"/>
  <c r="AA350" i="40"/>
  <c r="T351" i="40" l="1"/>
  <c r="Q350" i="40"/>
  <c r="O350" i="40"/>
  <c r="AH351" i="40"/>
  <c r="AI351" i="40"/>
  <c r="AY351" i="40"/>
  <c r="R350" i="40" l="1"/>
  <c r="S350" i="40" s="1"/>
  <c r="AZ351" i="40"/>
  <c r="AV351" i="40"/>
  <c r="AW351" i="40" s="1"/>
  <c r="AX351" i="40" s="1"/>
  <c r="BB351" i="40"/>
  <c r="B352" i="40" l="1"/>
  <c r="BC351" i="40"/>
  <c r="BD351" i="40" s="1"/>
  <c r="BE351" i="40" s="1"/>
  <c r="Y350" i="40" l="1"/>
  <c r="AB350" i="40"/>
  <c r="AC350" i="40" l="1"/>
  <c r="AJ350" i="40"/>
  <c r="AK350" i="40" s="1"/>
  <c r="AD350" i="40"/>
  <c r="C351" i="40" s="1"/>
  <c r="E351" i="40" s="1"/>
  <c r="Z350" i="40"/>
  <c r="AL350" i="40" l="1"/>
  <c r="AO350" i="40" s="1"/>
  <c r="AR350" i="40" s="1"/>
  <c r="D351" i="40"/>
  <c r="F351" i="40"/>
  <c r="U351" i="40" l="1"/>
  <c r="V351" i="40" s="1"/>
  <c r="G351" i="40"/>
  <c r="H351" i="40" s="1"/>
  <c r="I351" i="40" s="1"/>
  <c r="K351" i="40" s="1"/>
  <c r="L351" i="40" s="1"/>
  <c r="AQ350" i="40"/>
  <c r="AT350" i="40" s="1"/>
  <c r="X351" i="40" l="1"/>
  <c r="AA351" i="40"/>
  <c r="M351" i="40"/>
  <c r="BF351" i="40"/>
  <c r="BG351" i="40" s="1"/>
  <c r="AF352" i="40" s="1"/>
  <c r="AG352" i="40" s="1"/>
  <c r="AN351" i="40"/>
  <c r="AP351" i="40" s="1"/>
  <c r="AS351" i="40" s="1"/>
  <c r="AM351" i="40"/>
  <c r="BH351" i="40"/>
  <c r="BI351" i="40" s="1"/>
  <c r="T352" i="40" l="1"/>
  <c r="N351" i="40"/>
  <c r="P351" i="40" s="1"/>
  <c r="W351" i="40"/>
  <c r="AI352" i="40"/>
  <c r="AH352" i="40"/>
  <c r="AY352" i="40"/>
  <c r="O351" i="40" l="1"/>
  <c r="Q351" i="40"/>
  <c r="AZ352" i="40"/>
  <c r="AV352" i="40"/>
  <c r="AW352" i="40" s="1"/>
  <c r="AX352" i="40" s="1"/>
  <c r="BB352" i="40"/>
  <c r="B353" i="40" l="1"/>
  <c r="R351" i="40"/>
  <c r="S351" i="40" s="1"/>
  <c r="BC352" i="40"/>
  <c r="BD352" i="40" s="1"/>
  <c r="BE352" i="40" s="1"/>
  <c r="Y351" i="40" l="1"/>
  <c r="AB351" i="40"/>
  <c r="AC351" i="40" l="1"/>
  <c r="AD351" i="40" s="1"/>
  <c r="C352" i="40" s="1"/>
  <c r="E352" i="40" s="1"/>
  <c r="AJ351" i="40"/>
  <c r="AK351" i="40" s="1"/>
  <c r="Z351" i="40"/>
  <c r="AL351" i="40" l="1"/>
  <c r="AQ351" i="40" s="1"/>
  <c r="AT351" i="40" s="1"/>
  <c r="D352" i="40"/>
  <c r="F352" i="40"/>
  <c r="G352" i="40" l="1"/>
  <c r="H352" i="40" s="1"/>
  <c r="I352" i="40" s="1"/>
  <c r="K352" i="40" s="1"/>
  <c r="L352" i="40" s="1"/>
  <c r="U352" i="40"/>
  <c r="V352" i="40" s="1"/>
  <c r="AM352" i="40" s="1"/>
  <c r="AO351" i="40"/>
  <c r="AR351" i="40" s="1"/>
  <c r="X352" i="40" l="1"/>
  <c r="M352" i="40"/>
  <c r="BF352" i="40"/>
  <c r="BG352" i="40" s="1"/>
  <c r="AF353" i="40" s="1"/>
  <c r="AG353" i="40" s="1"/>
  <c r="N352" i="40"/>
  <c r="P352" i="40" s="1"/>
  <c r="AN352" i="40"/>
  <c r="AP352" i="40" s="1"/>
  <c r="AS352" i="40" s="1"/>
  <c r="BH352" i="40"/>
  <c r="BI352" i="40" s="1"/>
  <c r="AA352" i="40"/>
  <c r="T353" i="40" l="1"/>
  <c r="W352" i="40"/>
  <c r="Q352" i="40"/>
  <c r="O352" i="40"/>
  <c r="AY353" i="40"/>
  <c r="AI353" i="40"/>
  <c r="AH353" i="40"/>
  <c r="R352" i="40" l="1"/>
  <c r="S352" i="40" s="1"/>
  <c r="AV353" i="40"/>
  <c r="AW353" i="40" s="1"/>
  <c r="AX353" i="40" s="1"/>
  <c r="BB353" i="40"/>
  <c r="AZ353" i="40"/>
  <c r="B354" i="40" l="1"/>
  <c r="BC353" i="40"/>
  <c r="BD353" i="40" s="1"/>
  <c r="BE353" i="40" s="1"/>
  <c r="Y352" i="40" l="1"/>
  <c r="AB352" i="40"/>
  <c r="AC352" i="40" l="1"/>
  <c r="AJ352" i="40"/>
  <c r="AK352" i="40" s="1"/>
  <c r="AD352" i="40"/>
  <c r="C353" i="40" s="1"/>
  <c r="E353" i="40" s="1"/>
  <c r="Z352" i="40"/>
  <c r="AL352" i="40" l="1"/>
  <c r="AQ352" i="40" s="1"/>
  <c r="AT352" i="40" s="1"/>
  <c r="D353" i="40"/>
  <c r="F353" i="40"/>
  <c r="AO352" i="40" l="1"/>
  <c r="AR352" i="40" s="1"/>
  <c r="G353" i="40"/>
  <c r="H353" i="40" s="1"/>
  <c r="I353" i="40" s="1"/>
  <c r="K353" i="40" s="1"/>
  <c r="L353" i="40" s="1"/>
  <c r="U353" i="40"/>
  <c r="V353" i="40" s="1"/>
  <c r="X353" i="40" l="1"/>
  <c r="M353" i="40"/>
  <c r="BF353" i="40"/>
  <c r="BG353" i="40" s="1"/>
  <c r="AF354" i="40" s="1"/>
  <c r="AG354" i="40" s="1"/>
  <c r="AI354" i="40" s="1"/>
  <c r="AN353" i="40"/>
  <c r="AP353" i="40" s="1"/>
  <c r="AS353" i="40" s="1"/>
  <c r="BH353" i="40"/>
  <c r="BI353" i="40" s="1"/>
  <c r="AM353" i="40"/>
  <c r="AA353" i="40"/>
  <c r="AY354" i="40" l="1"/>
  <c r="AH354" i="40"/>
  <c r="T354" i="40"/>
  <c r="W353" i="40"/>
  <c r="N353" i="40"/>
  <c r="P353" i="40" s="1"/>
  <c r="BB354" i="40"/>
  <c r="AV354" i="40"/>
  <c r="AW354" i="40" s="1"/>
  <c r="AX354" i="40" s="1"/>
  <c r="AZ354" i="40"/>
  <c r="B355" i="40" l="1"/>
  <c r="O353" i="40"/>
  <c r="Q353" i="40"/>
  <c r="BC354" i="40"/>
  <c r="BD354" i="40" s="1"/>
  <c r="BE354" i="40" s="1"/>
  <c r="Y353" i="40"/>
  <c r="AB353" i="40"/>
  <c r="R353" i="40" l="1"/>
  <c r="S353" i="40" s="1"/>
  <c r="AC353" i="40"/>
  <c r="AD353" i="40" s="1"/>
  <c r="C354" i="40" s="1"/>
  <c r="E354" i="40" s="1"/>
  <c r="AJ353" i="40"/>
  <c r="AK353" i="40" s="1"/>
  <c r="Z353" i="40"/>
  <c r="AL353" i="40" l="1"/>
  <c r="AO353" i="40" s="1"/>
  <c r="AR353" i="40" s="1"/>
  <c r="D354" i="40"/>
  <c r="F354" i="40"/>
  <c r="AQ353" i="40" l="1"/>
  <c r="AT353" i="40" s="1"/>
  <c r="U354" i="40"/>
  <c r="V354" i="40" s="1"/>
  <c r="G354" i="40"/>
  <c r="H354" i="40" s="1"/>
  <c r="I354" i="40" s="1"/>
  <c r="K354" i="40" s="1"/>
  <c r="L354" i="40" s="1"/>
  <c r="X354" i="40" l="1"/>
  <c r="AN354" i="40"/>
  <c r="AP354" i="40" s="1"/>
  <c r="AS354" i="40" s="1"/>
  <c r="AA354" i="40"/>
  <c r="M354" i="40"/>
  <c r="BH354" i="40"/>
  <c r="BI354" i="40" s="1"/>
  <c r="BF354" i="40"/>
  <c r="BG354" i="40" s="1"/>
  <c r="AF355" i="40" s="1"/>
  <c r="AG355" i="40" s="1"/>
  <c r="AM354" i="40"/>
  <c r="T355" i="40" l="1"/>
  <c r="W354" i="40"/>
  <c r="N354" i="40"/>
  <c r="P354" i="40" s="1"/>
  <c r="AI355" i="40"/>
  <c r="AY355" i="40"/>
  <c r="AH355" i="40"/>
  <c r="Q354" i="40" l="1"/>
  <c r="O354" i="40"/>
  <c r="BB355" i="40"/>
  <c r="AV355" i="40"/>
  <c r="AW355" i="40" s="1"/>
  <c r="AX355" i="40" s="1"/>
  <c r="AZ355" i="40"/>
  <c r="B356" i="40" l="1"/>
  <c r="R354" i="40"/>
  <c r="S354" i="40" s="1"/>
  <c r="BC355" i="40"/>
  <c r="BD355" i="40" s="1"/>
  <c r="BE355" i="40" s="1"/>
  <c r="AB354" i="40"/>
  <c r="Y354" i="40"/>
  <c r="AC354" i="40" l="1"/>
  <c r="AD354" i="40" s="1"/>
  <c r="C355" i="40" s="1"/>
  <c r="E355" i="40" s="1"/>
  <c r="AJ354" i="40"/>
  <c r="AK354" i="40" s="1"/>
  <c r="Z354" i="40"/>
  <c r="AL354" i="40" l="1"/>
  <c r="AO354" i="40" s="1"/>
  <c r="AR354" i="40" s="1"/>
  <c r="D355" i="40"/>
  <c r="F355" i="40"/>
  <c r="AQ354" i="40" l="1"/>
  <c r="AT354" i="40" s="1"/>
  <c r="G355" i="40"/>
  <c r="H355" i="40" s="1"/>
  <c r="I355" i="40" s="1"/>
  <c r="K355" i="40" s="1"/>
  <c r="L355" i="40" s="1"/>
  <c r="U355" i="40"/>
  <c r="V355" i="40" s="1"/>
  <c r="X355" i="40" l="1"/>
  <c r="W355" i="40"/>
  <c r="M355" i="40"/>
  <c r="BF355" i="40"/>
  <c r="BG355" i="40" s="1"/>
  <c r="AF356" i="40" s="1"/>
  <c r="AG356" i="40" s="1"/>
  <c r="AM355" i="40"/>
  <c r="AN355" i="40"/>
  <c r="AP355" i="40" s="1"/>
  <c r="AS355" i="40" s="1"/>
  <c r="BH355" i="40"/>
  <c r="BI355" i="40" s="1"/>
  <c r="N355" i="40"/>
  <c r="P355" i="40" s="1"/>
  <c r="AA355" i="40"/>
  <c r="T356" i="40" l="1"/>
  <c r="Q355" i="40"/>
  <c r="O355" i="40"/>
  <c r="AY356" i="40"/>
  <c r="AH356" i="40"/>
  <c r="AI356" i="40"/>
  <c r="R355" i="40" l="1"/>
  <c r="S355" i="40" s="1"/>
  <c r="AZ356" i="40"/>
  <c r="AV356" i="40"/>
  <c r="AW356" i="40" s="1"/>
  <c r="AX356" i="40" s="1"/>
  <c r="BB356" i="40"/>
  <c r="BC356" i="40" l="1"/>
  <c r="BD356" i="40" s="1"/>
  <c r="BE356" i="40" s="1"/>
  <c r="B357" i="40"/>
  <c r="Y355" i="40"/>
  <c r="AB355" i="40"/>
  <c r="AC355" i="40" l="1"/>
  <c r="AJ355" i="40"/>
  <c r="AK355" i="40" s="1"/>
  <c r="AD355" i="40"/>
  <c r="C356" i="40" s="1"/>
  <c r="E356" i="40" s="1"/>
  <c r="Z355" i="40"/>
  <c r="AL355" i="40" l="1"/>
  <c r="AQ355" i="40" s="1"/>
  <c r="AT355" i="40" s="1"/>
  <c r="D356" i="40"/>
  <c r="F356" i="40"/>
  <c r="AO355" i="40" l="1"/>
  <c r="AR355" i="40" s="1"/>
  <c r="G356" i="40"/>
  <c r="H356" i="40" s="1"/>
  <c r="I356" i="40" s="1"/>
  <c r="K356" i="40" s="1"/>
  <c r="L356" i="40" s="1"/>
  <c r="U356" i="40"/>
  <c r="V356" i="40" s="1"/>
  <c r="X356" i="40" l="1"/>
  <c r="M356" i="40"/>
  <c r="N356" i="40" s="1"/>
  <c r="P356" i="40" s="1"/>
  <c r="BF356" i="40"/>
  <c r="BG356" i="40" s="1"/>
  <c r="AF357" i="40" s="1"/>
  <c r="AG357" i="40" s="1"/>
  <c r="AM356" i="40"/>
  <c r="AN356" i="40"/>
  <c r="AP356" i="40" s="1"/>
  <c r="AS356" i="40" s="1"/>
  <c r="BH356" i="40"/>
  <c r="BI356" i="40" s="1"/>
  <c r="W356" i="40"/>
  <c r="AA356" i="40"/>
  <c r="T357" i="40" l="1"/>
  <c r="Q356" i="40"/>
  <c r="O356" i="40"/>
  <c r="AH357" i="40"/>
  <c r="AY357" i="40"/>
  <c r="AI357" i="40"/>
  <c r="R356" i="40" l="1"/>
  <c r="S356" i="40" s="1"/>
  <c r="AZ357" i="40"/>
  <c r="BB357" i="40"/>
  <c r="BC357" i="40" s="1"/>
  <c r="BD357" i="40" s="1"/>
  <c r="BE357" i="40" s="1"/>
  <c r="AV357" i="40"/>
  <c r="AW357" i="40" s="1"/>
  <c r="AX357" i="40" s="1"/>
  <c r="B358" i="40" l="1"/>
  <c r="AB356" i="40"/>
  <c r="Y356" i="40"/>
  <c r="AC356" i="40" l="1"/>
  <c r="AD356" i="40" s="1"/>
  <c r="C357" i="40" s="1"/>
  <c r="E357" i="40" s="1"/>
  <c r="AJ356" i="40"/>
  <c r="AK356" i="40" s="1"/>
  <c r="Z356" i="40"/>
  <c r="AL356" i="40" l="1"/>
  <c r="AO356" i="40" s="1"/>
  <c r="AR356" i="40" s="1"/>
  <c r="D357" i="40"/>
  <c r="F357" i="40"/>
  <c r="AQ356" i="40" l="1"/>
  <c r="AT356" i="40" s="1"/>
  <c r="G357" i="40"/>
  <c r="H357" i="40" s="1"/>
  <c r="I357" i="40" s="1"/>
  <c r="K357" i="40" s="1"/>
  <c r="L357" i="40" s="1"/>
  <c r="U357" i="40"/>
  <c r="V357" i="40" s="1"/>
  <c r="X357" i="40" l="1"/>
  <c r="M357" i="40"/>
  <c r="BF357" i="40"/>
  <c r="BG357" i="40" s="1"/>
  <c r="AF358" i="40" s="1"/>
  <c r="AG358" i="40" s="1"/>
  <c r="W357" i="40"/>
  <c r="BH357" i="40"/>
  <c r="BI357" i="40" s="1"/>
  <c r="N357" i="40"/>
  <c r="P357" i="40" s="1"/>
  <c r="AM357" i="40"/>
  <c r="AN357" i="40"/>
  <c r="AP357" i="40" s="1"/>
  <c r="AS357" i="40" s="1"/>
  <c r="AA357" i="40"/>
  <c r="T358" i="40" l="1"/>
  <c r="Q357" i="40"/>
  <c r="O357" i="40"/>
  <c r="AH358" i="40"/>
  <c r="AY358" i="40"/>
  <c r="AI358" i="40"/>
  <c r="R357" i="40" l="1"/>
  <c r="S357" i="40" s="1"/>
  <c r="AZ358" i="40"/>
  <c r="AV358" i="40"/>
  <c r="AW358" i="40" s="1"/>
  <c r="AX358" i="40" s="1"/>
  <c r="BB358" i="40"/>
  <c r="B359" i="40" l="1"/>
  <c r="BC358" i="40"/>
  <c r="BD358" i="40" s="1"/>
  <c r="BE358" i="40" s="1"/>
  <c r="Y357" i="40"/>
  <c r="AB357" i="40"/>
  <c r="AC357" i="40" l="1"/>
  <c r="AD357" i="40" s="1"/>
  <c r="C358" i="40" s="1"/>
  <c r="E358" i="40" s="1"/>
  <c r="AJ357" i="40"/>
  <c r="AK357" i="40" s="1"/>
  <c r="Z357" i="40"/>
  <c r="AL357" i="40" l="1"/>
  <c r="AQ357" i="40" s="1"/>
  <c r="AT357" i="40" s="1"/>
  <c r="D358" i="40"/>
  <c r="F358" i="40"/>
  <c r="AO357" i="40" l="1"/>
  <c r="AR357" i="40" s="1"/>
  <c r="G358" i="40"/>
  <c r="H358" i="40" s="1"/>
  <c r="I358" i="40" s="1"/>
  <c r="K358" i="40" s="1"/>
  <c r="L358" i="40" s="1"/>
  <c r="U358" i="40"/>
  <c r="V358" i="40" s="1"/>
  <c r="X358" i="40" l="1"/>
  <c r="M358" i="40"/>
  <c r="BF358" i="40"/>
  <c r="BG358" i="40" s="1"/>
  <c r="AF359" i="40" s="1"/>
  <c r="AG359" i="40" s="1"/>
  <c r="AY359" i="40" s="1"/>
  <c r="BH358" i="40"/>
  <c r="BI358" i="40" s="1"/>
  <c r="AM358" i="40"/>
  <c r="AN358" i="40"/>
  <c r="AP358" i="40" s="1"/>
  <c r="AS358" i="40" s="1"/>
  <c r="AA358" i="40"/>
  <c r="T359" i="40" l="1"/>
  <c r="AI359" i="40"/>
  <c r="AH359" i="40"/>
  <c r="W358" i="40"/>
  <c r="N358" i="40"/>
  <c r="P358" i="40" s="1"/>
  <c r="AV359" i="40"/>
  <c r="AW359" i="40" s="1"/>
  <c r="AX359" i="40" s="1"/>
  <c r="BB359" i="40"/>
  <c r="AZ359" i="40"/>
  <c r="B360" i="40" l="1"/>
  <c r="Q358" i="40"/>
  <c r="BC359" i="40"/>
  <c r="BD359" i="40" s="1"/>
  <c r="BE359" i="40" s="1"/>
  <c r="O358" i="40"/>
  <c r="AB358" i="40"/>
  <c r="Y358" i="40"/>
  <c r="R358" i="40" l="1"/>
  <c r="S358" i="40" s="1"/>
  <c r="AC358" i="40"/>
  <c r="AD358" i="40" s="1"/>
  <c r="C359" i="40" s="1"/>
  <c r="E359" i="40" s="1"/>
  <c r="AJ358" i="40"/>
  <c r="AK358" i="40" s="1"/>
  <c r="Z358" i="40"/>
  <c r="AL358" i="40" l="1"/>
  <c r="AQ358" i="40" s="1"/>
  <c r="AT358" i="40" s="1"/>
  <c r="D359" i="40"/>
  <c r="F359" i="40"/>
  <c r="AO358" i="40" l="1"/>
  <c r="AR358" i="40" s="1"/>
  <c r="U359" i="40"/>
  <c r="V359" i="40" s="1"/>
  <c r="G359" i="40"/>
  <c r="H359" i="40" s="1"/>
  <c r="I359" i="40" s="1"/>
  <c r="K359" i="40" s="1"/>
  <c r="L359" i="40" s="1"/>
  <c r="X359" i="40" l="1"/>
  <c r="BH359" i="40"/>
  <c r="BI359" i="40" s="1"/>
  <c r="T360" i="40" s="1"/>
  <c r="AA359" i="40"/>
  <c r="M359" i="40"/>
  <c r="BF359" i="40"/>
  <c r="BG359" i="40" s="1"/>
  <c r="AF360" i="40" s="1"/>
  <c r="AG360" i="40" s="1"/>
  <c r="AH360" i="40" s="1"/>
  <c r="AM359" i="40"/>
  <c r="AN359" i="40"/>
  <c r="AP359" i="40" s="1"/>
  <c r="AS359" i="40" s="1"/>
  <c r="AY360" i="40" l="1"/>
  <c r="AI360" i="40"/>
  <c r="AZ360" i="40" s="1"/>
  <c r="N359" i="40"/>
  <c r="P359" i="40" s="1"/>
  <c r="W359" i="40"/>
  <c r="AV360" i="40" l="1"/>
  <c r="AW360" i="40" s="1"/>
  <c r="AX360" i="40" s="1"/>
  <c r="BB360" i="40"/>
  <c r="BC360" i="40" s="1"/>
  <c r="BD360" i="40" s="1"/>
  <c r="BE360" i="40" s="1"/>
  <c r="Q359" i="40"/>
  <c r="O359" i="40"/>
  <c r="B361" i="40" l="1"/>
  <c r="R359" i="40"/>
  <c r="S359" i="40" s="1"/>
  <c r="Y359" i="40"/>
  <c r="AB359" i="40"/>
  <c r="AC359" i="40" l="1"/>
  <c r="AD359" i="40" s="1"/>
  <c r="C360" i="40" s="1"/>
  <c r="E360" i="40" s="1"/>
  <c r="AJ359" i="40"/>
  <c r="AK359" i="40" s="1"/>
  <c r="Z359" i="40"/>
  <c r="AL359" i="40" l="1"/>
  <c r="AQ359" i="40" s="1"/>
  <c r="AT359" i="40" s="1"/>
  <c r="D360" i="40"/>
  <c r="F360" i="40"/>
  <c r="AO359" i="40" l="1"/>
  <c r="AR359" i="40" s="1"/>
  <c r="G360" i="40"/>
  <c r="H360" i="40" s="1"/>
  <c r="I360" i="40" s="1"/>
  <c r="K360" i="40" s="1"/>
  <c r="L360" i="40" s="1"/>
  <c r="U360" i="40"/>
  <c r="V360" i="40" s="1"/>
  <c r="X360" i="40" l="1"/>
  <c r="AA360" i="40"/>
  <c r="M360" i="40"/>
  <c r="BF360" i="40"/>
  <c r="BG360" i="40" s="1"/>
  <c r="AF361" i="40" s="1"/>
  <c r="AG361" i="40" s="1"/>
  <c r="AM360" i="40"/>
  <c r="AN360" i="40"/>
  <c r="AP360" i="40" s="1"/>
  <c r="AS360" i="40" s="1"/>
  <c r="BH360" i="40"/>
  <c r="BI360" i="40" s="1"/>
  <c r="T361" i="40" l="1"/>
  <c r="W360" i="40"/>
  <c r="N360" i="40"/>
  <c r="P360" i="40" s="1"/>
  <c r="AI361" i="40"/>
  <c r="AY361" i="40"/>
  <c r="AH361" i="40"/>
  <c r="Q360" i="40" l="1"/>
  <c r="O360" i="40"/>
  <c r="BB361" i="40"/>
  <c r="AV361" i="40"/>
  <c r="AW361" i="40" s="1"/>
  <c r="AX361" i="40" s="1"/>
  <c r="AZ361" i="40"/>
  <c r="B362" i="40" l="1"/>
  <c r="R360" i="40"/>
  <c r="S360" i="40" s="1"/>
  <c r="BC361" i="40"/>
  <c r="BD361" i="40" s="1"/>
  <c r="BE361" i="40" s="1"/>
  <c r="Y360" i="40"/>
  <c r="AB360" i="40"/>
  <c r="AC360" i="40" l="1"/>
  <c r="AJ360" i="40"/>
  <c r="AK360" i="40" s="1"/>
  <c r="AD360" i="40"/>
  <c r="C361" i="40" s="1"/>
  <c r="E361" i="40" s="1"/>
  <c r="Z360" i="40"/>
  <c r="AL360" i="40" l="1"/>
  <c r="AQ360" i="40" s="1"/>
  <c r="AT360" i="40" s="1"/>
  <c r="D361" i="40"/>
  <c r="F361" i="40"/>
  <c r="AO360" i="40" l="1"/>
  <c r="AR360" i="40" s="1"/>
  <c r="G361" i="40"/>
  <c r="H361" i="40" s="1"/>
  <c r="I361" i="40" s="1"/>
  <c r="K361" i="40" s="1"/>
  <c r="L361" i="40" s="1"/>
  <c r="U361" i="40"/>
  <c r="V361" i="40" s="1"/>
  <c r="X361" i="40" l="1"/>
  <c r="AA361" i="40"/>
  <c r="M361" i="40"/>
  <c r="BF361" i="40"/>
  <c r="BG361" i="40" s="1"/>
  <c r="AF362" i="40" s="1"/>
  <c r="AG362" i="40" s="1"/>
  <c r="AN361" i="40"/>
  <c r="AP361" i="40" s="1"/>
  <c r="AS361" i="40" s="1"/>
  <c r="AM361" i="40"/>
  <c r="BH361" i="40"/>
  <c r="BI361" i="40" s="1"/>
  <c r="T362" i="40" l="1"/>
  <c r="W361" i="40"/>
  <c r="N361" i="40"/>
  <c r="P361" i="40" s="1"/>
  <c r="AI362" i="40"/>
  <c r="AH362" i="40"/>
  <c r="AY362" i="40"/>
  <c r="O361" i="40" l="1"/>
  <c r="Q361" i="40"/>
  <c r="AV362" i="40"/>
  <c r="AW362" i="40" s="1"/>
  <c r="AX362" i="40" s="1"/>
  <c r="AZ362" i="40"/>
  <c r="BB362" i="40"/>
  <c r="B363" i="40" l="1"/>
  <c r="R361" i="40"/>
  <c r="S361" i="40" s="1"/>
  <c r="BC362" i="40"/>
  <c r="BD362" i="40" s="1"/>
  <c r="BE362" i="40" s="1"/>
  <c r="Y361" i="40" l="1"/>
  <c r="AB361" i="40"/>
  <c r="AC361" i="40" l="1"/>
  <c r="AJ361" i="40"/>
  <c r="AK361" i="40" s="1"/>
  <c r="AD361" i="40"/>
  <c r="C362" i="40" s="1"/>
  <c r="E362" i="40" s="1"/>
  <c r="Z361" i="40"/>
  <c r="AL361" i="40" l="1"/>
  <c r="AQ361" i="40" s="1"/>
  <c r="AT361" i="40" s="1"/>
  <c r="D362" i="40"/>
  <c r="F362" i="40"/>
  <c r="AO361" i="40" l="1"/>
  <c r="AR361" i="40" s="1"/>
  <c r="G362" i="40"/>
  <c r="H362" i="40" s="1"/>
  <c r="I362" i="40" s="1"/>
  <c r="K362" i="40" s="1"/>
  <c r="L362" i="40" s="1"/>
  <c r="U362" i="40"/>
  <c r="V362" i="40" s="1"/>
  <c r="X362" i="40" l="1"/>
  <c r="M362" i="40"/>
  <c r="BF362" i="40"/>
  <c r="BG362" i="40" s="1"/>
  <c r="AF363" i="40" s="1"/>
  <c r="AG363" i="40" s="1"/>
  <c r="AH363" i="40" s="1"/>
  <c r="AM362" i="40"/>
  <c r="AN362" i="40"/>
  <c r="AP362" i="40" s="1"/>
  <c r="AS362" i="40" s="1"/>
  <c r="BH362" i="40"/>
  <c r="BI362" i="40" s="1"/>
  <c r="AA362" i="40"/>
  <c r="AY363" i="40" l="1"/>
  <c r="AI363" i="40"/>
  <c r="BB363" i="40" s="1"/>
  <c r="T363" i="40"/>
  <c r="W362" i="40"/>
  <c r="N362" i="40"/>
  <c r="P362" i="40" s="1"/>
  <c r="AV363" i="40"/>
  <c r="AW363" i="40" s="1"/>
  <c r="AX363" i="40" s="1"/>
  <c r="AZ363" i="40" l="1"/>
  <c r="B364" i="40"/>
  <c r="Q362" i="40"/>
  <c r="O362" i="40"/>
  <c r="BC363" i="40"/>
  <c r="BD363" i="40" s="1"/>
  <c r="BE363" i="40" s="1"/>
  <c r="R362" i="40" l="1"/>
  <c r="S362" i="40" s="1"/>
  <c r="Y362" i="40"/>
  <c r="AB362" i="40"/>
  <c r="AC362" i="40" l="1"/>
  <c r="AD362" i="40" s="1"/>
  <c r="C363" i="40" s="1"/>
  <c r="E363" i="40" s="1"/>
  <c r="AJ362" i="40"/>
  <c r="AK362" i="40" s="1"/>
  <c r="Z362" i="40"/>
  <c r="AL362" i="40" l="1"/>
  <c r="AO362" i="40" s="1"/>
  <c r="AR362" i="40" s="1"/>
  <c r="D363" i="40"/>
  <c r="F363" i="40"/>
  <c r="AQ362" i="40" l="1"/>
  <c r="AT362" i="40" s="1"/>
  <c r="U363" i="40"/>
  <c r="V363" i="40" s="1"/>
  <c r="G363" i="40"/>
  <c r="H363" i="40" s="1"/>
  <c r="I363" i="40" s="1"/>
  <c r="K363" i="40" s="1"/>
  <c r="L363" i="40" s="1"/>
  <c r="X363" i="40" l="1"/>
  <c r="AA363" i="40"/>
  <c r="M363" i="40"/>
  <c r="BF363" i="40"/>
  <c r="BG363" i="40" s="1"/>
  <c r="AF364" i="40" s="1"/>
  <c r="AG364" i="40" s="1"/>
  <c r="AM363" i="40"/>
  <c r="AN363" i="40"/>
  <c r="AP363" i="40" s="1"/>
  <c r="AS363" i="40" s="1"/>
  <c r="BH363" i="40"/>
  <c r="BI363" i="40" s="1"/>
  <c r="T364" i="40" l="1"/>
  <c r="W363" i="40"/>
  <c r="N363" i="40"/>
  <c r="P363" i="40" s="1"/>
  <c r="AH364" i="40"/>
  <c r="AI364" i="40"/>
  <c r="AY364" i="40"/>
  <c r="Q363" i="40" l="1"/>
  <c r="O363" i="40"/>
  <c r="BB364" i="40"/>
  <c r="AZ364" i="40"/>
  <c r="AV364" i="40"/>
  <c r="AW364" i="40" s="1"/>
  <c r="AX364" i="40" s="1"/>
  <c r="BC364" i="40" l="1"/>
  <c r="BD364" i="40" s="1"/>
  <c r="BE364" i="40" s="1"/>
  <c r="B365" i="40"/>
  <c r="R363" i="40"/>
  <c r="S363" i="40" s="1"/>
  <c r="AB363" i="40"/>
  <c r="Y363" i="40"/>
  <c r="AC363" i="40" l="1"/>
  <c r="AD363" i="40" s="1"/>
  <c r="C364" i="40" s="1"/>
  <c r="E364" i="40" s="1"/>
  <c r="AJ363" i="40"/>
  <c r="AK363" i="40" s="1"/>
  <c r="Z363" i="40"/>
  <c r="AL363" i="40" l="1"/>
  <c r="AQ363" i="40" s="1"/>
  <c r="AT363" i="40" s="1"/>
  <c r="D364" i="40"/>
  <c r="F364" i="40"/>
  <c r="G364" i="40" l="1"/>
  <c r="H364" i="40" s="1"/>
  <c r="I364" i="40" s="1"/>
  <c r="K364" i="40" s="1"/>
  <c r="L364" i="40" s="1"/>
  <c r="U364" i="40"/>
  <c r="V364" i="40" s="1"/>
  <c r="AM364" i="40" s="1"/>
  <c r="AO363" i="40"/>
  <c r="AR363" i="40" s="1"/>
  <c r="X364" i="40" l="1"/>
  <c r="M364" i="40"/>
  <c r="BF364" i="40"/>
  <c r="BG364" i="40" s="1"/>
  <c r="AF365" i="40" s="1"/>
  <c r="AG365" i="40" s="1"/>
  <c r="AN364" i="40"/>
  <c r="BH364" i="40"/>
  <c r="BI364" i="40" s="1"/>
  <c r="AA364" i="40"/>
  <c r="T365" i="40" l="1"/>
  <c r="W364" i="40"/>
  <c r="N364" i="40"/>
  <c r="P364" i="40" s="1"/>
  <c r="AH365" i="40"/>
  <c r="AY365" i="40"/>
  <c r="AI365" i="40"/>
  <c r="Q364" i="40" l="1"/>
  <c r="O364" i="40"/>
  <c r="BB365" i="40"/>
  <c r="AZ365" i="40"/>
  <c r="AV365" i="40"/>
  <c r="AW365" i="40" s="1"/>
  <c r="AX365" i="40" s="1"/>
  <c r="B366" i="40" l="1"/>
  <c r="R364" i="40"/>
  <c r="S364" i="40" s="1"/>
  <c r="BC365" i="40"/>
  <c r="BD365" i="40" s="1"/>
  <c r="BE365" i="40" s="1"/>
  <c r="AB364" i="40" l="1"/>
  <c r="Y364" i="40"/>
  <c r="AC364" i="40" l="1"/>
  <c r="AD364" i="40" s="1"/>
  <c r="C365" i="40" s="1"/>
  <c r="E365" i="40" s="1"/>
  <c r="AJ364" i="40"/>
  <c r="AK364" i="40" s="1"/>
  <c r="Z364" i="40"/>
  <c r="AP364" i="40" s="1"/>
  <c r="AS364" i="40" s="1"/>
  <c r="AL364" i="40" l="1"/>
  <c r="AO364" i="40" s="1"/>
  <c r="AR364" i="40" s="1"/>
  <c r="D365" i="40"/>
  <c r="F365" i="40"/>
  <c r="AQ364" i="40" l="1"/>
  <c r="AT364" i="40" s="1"/>
  <c r="U365" i="40"/>
  <c r="V365" i="40" s="1"/>
  <c r="G365" i="40"/>
  <c r="H365" i="40" s="1"/>
  <c r="I365" i="40" s="1"/>
  <c r="K365" i="40" s="1"/>
  <c r="L365" i="40" s="1"/>
  <c r="X365" i="40" l="1"/>
  <c r="AA365" i="40"/>
  <c r="M365" i="40"/>
  <c r="BF365" i="40"/>
  <c r="BG365" i="40" s="1"/>
  <c r="AF366" i="40" s="1"/>
  <c r="AG366" i="40" s="1"/>
  <c r="BH365" i="40"/>
  <c r="BI365" i="40" s="1"/>
  <c r="AM365" i="40"/>
  <c r="AN365" i="40"/>
  <c r="AP365" i="40" s="1"/>
  <c r="AS365" i="40" s="1"/>
  <c r="T366" i="40" l="1"/>
  <c r="W365" i="40"/>
  <c r="N365" i="40"/>
  <c r="P365" i="40" s="1"/>
  <c r="AH366" i="40"/>
  <c r="AI366" i="40"/>
  <c r="AY366" i="40"/>
  <c r="O365" i="40" l="1"/>
  <c r="Q365" i="40"/>
  <c r="BB366" i="40"/>
  <c r="AV366" i="40"/>
  <c r="AW366" i="40" s="1"/>
  <c r="AX366" i="40" s="1"/>
  <c r="AZ366" i="40"/>
  <c r="B367" i="40" l="1"/>
  <c r="R365" i="40"/>
  <c r="S365" i="40" s="1"/>
  <c r="BC366" i="40"/>
  <c r="BD366" i="40" s="1"/>
  <c r="BE366" i="40" s="1"/>
  <c r="AB365" i="40" l="1"/>
  <c r="Y365" i="40" l="1"/>
  <c r="AC365" i="40"/>
  <c r="AD365" i="40" s="1"/>
  <c r="C366" i="40" s="1"/>
  <c r="AJ365" i="40"/>
  <c r="AK365" i="40" s="1"/>
  <c r="E366" i="40" l="1"/>
  <c r="Z365" i="40"/>
  <c r="AL365" i="40"/>
  <c r="AO365" i="40" s="1"/>
  <c r="AR365" i="40" s="1"/>
  <c r="D366" i="40"/>
  <c r="F366" i="40"/>
  <c r="AQ365" i="40" l="1"/>
  <c r="AT365" i="40" s="1"/>
  <c r="U366" i="40"/>
  <c r="V366" i="40" s="1"/>
  <c r="G366" i="40"/>
  <c r="H366" i="40" s="1"/>
  <c r="I366" i="40" s="1"/>
  <c r="K366" i="40" s="1"/>
  <c r="L366" i="40" s="1"/>
  <c r="X366" i="40" l="1"/>
  <c r="AA366" i="40"/>
  <c r="M366" i="40"/>
  <c r="BF366" i="40"/>
  <c r="BG366" i="40" s="1"/>
  <c r="AF367" i="40" s="1"/>
  <c r="AG367" i="40" s="1"/>
  <c r="BH366" i="40"/>
  <c r="BI366" i="40" s="1"/>
  <c r="AN366" i="40"/>
  <c r="AP366" i="40" s="1"/>
  <c r="AS366" i="40" s="1"/>
  <c r="AM366" i="40"/>
  <c r="T367" i="40" l="1"/>
  <c r="W366" i="40"/>
  <c r="N366" i="40"/>
  <c r="P366" i="40" s="1"/>
  <c r="AI367" i="40"/>
  <c r="AH367" i="40"/>
  <c r="AY367" i="40"/>
  <c r="Q366" i="40" l="1"/>
  <c r="O366" i="40"/>
  <c r="BB367" i="40"/>
  <c r="AV367" i="40"/>
  <c r="AW367" i="40" s="1"/>
  <c r="AX367" i="40" s="1"/>
  <c r="AZ367" i="40"/>
  <c r="BC367" i="40" l="1"/>
  <c r="BD367" i="40" s="1"/>
  <c r="BE367" i="40" s="1"/>
  <c r="B368" i="40"/>
  <c r="R366" i="40"/>
  <c r="S366" i="40" s="1"/>
  <c r="Y366" i="40"/>
  <c r="AB366" i="40"/>
  <c r="AC366" i="40" l="1"/>
  <c r="AD366" i="40" s="1"/>
  <c r="C367" i="40" s="1"/>
  <c r="E367" i="40" s="1"/>
  <c r="AJ366" i="40"/>
  <c r="AK366" i="40" s="1"/>
  <c r="Z366" i="40"/>
  <c r="AL366" i="40" l="1"/>
  <c r="AQ366" i="40" s="1"/>
  <c r="AT366" i="40" s="1"/>
  <c r="D367" i="40"/>
  <c r="F367" i="40"/>
  <c r="AO366" i="40" l="1"/>
  <c r="AR366" i="40" s="1"/>
  <c r="U367" i="40"/>
  <c r="V367" i="40" s="1"/>
  <c r="G367" i="40"/>
  <c r="H367" i="40" s="1"/>
  <c r="I367" i="40" s="1"/>
  <c r="K367" i="40" s="1"/>
  <c r="L367" i="40" s="1"/>
  <c r="X367" i="40" l="1"/>
  <c r="AA367" i="40"/>
  <c r="M367" i="40"/>
  <c r="BF367" i="40"/>
  <c r="BG367" i="40" s="1"/>
  <c r="AF368" i="40" s="1"/>
  <c r="AG368" i="40" s="1"/>
  <c r="AY368" i="40" s="1"/>
  <c r="BH367" i="40"/>
  <c r="BI367" i="40" s="1"/>
  <c r="AN367" i="40"/>
  <c r="AP367" i="40" s="1"/>
  <c r="AS367" i="40" s="1"/>
  <c r="AM367" i="40"/>
  <c r="T368" i="40" l="1"/>
  <c r="AH368" i="40"/>
  <c r="AI368" i="40"/>
  <c r="BB368" i="40" s="1"/>
  <c r="W367" i="40"/>
  <c r="N367" i="40"/>
  <c r="P367" i="40" s="1"/>
  <c r="AZ368" i="40" l="1"/>
  <c r="AV368" i="40"/>
  <c r="AW368" i="40" s="1"/>
  <c r="AX368" i="40" s="1"/>
  <c r="O367" i="40"/>
  <c r="Q367" i="40"/>
  <c r="BC368" i="40"/>
  <c r="BD368" i="40" s="1"/>
  <c r="BE368" i="40" s="1"/>
  <c r="Y367" i="40"/>
  <c r="AB367" i="40"/>
  <c r="B369" i="40" l="1"/>
  <c r="R367" i="40"/>
  <c r="S367" i="40" s="1"/>
  <c r="AC367" i="40"/>
  <c r="AD367" i="40" s="1"/>
  <c r="C368" i="40" s="1"/>
  <c r="E368" i="40" s="1"/>
  <c r="AJ367" i="40"/>
  <c r="AK367" i="40" s="1"/>
  <c r="Z367" i="40"/>
  <c r="AL367" i="40" l="1"/>
  <c r="AO367" i="40" s="1"/>
  <c r="AR367" i="40" s="1"/>
  <c r="D368" i="40"/>
  <c r="F368" i="40"/>
  <c r="G368" i="40" l="1"/>
  <c r="H368" i="40" s="1"/>
  <c r="I368" i="40" s="1"/>
  <c r="K368" i="40" s="1"/>
  <c r="L368" i="40" s="1"/>
  <c r="U368" i="40"/>
  <c r="V368" i="40" s="1"/>
  <c r="AQ367" i="40"/>
  <c r="AT367" i="40" s="1"/>
  <c r="X368" i="40" l="1"/>
  <c r="M368" i="40"/>
  <c r="BF368" i="40"/>
  <c r="BG368" i="40" s="1"/>
  <c r="AF369" i="40" s="1"/>
  <c r="AG369" i="40" s="1"/>
  <c r="AM368" i="40"/>
  <c r="AN368" i="40"/>
  <c r="AP368" i="40" s="1"/>
  <c r="AS368" i="40" s="1"/>
  <c r="BH368" i="40"/>
  <c r="BI368" i="40" s="1"/>
  <c r="AA368" i="40"/>
  <c r="T369" i="40" l="1"/>
  <c r="N368" i="40"/>
  <c r="P368" i="40" s="1"/>
  <c r="W368" i="40"/>
  <c r="AI369" i="40"/>
  <c r="AY369" i="40"/>
  <c r="AH369" i="40"/>
  <c r="O368" i="40" l="1"/>
  <c r="Q368" i="40"/>
  <c r="BB369" i="40"/>
  <c r="AZ369" i="40"/>
  <c r="AV369" i="40"/>
  <c r="AW369" i="40" s="1"/>
  <c r="AX369" i="40" s="1"/>
  <c r="B370" i="40" l="1"/>
  <c r="R368" i="40"/>
  <c r="S368" i="40" s="1"/>
  <c r="BC369" i="40"/>
  <c r="BD369" i="40" s="1"/>
  <c r="BE369" i="40" s="1"/>
  <c r="Y368" i="40"/>
  <c r="AB368" i="40" l="1"/>
  <c r="Z368" i="40"/>
  <c r="AJ368" i="40" l="1"/>
  <c r="AC368" i="40"/>
  <c r="AD368" i="40" s="1"/>
  <c r="C369" i="40" s="1"/>
  <c r="E369" i="40" s="1"/>
  <c r="AK368" i="40" l="1"/>
  <c r="D369" i="40"/>
  <c r="F369" i="40"/>
  <c r="AL368" i="40" l="1"/>
  <c r="U369" i="40"/>
  <c r="V369" i="40" s="1"/>
  <c r="BH369" i="40" s="1"/>
  <c r="BI369" i="40" s="1"/>
  <c r="G369" i="40"/>
  <c r="H369" i="40" s="1"/>
  <c r="I369" i="40" s="1"/>
  <c r="K369" i="40" s="1"/>
  <c r="L369" i="40" s="1"/>
  <c r="AO368" i="40" l="1"/>
  <c r="AR368" i="40" s="1"/>
  <c r="AQ368" i="40"/>
  <c r="AT368" i="40" s="1"/>
  <c r="X369" i="40"/>
  <c r="AN369" i="40"/>
  <c r="AP369" i="40" s="1"/>
  <c r="AS369" i="40" s="1"/>
  <c r="AM369" i="40"/>
  <c r="T370" i="40"/>
  <c r="AA369" i="40"/>
  <c r="M369" i="40"/>
  <c r="BF369" i="40"/>
  <c r="BG369" i="40" s="1"/>
  <c r="AF370" i="40" s="1"/>
  <c r="AG370" i="40" s="1"/>
  <c r="AH370" i="40" s="1"/>
  <c r="AY370" i="40" l="1"/>
  <c r="AI370" i="40"/>
  <c r="AV370" i="40" s="1"/>
  <c r="AW370" i="40" s="1"/>
  <c r="AX370" i="40" s="1"/>
  <c r="N369" i="40"/>
  <c r="P369" i="40" s="1"/>
  <c r="W369" i="40"/>
  <c r="B371" i="40" l="1"/>
  <c r="BB370" i="40"/>
  <c r="AZ370" i="40"/>
  <c r="BC370" i="40" s="1"/>
  <c r="BD370" i="40" s="1"/>
  <c r="BE370" i="40" s="1"/>
  <c r="O369" i="40"/>
  <c r="Q369" i="40"/>
  <c r="R369" i="40" l="1"/>
  <c r="S369" i="40" s="1"/>
  <c r="AB369" i="40"/>
  <c r="Y369" i="40"/>
  <c r="AC369" i="40" l="1"/>
  <c r="AJ369" i="40"/>
  <c r="AK369" i="40" s="1"/>
  <c r="AD369" i="40"/>
  <c r="C370" i="40" s="1"/>
  <c r="E370" i="40" s="1"/>
  <c r="Z369" i="40"/>
  <c r="AL369" i="40" l="1"/>
  <c r="AO369" i="40" s="1"/>
  <c r="AR369" i="40" s="1"/>
  <c r="D370" i="40"/>
  <c r="F370" i="40"/>
  <c r="AQ369" i="40" l="1"/>
  <c r="AT369" i="40" s="1"/>
  <c r="G370" i="40"/>
  <c r="H370" i="40" s="1"/>
  <c r="I370" i="40" s="1"/>
  <c r="K370" i="40" s="1"/>
  <c r="L370" i="40" s="1"/>
  <c r="U370" i="40"/>
  <c r="V370" i="40" s="1"/>
  <c r="X370" i="40" l="1"/>
  <c r="M370" i="40"/>
  <c r="BF370" i="40"/>
  <c r="BG370" i="40" s="1"/>
  <c r="AF371" i="40" s="1"/>
  <c r="AG371" i="40" s="1"/>
  <c r="AA370" i="40"/>
  <c r="AN370" i="40"/>
  <c r="AP370" i="40" s="1"/>
  <c r="AS370" i="40" s="1"/>
  <c r="AM370" i="40"/>
  <c r="BH370" i="40"/>
  <c r="BI370" i="40" s="1"/>
  <c r="T371" i="40" l="1"/>
  <c r="W370" i="40"/>
  <c r="N370" i="40"/>
  <c r="P370" i="40" s="1"/>
  <c r="AY371" i="40"/>
  <c r="AH371" i="40"/>
  <c r="AI371" i="40"/>
  <c r="O370" i="40" l="1"/>
  <c r="Q370" i="40"/>
  <c r="AZ371" i="40"/>
  <c r="AV371" i="40"/>
  <c r="AW371" i="40" s="1"/>
  <c r="AX371" i="40" s="1"/>
  <c r="BB371" i="40"/>
  <c r="B372" i="40" l="1"/>
  <c r="R370" i="40"/>
  <c r="S370" i="40" s="1"/>
  <c r="BC371" i="40"/>
  <c r="BD371" i="40" s="1"/>
  <c r="BE371" i="40" s="1"/>
  <c r="Y370" i="40" l="1"/>
  <c r="AB370" i="40"/>
  <c r="AC370" i="40" l="1"/>
  <c r="AJ370" i="40"/>
  <c r="AK370" i="40" s="1"/>
  <c r="AD370" i="40"/>
  <c r="C371" i="40" s="1"/>
  <c r="E371" i="40" s="1"/>
  <c r="Z370" i="40"/>
  <c r="AL370" i="40" l="1"/>
  <c r="AQ370" i="40" s="1"/>
  <c r="AT370" i="40" s="1"/>
  <c r="D371" i="40"/>
  <c r="F371" i="40"/>
  <c r="G371" i="40" l="1"/>
  <c r="H371" i="40" s="1"/>
  <c r="I371" i="40" s="1"/>
  <c r="K371" i="40" s="1"/>
  <c r="L371" i="40" s="1"/>
  <c r="U371" i="40"/>
  <c r="V371" i="40" s="1"/>
  <c r="AO370" i="40"/>
  <c r="AR370" i="40" s="1"/>
  <c r="X371" i="40" l="1"/>
  <c r="W371" i="40"/>
  <c r="M371" i="40"/>
  <c r="BF371" i="40"/>
  <c r="BG371" i="40" s="1"/>
  <c r="AF372" i="40" s="1"/>
  <c r="AG372" i="40" s="1"/>
  <c r="AA371" i="40"/>
  <c r="AN371" i="40"/>
  <c r="AP371" i="40" s="1"/>
  <c r="AS371" i="40" s="1"/>
  <c r="BH371" i="40"/>
  <c r="BI371" i="40" s="1"/>
  <c r="AM371" i="40"/>
  <c r="N371" i="40" l="1"/>
  <c r="P371" i="40" s="1"/>
  <c r="Q371" i="40" s="1"/>
  <c r="T372" i="40"/>
  <c r="AH372" i="40"/>
  <c r="AI372" i="40"/>
  <c r="AY372" i="40"/>
  <c r="O371" i="40" l="1"/>
  <c r="R371" i="40"/>
  <c r="S371" i="40" s="1"/>
  <c r="BB372" i="40"/>
  <c r="AV372" i="40"/>
  <c r="AW372" i="40" s="1"/>
  <c r="AX372" i="40" s="1"/>
  <c r="AZ372" i="40"/>
  <c r="BC372" i="40" s="1"/>
  <c r="BD372" i="40" s="1"/>
  <c r="BE372" i="40" s="1"/>
  <c r="B373" i="40" l="1"/>
  <c r="AB371" i="40"/>
  <c r="Y371" i="40"/>
  <c r="AC371" i="40" l="1"/>
  <c r="AD371" i="40" s="1"/>
  <c r="C372" i="40" s="1"/>
  <c r="E372" i="40" s="1"/>
  <c r="AJ371" i="40"/>
  <c r="AK371" i="40" s="1"/>
  <c r="Z371" i="40"/>
  <c r="AL371" i="40" l="1"/>
  <c r="AQ371" i="40" s="1"/>
  <c r="AT371" i="40" s="1"/>
  <c r="D372" i="40"/>
  <c r="F372" i="40"/>
  <c r="AO371" i="40" l="1"/>
  <c r="AR371" i="40" s="1"/>
  <c r="G372" i="40"/>
  <c r="H372" i="40" s="1"/>
  <c r="I372" i="40" s="1"/>
  <c r="K372" i="40" s="1"/>
  <c r="L372" i="40" s="1"/>
  <c r="U372" i="40"/>
  <c r="V372" i="40" s="1"/>
  <c r="X372" i="40" l="1"/>
  <c r="M372" i="40"/>
  <c r="BF372" i="40"/>
  <c r="BG372" i="40" s="1"/>
  <c r="AF373" i="40" s="1"/>
  <c r="AG373" i="40" s="1"/>
  <c r="BH372" i="40"/>
  <c r="BI372" i="40" s="1"/>
  <c r="AN372" i="40"/>
  <c r="AM372" i="40"/>
  <c r="AA372" i="40"/>
  <c r="T373" i="40" l="1"/>
  <c r="N372" i="40"/>
  <c r="P372" i="40" s="1"/>
  <c r="W372" i="40"/>
  <c r="AH373" i="40"/>
  <c r="AI373" i="40"/>
  <c r="AY373" i="40"/>
  <c r="O372" i="40" l="1"/>
  <c r="Q372" i="40"/>
  <c r="BB373" i="40"/>
  <c r="AZ373" i="40"/>
  <c r="AV373" i="40"/>
  <c r="AW373" i="40" s="1"/>
  <c r="AX373" i="40" s="1"/>
  <c r="BC373" i="40" l="1"/>
  <c r="BD373" i="40" s="1"/>
  <c r="BE373" i="40" s="1"/>
  <c r="B374" i="40"/>
  <c r="R372" i="40"/>
  <c r="S372" i="40" s="1"/>
  <c r="AB372" i="40"/>
  <c r="Y372" i="40"/>
  <c r="AC372" i="40" l="1"/>
  <c r="AD372" i="40" s="1"/>
  <c r="C373" i="40" s="1"/>
  <c r="E373" i="40" s="1"/>
  <c r="AJ372" i="40"/>
  <c r="AK372" i="40" s="1"/>
  <c r="Z372" i="40"/>
  <c r="AP372" i="40" s="1"/>
  <c r="AS372" i="40" s="1"/>
  <c r="AL372" i="40" l="1"/>
  <c r="AQ372" i="40" s="1"/>
  <c r="AT372" i="40" s="1"/>
  <c r="D373" i="40"/>
  <c r="F373" i="40"/>
  <c r="AO372" i="40" l="1"/>
  <c r="AR372" i="40" s="1"/>
  <c r="G373" i="40"/>
  <c r="H373" i="40" s="1"/>
  <c r="I373" i="40" s="1"/>
  <c r="K373" i="40" s="1"/>
  <c r="L373" i="40" s="1"/>
  <c r="U373" i="40"/>
  <c r="V373" i="40" s="1"/>
  <c r="X373" i="40" l="1"/>
  <c r="AA373" i="40"/>
  <c r="M373" i="40"/>
  <c r="BF373" i="40"/>
  <c r="BG373" i="40" s="1"/>
  <c r="AF374" i="40" s="1"/>
  <c r="AG374" i="40" s="1"/>
  <c r="AM373" i="40"/>
  <c r="AN373" i="40"/>
  <c r="AP373" i="40" s="1"/>
  <c r="AS373" i="40" s="1"/>
  <c r="BH373" i="40"/>
  <c r="BI373" i="40" s="1"/>
  <c r="T374" i="40" l="1"/>
  <c r="W373" i="40"/>
  <c r="N373" i="40"/>
  <c r="P373" i="40" s="1"/>
  <c r="AH374" i="40"/>
  <c r="AY374" i="40"/>
  <c r="AI374" i="40"/>
  <c r="Q373" i="40" l="1"/>
  <c r="O373" i="40"/>
  <c r="AV374" i="40"/>
  <c r="AW374" i="40" s="1"/>
  <c r="AX374" i="40" s="1"/>
  <c r="BB374" i="40"/>
  <c r="AZ374" i="40"/>
  <c r="B375" i="40" l="1"/>
  <c r="R373" i="40"/>
  <c r="S373" i="40" s="1"/>
  <c r="BC374" i="40"/>
  <c r="BD374" i="40" s="1"/>
  <c r="BE374" i="40" s="1"/>
  <c r="Y373" i="40"/>
  <c r="AB373" i="40"/>
  <c r="AC373" i="40" l="1"/>
  <c r="AD373" i="40" s="1"/>
  <c r="C374" i="40" s="1"/>
  <c r="E374" i="40" s="1"/>
  <c r="AJ373" i="40"/>
  <c r="AK373" i="40" s="1"/>
  <c r="Z373" i="40"/>
  <c r="AL373" i="40" l="1"/>
  <c r="AO373" i="40" s="1"/>
  <c r="AR373" i="40" s="1"/>
  <c r="D374" i="40"/>
  <c r="F374" i="40"/>
  <c r="AQ373" i="40" l="1"/>
  <c r="AT373" i="40" s="1"/>
  <c r="G374" i="40"/>
  <c r="H374" i="40" s="1"/>
  <c r="I374" i="40" s="1"/>
  <c r="K374" i="40" s="1"/>
  <c r="L374" i="40" s="1"/>
  <c r="U374" i="40"/>
  <c r="V374" i="40" s="1"/>
  <c r="X374" i="40" l="1"/>
  <c r="M374" i="40"/>
  <c r="BF374" i="40"/>
  <c r="BG374" i="40" s="1"/>
  <c r="AF375" i="40" s="1"/>
  <c r="AG375" i="40" s="1"/>
  <c r="AA374" i="40"/>
  <c r="AM374" i="40"/>
  <c r="AN374" i="40"/>
  <c r="AP374" i="40" s="1"/>
  <c r="AS374" i="40" s="1"/>
  <c r="BH374" i="40"/>
  <c r="BI374" i="40" s="1"/>
  <c r="T375" i="40" l="1"/>
  <c r="W374" i="40"/>
  <c r="N374" i="40"/>
  <c r="P374" i="40" s="1"/>
  <c r="AH375" i="40"/>
  <c r="AY375" i="40"/>
  <c r="AI375" i="40"/>
  <c r="Q374" i="40" l="1"/>
  <c r="O374" i="40"/>
  <c r="BB375" i="40"/>
  <c r="AV375" i="40"/>
  <c r="AW375" i="40" s="1"/>
  <c r="AX375" i="40" s="1"/>
  <c r="AZ375" i="40"/>
  <c r="B376" i="40" l="1"/>
  <c r="R374" i="40"/>
  <c r="S374" i="40" s="1"/>
  <c r="BC375" i="40"/>
  <c r="BD375" i="40" s="1"/>
  <c r="BE375" i="40" s="1"/>
  <c r="Y374" i="40"/>
  <c r="AB374" i="40"/>
  <c r="AC374" i="40" l="1"/>
  <c r="AD374" i="40" s="1"/>
  <c r="C375" i="40" s="1"/>
  <c r="E375" i="40" s="1"/>
  <c r="AJ374" i="40"/>
  <c r="AK374" i="40" s="1"/>
  <c r="Z374" i="40"/>
  <c r="AL374" i="40" l="1"/>
  <c r="AQ374" i="40" s="1"/>
  <c r="AT374" i="40" s="1"/>
  <c r="D375" i="40"/>
  <c r="F375" i="40"/>
  <c r="AO374" i="40" l="1"/>
  <c r="AR374" i="40" s="1"/>
  <c r="G375" i="40"/>
  <c r="H375" i="40" s="1"/>
  <c r="I375" i="40" s="1"/>
  <c r="K375" i="40" s="1"/>
  <c r="L375" i="40" s="1"/>
  <c r="U375" i="40"/>
  <c r="V375" i="40" s="1"/>
  <c r="X375" i="40" l="1"/>
  <c r="W375" i="40"/>
  <c r="M375" i="40"/>
  <c r="N375" i="40" s="1"/>
  <c r="P375" i="40" s="1"/>
  <c r="BF375" i="40"/>
  <c r="BG375" i="40" s="1"/>
  <c r="AF376" i="40" s="1"/>
  <c r="AG376" i="40" s="1"/>
  <c r="BH375" i="40"/>
  <c r="BI375" i="40" s="1"/>
  <c r="AM375" i="40"/>
  <c r="AN375" i="40"/>
  <c r="AP375" i="40" s="1"/>
  <c r="AS375" i="40" s="1"/>
  <c r="AA375" i="40"/>
  <c r="T376" i="40" l="1"/>
  <c r="Q375" i="40"/>
  <c r="O375" i="40"/>
  <c r="AH376" i="40"/>
  <c r="AY376" i="40"/>
  <c r="AI376" i="40"/>
  <c r="R375" i="40" l="1"/>
  <c r="S375" i="40" s="1"/>
  <c r="AZ376" i="40"/>
  <c r="AV376" i="40"/>
  <c r="AW376" i="40" s="1"/>
  <c r="AX376" i="40" s="1"/>
  <c r="BB376" i="40"/>
  <c r="B377" i="40" l="1"/>
  <c r="BC376" i="40"/>
  <c r="BD376" i="40" s="1"/>
  <c r="BE376" i="40" s="1"/>
  <c r="AB375" i="40"/>
  <c r="Y375" i="40"/>
  <c r="AC375" i="40" l="1"/>
  <c r="AJ375" i="40"/>
  <c r="AK375" i="40" s="1"/>
  <c r="AD375" i="40"/>
  <c r="C376" i="40" s="1"/>
  <c r="E376" i="40" s="1"/>
  <c r="Z375" i="40"/>
  <c r="AL375" i="40" l="1"/>
  <c r="AQ375" i="40" s="1"/>
  <c r="AT375" i="40" s="1"/>
  <c r="D376" i="40"/>
  <c r="F376" i="40"/>
  <c r="AO375" i="40" l="1"/>
  <c r="AR375" i="40" s="1"/>
  <c r="G376" i="40"/>
  <c r="H376" i="40" s="1"/>
  <c r="I376" i="40" s="1"/>
  <c r="K376" i="40" s="1"/>
  <c r="L376" i="40" s="1"/>
  <c r="U376" i="40"/>
  <c r="V376" i="40" s="1"/>
  <c r="X376" i="40" l="1"/>
  <c r="M376" i="40"/>
  <c r="BF376" i="40"/>
  <c r="BG376" i="40" s="1"/>
  <c r="AF377" i="40" s="1"/>
  <c r="AG377" i="40" s="1"/>
  <c r="AY377" i="40" s="1"/>
  <c r="W376" i="40"/>
  <c r="AM376" i="40"/>
  <c r="AN376" i="40"/>
  <c r="AP376" i="40" s="1"/>
  <c r="AS376" i="40" s="1"/>
  <c r="BH376" i="40"/>
  <c r="BI376" i="40" s="1"/>
  <c r="AA376" i="40"/>
  <c r="N376" i="40" l="1"/>
  <c r="P376" i="40" s="1"/>
  <c r="Q376" i="40" s="1"/>
  <c r="AI377" i="40"/>
  <c r="T377" i="40"/>
  <c r="AH377" i="40"/>
  <c r="AZ377" i="40"/>
  <c r="BB377" i="40"/>
  <c r="AV377" i="40"/>
  <c r="AW377" i="40" s="1"/>
  <c r="AX377" i="40" s="1"/>
  <c r="O376" i="40" l="1"/>
  <c r="B378" i="40"/>
  <c r="R376" i="40"/>
  <c r="S376" i="40" s="1"/>
  <c r="BC377" i="40"/>
  <c r="BD377" i="40" s="1"/>
  <c r="BE377" i="40" s="1"/>
  <c r="AB376" i="40" l="1"/>
  <c r="Y376" i="40"/>
  <c r="AC376" i="40" l="1"/>
  <c r="AD376" i="40" s="1"/>
  <c r="C377" i="40" s="1"/>
  <c r="E377" i="40" s="1"/>
  <c r="AJ376" i="40"/>
  <c r="AK376" i="40" s="1"/>
  <c r="Z376" i="40"/>
  <c r="AL376" i="40" l="1"/>
  <c r="AQ376" i="40" s="1"/>
  <c r="AT376" i="40" s="1"/>
  <c r="D377" i="40"/>
  <c r="F377" i="40"/>
  <c r="AO376" i="40" l="1"/>
  <c r="AR376" i="40" s="1"/>
  <c r="G377" i="40"/>
  <c r="H377" i="40" s="1"/>
  <c r="I377" i="40" s="1"/>
  <c r="K377" i="40" s="1"/>
  <c r="L377" i="40" s="1"/>
  <c r="U377" i="40"/>
  <c r="V377" i="40" s="1"/>
  <c r="X377" i="40" l="1"/>
  <c r="M377" i="40"/>
  <c r="N377" i="40" s="1"/>
  <c r="P377" i="40" s="1"/>
  <c r="W377" i="40"/>
  <c r="BF377" i="40"/>
  <c r="BG377" i="40" s="1"/>
  <c r="AF378" i="40" s="1"/>
  <c r="AG378" i="40" s="1"/>
  <c r="AI378" i="40" s="1"/>
  <c r="BH377" i="40"/>
  <c r="BI377" i="40" s="1"/>
  <c r="AM377" i="40"/>
  <c r="AN377" i="40"/>
  <c r="AP377" i="40" s="1"/>
  <c r="AS377" i="40" s="1"/>
  <c r="AA377" i="40"/>
  <c r="T378" i="40" l="1"/>
  <c r="Q377" i="40"/>
  <c r="AY378" i="40"/>
  <c r="AH378" i="40"/>
  <c r="O377" i="40"/>
  <c r="AZ378" i="40"/>
  <c r="BB378" i="40"/>
  <c r="AV378" i="40"/>
  <c r="AW378" i="40" s="1"/>
  <c r="AX378" i="40" s="1"/>
  <c r="B379" i="40" l="1"/>
  <c r="R377" i="40"/>
  <c r="S377" i="40" s="1"/>
  <c r="BC378" i="40"/>
  <c r="BD378" i="40" s="1"/>
  <c r="BE378" i="40" s="1"/>
  <c r="Y377" i="40" l="1"/>
  <c r="AB377" i="40"/>
  <c r="AC377" i="40" l="1"/>
  <c r="AD377" i="40" s="1"/>
  <c r="C378" i="40" s="1"/>
  <c r="E378" i="40" s="1"/>
  <c r="AJ377" i="40"/>
  <c r="AK377" i="40" s="1"/>
  <c r="Z377" i="40"/>
  <c r="AL377" i="40" l="1"/>
  <c r="AQ377" i="40" s="1"/>
  <c r="AT377" i="40" s="1"/>
  <c r="D378" i="40"/>
  <c r="F378" i="40"/>
  <c r="AO377" i="40" l="1"/>
  <c r="AR377" i="40" s="1"/>
  <c r="U378" i="40"/>
  <c r="V378" i="40" s="1"/>
  <c r="G378" i="40"/>
  <c r="H378" i="40" s="1"/>
  <c r="I378" i="40" s="1"/>
  <c r="K378" i="40" s="1"/>
  <c r="L378" i="40" s="1"/>
  <c r="X378" i="40" l="1"/>
  <c r="AA378" i="40"/>
  <c r="M378" i="40"/>
  <c r="BF378" i="40"/>
  <c r="BG378" i="40" s="1"/>
  <c r="AF379" i="40" s="1"/>
  <c r="AG379" i="40" s="1"/>
  <c r="AH379" i="40" s="1"/>
  <c r="BH378" i="40"/>
  <c r="BI378" i="40" s="1"/>
  <c r="AN378" i="40"/>
  <c r="AP378" i="40" s="1"/>
  <c r="AS378" i="40" s="1"/>
  <c r="AM378" i="40"/>
  <c r="T379" i="40" l="1"/>
  <c r="AY379" i="40"/>
  <c r="AI379" i="40"/>
  <c r="AV379" i="40" s="1"/>
  <c r="AW379" i="40" s="1"/>
  <c r="AX379" i="40" s="1"/>
  <c r="W378" i="40"/>
  <c r="N378" i="40"/>
  <c r="P378" i="40" s="1"/>
  <c r="B380" i="40" l="1"/>
  <c r="AZ379" i="40"/>
  <c r="BB379" i="40"/>
  <c r="Q378" i="40"/>
  <c r="BC379" i="40"/>
  <c r="BD379" i="40" s="1"/>
  <c r="BE379" i="40" s="1"/>
  <c r="O378" i="40"/>
  <c r="R378" i="40" l="1"/>
  <c r="S378" i="40" s="1"/>
  <c r="AB378" i="40"/>
  <c r="Y378" i="40" l="1"/>
  <c r="AC378" i="40"/>
  <c r="AD378" i="40" s="1"/>
  <c r="C379" i="40" s="1"/>
  <c r="AJ378" i="40"/>
  <c r="AK378" i="40" s="1"/>
  <c r="E379" i="40" l="1"/>
  <c r="Z378" i="40"/>
  <c r="AL378" i="40"/>
  <c r="AQ378" i="40" s="1"/>
  <c r="AT378" i="40" s="1"/>
  <c r="D379" i="40"/>
  <c r="F379" i="40"/>
  <c r="AO378" i="40" l="1"/>
  <c r="AR378" i="40" s="1"/>
  <c r="G379" i="40"/>
  <c r="H379" i="40" s="1"/>
  <c r="I379" i="40" s="1"/>
  <c r="K379" i="40" s="1"/>
  <c r="L379" i="40" s="1"/>
  <c r="U379" i="40"/>
  <c r="V379" i="40" s="1"/>
  <c r="X379" i="40" l="1"/>
  <c r="W379" i="40"/>
  <c r="M379" i="40"/>
  <c r="BF379" i="40"/>
  <c r="BG379" i="40" s="1"/>
  <c r="AF380" i="40" s="1"/>
  <c r="AG380" i="40" s="1"/>
  <c r="AY380" i="40" s="1"/>
  <c r="AN379" i="40"/>
  <c r="AP379" i="40" s="1"/>
  <c r="AS379" i="40" s="1"/>
  <c r="AM379" i="40"/>
  <c r="BH379" i="40"/>
  <c r="BI379" i="40" s="1"/>
  <c r="AA379" i="40"/>
  <c r="N379" i="40" l="1"/>
  <c r="P379" i="40" s="1"/>
  <c r="Q379" i="40" s="1"/>
  <c r="T380" i="40"/>
  <c r="AI380" i="40"/>
  <c r="AZ380" i="40" s="1"/>
  <c r="O379" i="40"/>
  <c r="AH380" i="40"/>
  <c r="BB380" i="40" l="1"/>
  <c r="AV380" i="40"/>
  <c r="AW380" i="40" s="1"/>
  <c r="AX380" i="40" s="1"/>
  <c r="B381" i="40" s="1"/>
  <c r="R379" i="40"/>
  <c r="S379" i="40" s="1"/>
  <c r="BC380" i="40"/>
  <c r="BD380" i="40" s="1"/>
  <c r="BE380" i="40" s="1"/>
  <c r="Y379" i="40"/>
  <c r="AB379" i="40"/>
  <c r="AC379" i="40" l="1"/>
  <c r="AD379" i="40" s="1"/>
  <c r="C380" i="40" s="1"/>
  <c r="E380" i="40" s="1"/>
  <c r="AJ379" i="40"/>
  <c r="AK379" i="40" s="1"/>
  <c r="Z379" i="40"/>
  <c r="AL379" i="40" l="1"/>
  <c r="AQ379" i="40" s="1"/>
  <c r="AT379" i="40" s="1"/>
  <c r="D380" i="40"/>
  <c r="F380" i="40"/>
  <c r="AO379" i="40" l="1"/>
  <c r="AR379" i="40" s="1"/>
  <c r="G380" i="40"/>
  <c r="H380" i="40" s="1"/>
  <c r="I380" i="40" s="1"/>
  <c r="K380" i="40" s="1"/>
  <c r="L380" i="40" s="1"/>
  <c r="U380" i="40"/>
  <c r="V380" i="40" s="1"/>
  <c r="X380" i="40" l="1"/>
  <c r="AA380" i="40"/>
  <c r="M380" i="40"/>
  <c r="BF380" i="40"/>
  <c r="BG380" i="40" s="1"/>
  <c r="AF381" i="40" s="1"/>
  <c r="AG381" i="40" s="1"/>
  <c r="AM380" i="40"/>
  <c r="AN380" i="40"/>
  <c r="AP380" i="40" s="1"/>
  <c r="AS380" i="40" s="1"/>
  <c r="BH380" i="40"/>
  <c r="BI380" i="40" s="1"/>
  <c r="T381" i="40" l="1"/>
  <c r="W380" i="40"/>
  <c r="N380" i="40"/>
  <c r="P380" i="40" s="1"/>
  <c r="AI381" i="40"/>
  <c r="AY381" i="40"/>
  <c r="AH381" i="40"/>
  <c r="Q380" i="40" l="1"/>
  <c r="O380" i="40"/>
  <c r="AV381" i="40"/>
  <c r="AW381" i="40" s="1"/>
  <c r="AX381" i="40" s="1"/>
  <c r="AZ381" i="40"/>
  <c r="BB381" i="40"/>
  <c r="B382" i="40" l="1"/>
  <c r="R380" i="40"/>
  <c r="S380" i="40" s="1"/>
  <c r="BC381" i="40"/>
  <c r="BD381" i="40" s="1"/>
  <c r="BE381" i="40" s="1"/>
  <c r="Y380" i="40" l="1"/>
  <c r="AB380" i="40"/>
  <c r="AC380" i="40" l="1"/>
  <c r="AD380" i="40" s="1"/>
  <c r="C381" i="40" s="1"/>
  <c r="E381" i="40" s="1"/>
  <c r="AJ380" i="40"/>
  <c r="AK380" i="40" s="1"/>
  <c r="Z380" i="40"/>
  <c r="AL380" i="40" l="1"/>
  <c r="AQ380" i="40" s="1"/>
  <c r="AT380" i="40" s="1"/>
  <c r="D381" i="40"/>
  <c r="F381" i="40"/>
  <c r="AO380" i="40" l="1"/>
  <c r="AR380" i="40" s="1"/>
  <c r="G381" i="40"/>
  <c r="H381" i="40" s="1"/>
  <c r="I381" i="40" s="1"/>
  <c r="K381" i="40" s="1"/>
  <c r="L381" i="40" s="1"/>
  <c r="U381" i="40"/>
  <c r="V381" i="40" s="1"/>
  <c r="X381" i="40" l="1"/>
  <c r="W381" i="40"/>
  <c r="M381" i="40"/>
  <c r="BF381" i="40"/>
  <c r="BG381" i="40" s="1"/>
  <c r="AF382" i="40" s="1"/>
  <c r="AG382" i="40" s="1"/>
  <c r="AN381" i="40"/>
  <c r="AP381" i="40" s="1"/>
  <c r="AS381" i="40" s="1"/>
  <c r="BH381" i="40"/>
  <c r="BI381" i="40" s="1"/>
  <c r="AM381" i="40"/>
  <c r="N381" i="40"/>
  <c r="P381" i="40" s="1"/>
  <c r="AA381" i="40"/>
  <c r="T382" i="40" l="1"/>
  <c r="Q381" i="40"/>
  <c r="O381" i="40"/>
  <c r="AY382" i="40"/>
  <c r="AH382" i="40"/>
  <c r="AI382" i="40"/>
  <c r="R381" i="40" l="1"/>
  <c r="S381" i="40" s="1"/>
  <c r="BB382" i="40"/>
  <c r="AV382" i="40"/>
  <c r="AW382" i="40" s="1"/>
  <c r="AX382" i="40" s="1"/>
  <c r="AZ382" i="40"/>
  <c r="BC382" i="40" s="1"/>
  <c r="BD382" i="40" s="1"/>
  <c r="BE382" i="40" s="1"/>
  <c r="B383" i="40" l="1"/>
  <c r="Y381" i="40"/>
  <c r="AB381" i="40"/>
  <c r="AC381" i="40" l="1"/>
  <c r="AJ381" i="40"/>
  <c r="AK381" i="40" s="1"/>
  <c r="AD381" i="40"/>
  <c r="C382" i="40" s="1"/>
  <c r="E382" i="40" s="1"/>
  <c r="Z381" i="40"/>
  <c r="AL381" i="40" l="1"/>
  <c r="AO381" i="40" s="1"/>
  <c r="AR381" i="40" s="1"/>
  <c r="D382" i="40"/>
  <c r="F382" i="40"/>
  <c r="AQ381" i="40" l="1"/>
  <c r="AT381" i="40" s="1"/>
  <c r="G382" i="40"/>
  <c r="H382" i="40" s="1"/>
  <c r="I382" i="40" s="1"/>
  <c r="K382" i="40" s="1"/>
  <c r="L382" i="40" s="1"/>
  <c r="U382" i="40"/>
  <c r="V382" i="40" s="1"/>
  <c r="X382" i="40" l="1"/>
  <c r="AA382" i="40"/>
  <c r="M382" i="40"/>
  <c r="BF382" i="40"/>
  <c r="BG382" i="40" s="1"/>
  <c r="AF383" i="40" s="1"/>
  <c r="AG383" i="40" s="1"/>
  <c r="AM382" i="40"/>
  <c r="AN382" i="40"/>
  <c r="AP382" i="40" s="1"/>
  <c r="AS382" i="40" s="1"/>
  <c r="BH382" i="40"/>
  <c r="BI382" i="40" s="1"/>
  <c r="N382" i="40"/>
  <c r="P382" i="40" s="1"/>
  <c r="T383" i="40" l="1"/>
  <c r="W382" i="40"/>
  <c r="Q382" i="40"/>
  <c r="O382" i="40"/>
  <c r="AY383" i="40"/>
  <c r="AI383" i="40"/>
  <c r="AH383" i="40"/>
  <c r="R382" i="40" l="1"/>
  <c r="S382" i="40" s="1"/>
  <c r="AZ383" i="40"/>
  <c r="BB383" i="40"/>
  <c r="AV383" i="40"/>
  <c r="AW383" i="40" s="1"/>
  <c r="AX383" i="40" s="1"/>
  <c r="BC383" i="40" l="1"/>
  <c r="BD383" i="40" s="1"/>
  <c r="BE383" i="40" s="1"/>
  <c r="B384" i="40"/>
  <c r="Y382" i="40"/>
  <c r="AB382" i="40"/>
  <c r="AC382" i="40" l="1"/>
  <c r="AJ382" i="40"/>
  <c r="AK382" i="40" s="1"/>
  <c r="AD382" i="40"/>
  <c r="C383" i="40" s="1"/>
  <c r="E383" i="40" s="1"/>
  <c r="Z382" i="40"/>
  <c r="AL382" i="40" l="1"/>
  <c r="AQ382" i="40" s="1"/>
  <c r="AT382" i="40" s="1"/>
  <c r="D383" i="40"/>
  <c r="F383" i="40"/>
  <c r="AO382" i="40" l="1"/>
  <c r="AR382" i="40" s="1"/>
  <c r="G383" i="40"/>
  <c r="H383" i="40" s="1"/>
  <c r="I383" i="40" s="1"/>
  <c r="K383" i="40" s="1"/>
  <c r="L383" i="40" s="1"/>
  <c r="U383" i="40"/>
  <c r="V383" i="40" s="1"/>
  <c r="X383" i="40" l="1"/>
  <c r="M383" i="40"/>
  <c r="N383" i="40" s="1"/>
  <c r="P383" i="40" s="1"/>
  <c r="BF383" i="40"/>
  <c r="BG383" i="40" s="1"/>
  <c r="AF384" i="40" s="1"/>
  <c r="AG384" i="40" s="1"/>
  <c r="W383" i="40"/>
  <c r="BH383" i="40"/>
  <c r="BI383" i="40" s="1"/>
  <c r="AM383" i="40"/>
  <c r="AN383" i="40"/>
  <c r="AP383" i="40" s="1"/>
  <c r="AS383" i="40" s="1"/>
  <c r="AA383" i="40"/>
  <c r="T384" i="40" l="1"/>
  <c r="Q383" i="40"/>
  <c r="O383" i="40"/>
  <c r="AI384" i="40"/>
  <c r="AH384" i="40"/>
  <c r="AY384" i="40"/>
  <c r="R383" i="40" l="1"/>
  <c r="S383" i="40" s="1"/>
  <c r="AV384" i="40"/>
  <c r="AW384" i="40" s="1"/>
  <c r="AX384" i="40" s="1"/>
  <c r="AZ384" i="40"/>
  <c r="BB384" i="40"/>
  <c r="B385" i="40" l="1"/>
  <c r="BC384" i="40"/>
  <c r="BD384" i="40" s="1"/>
  <c r="BE384" i="40" s="1"/>
  <c r="AB383" i="40" l="1"/>
  <c r="Y383" i="40"/>
  <c r="AC383" i="40" l="1"/>
  <c r="AD383" i="40" s="1"/>
  <c r="C384" i="40" s="1"/>
  <c r="E384" i="40" s="1"/>
  <c r="AJ383" i="40"/>
  <c r="AK383" i="40" s="1"/>
  <c r="Z383" i="40"/>
  <c r="AL383" i="40" l="1"/>
  <c r="AQ383" i="40" s="1"/>
  <c r="AT383" i="40" s="1"/>
  <c r="D384" i="40"/>
  <c r="F384" i="40"/>
  <c r="AO383" i="40" l="1"/>
  <c r="AR383" i="40" s="1"/>
  <c r="G384" i="40"/>
  <c r="H384" i="40" s="1"/>
  <c r="I384" i="40" s="1"/>
  <c r="K384" i="40" s="1"/>
  <c r="L384" i="40" s="1"/>
  <c r="U384" i="40"/>
  <c r="V384" i="40" s="1"/>
  <c r="X384" i="40" l="1"/>
  <c r="AA384" i="40"/>
  <c r="M384" i="40"/>
  <c r="BF384" i="40"/>
  <c r="BG384" i="40" s="1"/>
  <c r="AF385" i="40" s="1"/>
  <c r="AG385" i="40" s="1"/>
  <c r="AN384" i="40"/>
  <c r="AP384" i="40" s="1"/>
  <c r="AS384" i="40" s="1"/>
  <c r="AM384" i="40"/>
  <c r="BH384" i="40"/>
  <c r="BI384" i="40" s="1"/>
  <c r="T385" i="40" l="1"/>
  <c r="W384" i="40"/>
  <c r="N384" i="40"/>
  <c r="P384" i="40" s="1"/>
  <c r="AI385" i="40"/>
  <c r="AY385" i="40"/>
  <c r="AH385" i="40"/>
  <c r="O384" i="40" l="1"/>
  <c r="Q384" i="40"/>
  <c r="AV385" i="40"/>
  <c r="AW385" i="40" s="1"/>
  <c r="AX385" i="40" s="1"/>
  <c r="BB385" i="40"/>
  <c r="AZ385" i="40"/>
  <c r="B386" i="40" l="1"/>
  <c r="R384" i="40"/>
  <c r="S384" i="40" s="1"/>
  <c r="BC385" i="40"/>
  <c r="BD385" i="40" s="1"/>
  <c r="BE385" i="40" s="1"/>
  <c r="Y384" i="40" l="1"/>
  <c r="AB384" i="40"/>
  <c r="AC384" i="40" l="1"/>
  <c r="AJ384" i="40"/>
  <c r="AK384" i="40" s="1"/>
  <c r="AD384" i="40"/>
  <c r="C385" i="40" s="1"/>
  <c r="E385" i="40" s="1"/>
  <c r="Z384" i="40"/>
  <c r="AL384" i="40" l="1"/>
  <c r="AO384" i="40" s="1"/>
  <c r="AR384" i="40" s="1"/>
  <c r="D385" i="40"/>
  <c r="F385" i="40"/>
  <c r="AQ384" i="40" l="1"/>
  <c r="AT384" i="40" s="1"/>
  <c r="G385" i="40"/>
  <c r="H385" i="40" s="1"/>
  <c r="I385" i="40" s="1"/>
  <c r="K385" i="40" s="1"/>
  <c r="L385" i="40" s="1"/>
  <c r="U385" i="40"/>
  <c r="V385" i="40" s="1"/>
  <c r="X385" i="40" l="1"/>
  <c r="M385" i="40"/>
  <c r="BF385" i="40"/>
  <c r="BG385" i="40" s="1"/>
  <c r="AF386" i="40" s="1"/>
  <c r="AG386" i="40" s="1"/>
  <c r="W385" i="40"/>
  <c r="AM385" i="40"/>
  <c r="BH385" i="40"/>
  <c r="BI385" i="40" s="1"/>
  <c r="AN385" i="40"/>
  <c r="AP385" i="40" s="1"/>
  <c r="AS385" i="40" s="1"/>
  <c r="AA385" i="40"/>
  <c r="N385" i="40" l="1"/>
  <c r="P385" i="40" s="1"/>
  <c r="Q385" i="40" s="1"/>
  <c r="T386" i="40"/>
  <c r="AH386" i="40"/>
  <c r="AY386" i="40"/>
  <c r="AI386" i="40"/>
  <c r="O385" i="40" l="1"/>
  <c r="R385" i="40"/>
  <c r="S385" i="40" s="1"/>
  <c r="AV386" i="40"/>
  <c r="AW386" i="40" s="1"/>
  <c r="AX386" i="40" s="1"/>
  <c r="AZ386" i="40"/>
  <c r="BB386" i="40"/>
  <c r="B387" i="40" l="1"/>
  <c r="BC386" i="40"/>
  <c r="BD386" i="40" s="1"/>
  <c r="BE386" i="40" s="1"/>
  <c r="Y385" i="40"/>
  <c r="AB385" i="40"/>
  <c r="AC385" i="40" l="1"/>
  <c r="AJ385" i="40"/>
  <c r="AK385" i="40" s="1"/>
  <c r="AD385" i="40"/>
  <c r="C386" i="40" s="1"/>
  <c r="E386" i="40" s="1"/>
  <c r="Z385" i="40"/>
  <c r="AL385" i="40" l="1"/>
  <c r="AQ385" i="40" s="1"/>
  <c r="AT385" i="40" s="1"/>
  <c r="D386" i="40"/>
  <c r="F386" i="40"/>
  <c r="G386" i="40" l="1"/>
  <c r="H386" i="40" s="1"/>
  <c r="I386" i="40" s="1"/>
  <c r="K386" i="40" s="1"/>
  <c r="L386" i="40" s="1"/>
  <c r="AO385" i="40"/>
  <c r="AR385" i="40" s="1"/>
  <c r="U386" i="40"/>
  <c r="V386" i="40" s="1"/>
  <c r="X386" i="40" l="1"/>
  <c r="M386" i="40"/>
  <c r="BF386" i="40"/>
  <c r="BG386" i="40" s="1"/>
  <c r="AF387" i="40" s="1"/>
  <c r="AG387" i="40" s="1"/>
  <c r="W386" i="40"/>
  <c r="AM386" i="40"/>
  <c r="BH386" i="40"/>
  <c r="BI386" i="40" s="1"/>
  <c r="N386" i="40"/>
  <c r="P386" i="40" s="1"/>
  <c r="AA386" i="40"/>
  <c r="AN386" i="40"/>
  <c r="AP386" i="40" s="1"/>
  <c r="AS386" i="40" s="1"/>
  <c r="T387" i="40" l="1"/>
  <c r="Q386" i="40"/>
  <c r="O386" i="40"/>
  <c r="AI387" i="40"/>
  <c r="AH387" i="40"/>
  <c r="AY387" i="40"/>
  <c r="R386" i="40" l="1"/>
  <c r="S386" i="40" s="1"/>
  <c r="AZ387" i="40"/>
  <c r="AV387" i="40"/>
  <c r="AW387" i="40" s="1"/>
  <c r="AX387" i="40" s="1"/>
  <c r="BB387" i="40"/>
  <c r="B388" i="40" l="1"/>
  <c r="BC387" i="40"/>
  <c r="BD387" i="40" s="1"/>
  <c r="BE387" i="40" s="1"/>
  <c r="AB386" i="40" l="1"/>
  <c r="Y386" i="40"/>
  <c r="AC386" i="40" l="1"/>
  <c r="AD386" i="40" s="1"/>
  <c r="C387" i="40" s="1"/>
  <c r="E387" i="40" s="1"/>
  <c r="AJ386" i="40"/>
  <c r="AK386" i="40" s="1"/>
  <c r="Z386" i="40"/>
  <c r="AL386" i="40" l="1"/>
  <c r="AO386" i="40" s="1"/>
  <c r="AR386" i="40" s="1"/>
  <c r="D387" i="40"/>
  <c r="F387" i="40"/>
  <c r="G387" i="40" l="1"/>
  <c r="H387" i="40" s="1"/>
  <c r="I387" i="40" s="1"/>
  <c r="K387" i="40" s="1"/>
  <c r="L387" i="40" s="1"/>
  <c r="AQ386" i="40"/>
  <c r="AT386" i="40" s="1"/>
  <c r="U387" i="40"/>
  <c r="V387" i="40" s="1"/>
  <c r="X387" i="40" l="1"/>
  <c r="M387" i="40"/>
  <c r="N387" i="40" s="1"/>
  <c r="P387" i="40" s="1"/>
  <c r="BF387" i="40"/>
  <c r="BG387" i="40" s="1"/>
  <c r="AF388" i="40" s="1"/>
  <c r="AG388" i="40" s="1"/>
  <c r="BH387" i="40"/>
  <c r="BI387" i="40" s="1"/>
  <c r="AM387" i="40"/>
  <c r="AN387" i="40"/>
  <c r="AP387" i="40" s="1"/>
  <c r="AS387" i="40" s="1"/>
  <c r="AA387" i="40"/>
  <c r="T388" i="40" l="1"/>
  <c r="W387" i="40"/>
  <c r="Q387" i="40"/>
  <c r="O387" i="40"/>
  <c r="AY388" i="40"/>
  <c r="AH388" i="40"/>
  <c r="AI388" i="40"/>
  <c r="R387" i="40" l="1"/>
  <c r="S387" i="40" s="1"/>
  <c r="BB388" i="40"/>
  <c r="AZ388" i="40"/>
  <c r="BC388" i="40" s="1"/>
  <c r="BD388" i="40" s="1"/>
  <c r="BE388" i="40" s="1"/>
  <c r="AV388" i="40"/>
  <c r="AW388" i="40" s="1"/>
  <c r="AX388" i="40" s="1"/>
  <c r="B389" i="40" l="1"/>
  <c r="Y387" i="40"/>
  <c r="AB387" i="40"/>
  <c r="AC387" i="40" l="1"/>
  <c r="AD387" i="40" s="1"/>
  <c r="C388" i="40" s="1"/>
  <c r="E388" i="40" s="1"/>
  <c r="AJ387" i="40"/>
  <c r="AK387" i="40" s="1"/>
  <c r="Z387" i="40"/>
  <c r="AL387" i="40" l="1"/>
  <c r="AQ387" i="40" s="1"/>
  <c r="AT387" i="40" s="1"/>
  <c r="D388" i="40"/>
  <c r="F388" i="40"/>
  <c r="AO387" i="40" l="1"/>
  <c r="AR387" i="40" s="1"/>
  <c r="G388" i="40"/>
  <c r="H388" i="40" s="1"/>
  <c r="I388" i="40" s="1"/>
  <c r="K388" i="40" s="1"/>
  <c r="L388" i="40" s="1"/>
  <c r="U388" i="40"/>
  <c r="V388" i="40" s="1"/>
  <c r="X388" i="40" l="1"/>
  <c r="AA388" i="40"/>
  <c r="M388" i="40"/>
  <c r="BF388" i="40"/>
  <c r="BG388" i="40" s="1"/>
  <c r="AF389" i="40" s="1"/>
  <c r="AG389" i="40" s="1"/>
  <c r="AN388" i="40"/>
  <c r="AP388" i="40" s="1"/>
  <c r="AS388" i="40" s="1"/>
  <c r="AM388" i="40"/>
  <c r="BH388" i="40"/>
  <c r="BI388" i="40" s="1"/>
  <c r="T389" i="40" l="1"/>
  <c r="W388" i="40"/>
  <c r="N388" i="40"/>
  <c r="P388" i="40" s="1"/>
  <c r="AI389" i="40"/>
  <c r="AH389" i="40"/>
  <c r="AY389" i="40"/>
  <c r="O388" i="40" l="1"/>
  <c r="Q388" i="40"/>
  <c r="AZ389" i="40"/>
  <c r="AV389" i="40"/>
  <c r="AW389" i="40" s="1"/>
  <c r="AX389" i="40" s="1"/>
  <c r="BB389" i="40"/>
  <c r="B390" i="40" l="1"/>
  <c r="R388" i="40"/>
  <c r="S388" i="40" s="1"/>
  <c r="BC389" i="40"/>
  <c r="BD389" i="40" s="1"/>
  <c r="BE389" i="40" s="1"/>
  <c r="Y388" i="40" l="1"/>
  <c r="AB388" i="40"/>
  <c r="AC388" i="40" l="1"/>
  <c r="AJ388" i="40"/>
  <c r="AK388" i="40" s="1"/>
  <c r="AD388" i="40"/>
  <c r="C389" i="40" s="1"/>
  <c r="E389" i="40" s="1"/>
  <c r="Z388" i="40"/>
  <c r="AL388" i="40" l="1"/>
  <c r="AO388" i="40" s="1"/>
  <c r="AR388" i="40" s="1"/>
  <c r="D389" i="40"/>
  <c r="F389" i="40"/>
  <c r="AQ388" i="40" l="1"/>
  <c r="AT388" i="40" s="1"/>
  <c r="G389" i="40"/>
  <c r="H389" i="40" s="1"/>
  <c r="I389" i="40" s="1"/>
  <c r="K389" i="40" s="1"/>
  <c r="L389" i="40" s="1"/>
  <c r="U389" i="40"/>
  <c r="V389" i="40" s="1"/>
  <c r="X389" i="40" l="1"/>
  <c r="M389" i="40"/>
  <c r="BF389" i="40"/>
  <c r="BG389" i="40" s="1"/>
  <c r="AF390" i="40" s="1"/>
  <c r="AG390" i="40" s="1"/>
  <c r="AA389" i="40"/>
  <c r="AM389" i="40"/>
  <c r="AN389" i="40"/>
  <c r="AP389" i="40" s="1"/>
  <c r="AS389" i="40" s="1"/>
  <c r="BH389" i="40"/>
  <c r="BI389" i="40" s="1"/>
  <c r="T390" i="40" l="1"/>
  <c r="W389" i="40"/>
  <c r="N389" i="40"/>
  <c r="P389" i="40" s="1"/>
  <c r="AI390" i="40"/>
  <c r="AY390" i="40"/>
  <c r="AH390" i="40"/>
  <c r="O389" i="40" l="1"/>
  <c r="Q389" i="40"/>
  <c r="BB390" i="40"/>
  <c r="AZ390" i="40"/>
  <c r="AV390" i="40"/>
  <c r="AW390" i="40" s="1"/>
  <c r="AX390" i="40" s="1"/>
  <c r="B391" i="40" l="1"/>
  <c r="R389" i="40"/>
  <c r="S389" i="40" s="1"/>
  <c r="BC390" i="40"/>
  <c r="BD390" i="40" s="1"/>
  <c r="BE390" i="40" s="1"/>
  <c r="AB389" i="40"/>
  <c r="Y389" i="40"/>
  <c r="AC389" i="40" l="1"/>
  <c r="AD389" i="40" s="1"/>
  <c r="C390" i="40" s="1"/>
  <c r="E390" i="40" s="1"/>
  <c r="AJ389" i="40"/>
  <c r="AK389" i="40" s="1"/>
  <c r="Z389" i="40"/>
  <c r="AL389" i="40" l="1"/>
  <c r="AQ389" i="40" s="1"/>
  <c r="AT389" i="40" s="1"/>
  <c r="D390" i="40"/>
  <c r="F390" i="40"/>
  <c r="AO389" i="40" l="1"/>
  <c r="AR389" i="40" s="1"/>
  <c r="U390" i="40"/>
  <c r="V390" i="40" s="1"/>
  <c r="G390" i="40"/>
  <c r="H390" i="40" s="1"/>
  <c r="I390" i="40" s="1"/>
  <c r="K390" i="40" s="1"/>
  <c r="L390" i="40" s="1"/>
  <c r="X390" i="40" l="1"/>
  <c r="AA390" i="40"/>
  <c r="M390" i="40"/>
  <c r="BF390" i="40"/>
  <c r="BG390" i="40" s="1"/>
  <c r="AF391" i="40" s="1"/>
  <c r="AG391" i="40" s="1"/>
  <c r="AN390" i="40"/>
  <c r="AP390" i="40" s="1"/>
  <c r="AS390" i="40" s="1"/>
  <c r="AM390" i="40"/>
  <c r="BH390" i="40"/>
  <c r="BI390" i="40" s="1"/>
  <c r="T391" i="40" l="1"/>
  <c r="N390" i="40"/>
  <c r="P390" i="40" s="1"/>
  <c r="W390" i="40"/>
  <c r="AY391" i="40"/>
  <c r="AI391" i="40"/>
  <c r="AH391" i="40"/>
  <c r="O390" i="40" l="1"/>
  <c r="Q390" i="40"/>
  <c r="AV391" i="40"/>
  <c r="AW391" i="40" s="1"/>
  <c r="AX391" i="40" s="1"/>
  <c r="BB391" i="40"/>
  <c r="AZ391" i="40"/>
  <c r="B392" i="40" l="1"/>
  <c r="R390" i="40"/>
  <c r="S390" i="40" s="1"/>
  <c r="BC391" i="40"/>
  <c r="BD391" i="40" s="1"/>
  <c r="BE391" i="40" s="1"/>
  <c r="AB390" i="40" l="1"/>
  <c r="Y390" i="40"/>
  <c r="AC390" i="40" l="1"/>
  <c r="AD390" i="40" s="1"/>
  <c r="C391" i="40" s="1"/>
  <c r="E391" i="40" s="1"/>
  <c r="AJ390" i="40"/>
  <c r="AK390" i="40" s="1"/>
  <c r="Z390" i="40"/>
  <c r="AL390" i="40" l="1"/>
  <c r="AQ390" i="40" s="1"/>
  <c r="AT390" i="40" s="1"/>
  <c r="D391" i="40"/>
  <c r="F391" i="40"/>
  <c r="AO390" i="40" l="1"/>
  <c r="AR390" i="40" s="1"/>
  <c r="G391" i="40"/>
  <c r="H391" i="40" s="1"/>
  <c r="I391" i="40" s="1"/>
  <c r="K391" i="40" s="1"/>
  <c r="L391" i="40" s="1"/>
  <c r="U391" i="40"/>
  <c r="V391" i="40" s="1"/>
  <c r="X391" i="40" l="1"/>
  <c r="M391" i="40"/>
  <c r="BF391" i="40"/>
  <c r="BG391" i="40" s="1"/>
  <c r="AF392" i="40" s="1"/>
  <c r="AG392" i="40" s="1"/>
  <c r="AA391" i="40"/>
  <c r="AN391" i="40"/>
  <c r="AP391" i="40" s="1"/>
  <c r="AS391" i="40" s="1"/>
  <c r="AM391" i="40"/>
  <c r="BH391" i="40"/>
  <c r="BI391" i="40" s="1"/>
  <c r="T392" i="40" l="1"/>
  <c r="W391" i="40"/>
  <c r="N391" i="40"/>
  <c r="P391" i="40" s="1"/>
  <c r="AH392" i="40"/>
  <c r="AY392" i="40"/>
  <c r="AI392" i="40"/>
  <c r="O391" i="40" l="1"/>
  <c r="Q391" i="40"/>
  <c r="AZ392" i="40"/>
  <c r="BB392" i="40"/>
  <c r="AV392" i="40"/>
  <c r="AW392" i="40" s="1"/>
  <c r="AX392" i="40" s="1"/>
  <c r="B393" i="40" l="1"/>
  <c r="R391" i="40"/>
  <c r="S391" i="40" s="1"/>
  <c r="BC392" i="40"/>
  <c r="BD392" i="40" s="1"/>
  <c r="BE392" i="40" s="1"/>
  <c r="AB391" i="40"/>
  <c r="Y391" i="40"/>
  <c r="AC391" i="40" l="1"/>
  <c r="AD391" i="40" s="1"/>
  <c r="C392" i="40" s="1"/>
  <c r="E392" i="40" s="1"/>
  <c r="AJ391" i="40"/>
  <c r="AK391" i="40" s="1"/>
  <c r="Z391" i="40"/>
  <c r="AL391" i="40" l="1"/>
  <c r="AQ391" i="40" s="1"/>
  <c r="AT391" i="40" s="1"/>
  <c r="D392" i="40"/>
  <c r="F392" i="40"/>
  <c r="AO391" i="40" l="1"/>
  <c r="AR391" i="40" s="1"/>
  <c r="G392" i="40"/>
  <c r="H392" i="40" s="1"/>
  <c r="I392" i="40" s="1"/>
  <c r="K392" i="40" s="1"/>
  <c r="L392" i="40" s="1"/>
  <c r="U392" i="40"/>
  <c r="V392" i="40" s="1"/>
  <c r="X392" i="40" l="1"/>
  <c r="AA392" i="40"/>
  <c r="M392" i="40"/>
  <c r="BF392" i="40"/>
  <c r="BG392" i="40" s="1"/>
  <c r="AF393" i="40" s="1"/>
  <c r="AG393" i="40" s="1"/>
  <c r="AM392" i="40"/>
  <c r="AN392" i="40"/>
  <c r="AP392" i="40" s="1"/>
  <c r="AS392" i="40" s="1"/>
  <c r="BH392" i="40"/>
  <c r="BI392" i="40" s="1"/>
  <c r="T393" i="40" l="1"/>
  <c r="W392" i="40"/>
  <c r="N392" i="40"/>
  <c r="P392" i="40" s="1"/>
  <c r="AY393" i="40"/>
  <c r="AH393" i="40"/>
  <c r="AI393" i="40"/>
  <c r="Q392" i="40" l="1"/>
  <c r="O392" i="40"/>
  <c r="AZ393" i="40"/>
  <c r="BB393" i="40"/>
  <c r="AV393" i="40"/>
  <c r="AW393" i="40" s="1"/>
  <c r="AX393" i="40" s="1"/>
  <c r="B394" i="40" l="1"/>
  <c r="R392" i="40"/>
  <c r="S392" i="40" s="1"/>
  <c r="BC393" i="40"/>
  <c r="BD393" i="40" s="1"/>
  <c r="BE393" i="40" s="1"/>
  <c r="Y392" i="40"/>
  <c r="AB392" i="40"/>
  <c r="AC392" i="40" l="1"/>
  <c r="AD392" i="40" s="1"/>
  <c r="C393" i="40" s="1"/>
  <c r="E393" i="40" s="1"/>
  <c r="AJ392" i="40"/>
  <c r="AK392" i="40" s="1"/>
  <c r="Z392" i="40"/>
  <c r="AL392" i="40" l="1"/>
  <c r="AO392" i="40" s="1"/>
  <c r="AR392" i="40" s="1"/>
  <c r="D393" i="40"/>
  <c r="F393" i="40"/>
  <c r="AQ392" i="40" l="1"/>
  <c r="AT392" i="40" s="1"/>
  <c r="G393" i="40"/>
  <c r="H393" i="40" s="1"/>
  <c r="I393" i="40" s="1"/>
  <c r="K393" i="40" s="1"/>
  <c r="L393" i="40" s="1"/>
  <c r="U393" i="40"/>
  <c r="V393" i="40" s="1"/>
  <c r="X393" i="40" l="1"/>
  <c r="W393" i="40"/>
  <c r="M393" i="40"/>
  <c r="N393" i="40" s="1"/>
  <c r="P393" i="40" s="1"/>
  <c r="BF393" i="40"/>
  <c r="BG393" i="40" s="1"/>
  <c r="AF394" i="40" s="1"/>
  <c r="AG394" i="40" s="1"/>
  <c r="AI394" i="40" s="1"/>
  <c r="AM393" i="40"/>
  <c r="AN393" i="40"/>
  <c r="AP393" i="40" s="1"/>
  <c r="AS393" i="40" s="1"/>
  <c r="BH393" i="40"/>
  <c r="BI393" i="40" s="1"/>
  <c r="AA393" i="40"/>
  <c r="AY394" i="40" l="1"/>
  <c r="AH394" i="40"/>
  <c r="T394" i="40"/>
  <c r="Q393" i="40"/>
  <c r="O393" i="40"/>
  <c r="AZ394" i="40"/>
  <c r="AV394" i="40"/>
  <c r="AW394" i="40" s="1"/>
  <c r="AX394" i="40" s="1"/>
  <c r="BB394" i="40"/>
  <c r="B395" i="40" l="1"/>
  <c r="R393" i="40"/>
  <c r="S393" i="40" s="1"/>
  <c r="BC394" i="40"/>
  <c r="BD394" i="40" s="1"/>
  <c r="BE394" i="40" s="1"/>
  <c r="Y393" i="40" l="1"/>
  <c r="AB393" i="40"/>
  <c r="AC393" i="40" l="1"/>
  <c r="AJ393" i="40"/>
  <c r="AK393" i="40" s="1"/>
  <c r="AD393" i="40"/>
  <c r="C394" i="40" s="1"/>
  <c r="E394" i="40" s="1"/>
  <c r="Z393" i="40"/>
  <c r="AL393" i="40" l="1"/>
  <c r="AQ393" i="40" s="1"/>
  <c r="AT393" i="40" s="1"/>
  <c r="D394" i="40"/>
  <c r="F394" i="40"/>
  <c r="AO393" i="40" l="1"/>
  <c r="AR393" i="40" s="1"/>
  <c r="G394" i="40"/>
  <c r="H394" i="40" s="1"/>
  <c r="I394" i="40" s="1"/>
  <c r="K394" i="40" s="1"/>
  <c r="L394" i="40" s="1"/>
  <c r="U394" i="40"/>
  <c r="V394" i="40" s="1"/>
  <c r="X394" i="40" l="1"/>
  <c r="W394" i="40"/>
  <c r="M394" i="40"/>
  <c r="N394" i="40" s="1"/>
  <c r="P394" i="40" s="1"/>
  <c r="BF394" i="40"/>
  <c r="BG394" i="40" s="1"/>
  <c r="AF395" i="40" s="1"/>
  <c r="AG395" i="40" s="1"/>
  <c r="AI395" i="40" s="1"/>
  <c r="BH394" i="40"/>
  <c r="BI394" i="40" s="1"/>
  <c r="AN394" i="40"/>
  <c r="AP394" i="40" s="1"/>
  <c r="AS394" i="40" s="1"/>
  <c r="AM394" i="40"/>
  <c r="AA394" i="40"/>
  <c r="T395" i="40" l="1"/>
  <c r="O394" i="40"/>
  <c r="Q394" i="40"/>
  <c r="AY395" i="40"/>
  <c r="AH395" i="40"/>
  <c r="BB395" i="40"/>
  <c r="AZ395" i="40"/>
  <c r="AV395" i="40"/>
  <c r="AW395" i="40" s="1"/>
  <c r="AX395" i="40" s="1"/>
  <c r="B396" i="40" l="1"/>
  <c r="R394" i="40"/>
  <c r="S394" i="40" s="1"/>
  <c r="BC395" i="40"/>
  <c r="BD395" i="40" s="1"/>
  <c r="BE395" i="40" s="1"/>
  <c r="AB394" i="40" l="1"/>
  <c r="Y394" i="40"/>
  <c r="AC394" i="40" l="1"/>
  <c r="AJ394" i="40"/>
  <c r="AK394" i="40" s="1"/>
  <c r="AD394" i="40"/>
  <c r="C395" i="40" s="1"/>
  <c r="E395" i="40" s="1"/>
  <c r="Z394" i="40"/>
  <c r="AL394" i="40" l="1"/>
  <c r="AQ394" i="40" s="1"/>
  <c r="AT394" i="40" s="1"/>
  <c r="D395" i="40"/>
  <c r="F395" i="40"/>
  <c r="G395" i="40" l="1"/>
  <c r="H395" i="40" s="1"/>
  <c r="I395" i="40" s="1"/>
  <c r="K395" i="40" s="1"/>
  <c r="L395" i="40" s="1"/>
  <c r="AO394" i="40"/>
  <c r="AR394" i="40" s="1"/>
  <c r="U395" i="40"/>
  <c r="V395" i="40" s="1"/>
  <c r="M395" i="40" l="1"/>
  <c r="X395" i="40"/>
  <c r="BF395" i="40"/>
  <c r="BG395" i="40" s="1"/>
  <c r="AF396" i="40" s="1"/>
  <c r="AG396" i="40" s="1"/>
  <c r="AH396" i="40" s="1"/>
  <c r="W395" i="40"/>
  <c r="AN395" i="40"/>
  <c r="AP395" i="40" s="1"/>
  <c r="AS395" i="40" s="1"/>
  <c r="AM395" i="40"/>
  <c r="BH395" i="40"/>
  <c r="BI395" i="40" s="1"/>
  <c r="AA395" i="40"/>
  <c r="N395" i="40"/>
  <c r="P395" i="40" s="1"/>
  <c r="AY396" i="40" l="1"/>
  <c r="AI396" i="40"/>
  <c r="AV396" i="40" s="1"/>
  <c r="AW396" i="40" s="1"/>
  <c r="AX396" i="40" s="1"/>
  <c r="T396" i="40"/>
  <c r="O395" i="40"/>
  <c r="Q395" i="40"/>
  <c r="BB396" i="40" l="1"/>
  <c r="AZ396" i="40"/>
  <c r="B397" i="40"/>
  <c r="R395" i="40"/>
  <c r="S395" i="40" s="1"/>
  <c r="BC396" i="40"/>
  <c r="BD396" i="40" s="1"/>
  <c r="BE396" i="40" s="1"/>
  <c r="Y395" i="40" l="1"/>
  <c r="AB395" i="40" l="1"/>
  <c r="Z395" i="40"/>
  <c r="AJ395" i="40" l="1"/>
  <c r="AK395" i="40" s="1"/>
  <c r="AC395" i="40"/>
  <c r="AD395" i="40" s="1"/>
  <c r="C396" i="40" s="1"/>
  <c r="E396" i="40" s="1"/>
  <c r="F396" i="40" l="1"/>
  <c r="D396" i="40"/>
  <c r="U396" i="40" l="1"/>
  <c r="V396" i="40" s="1"/>
  <c r="BH396" i="40" s="1"/>
  <c r="BI396" i="40" s="1"/>
  <c r="AL395" i="40"/>
  <c r="G396" i="40"/>
  <c r="H396" i="40" s="1"/>
  <c r="I396" i="40" s="1"/>
  <c r="K396" i="40" s="1"/>
  <c r="L396" i="40" s="1"/>
  <c r="X396" i="40" l="1"/>
  <c r="T397" i="40"/>
  <c r="AA396" i="40"/>
  <c r="M396" i="40"/>
  <c r="BF396" i="40"/>
  <c r="BG396" i="40" s="1"/>
  <c r="AF397" i="40" s="1"/>
  <c r="AG397" i="40" s="1"/>
  <c r="AI397" i="40" s="1"/>
  <c r="AN396" i="40"/>
  <c r="AP396" i="40" s="1"/>
  <c r="AS396" i="40" s="1"/>
  <c r="AM396" i="40"/>
  <c r="AQ395" i="40"/>
  <c r="AT395" i="40" s="1"/>
  <c r="AO395" i="40"/>
  <c r="AR395" i="40" s="1"/>
  <c r="AH397" i="40" l="1"/>
  <c r="AY397" i="40"/>
  <c r="W396" i="40"/>
  <c r="N396" i="40"/>
  <c r="P396" i="40" s="1"/>
  <c r="BB397" i="40"/>
  <c r="AZ397" i="40"/>
  <c r="AV397" i="40"/>
  <c r="AW397" i="40" s="1"/>
  <c r="AX397" i="40" s="1"/>
  <c r="B398" i="40" l="1"/>
  <c r="Q396" i="40"/>
  <c r="BC397" i="40"/>
  <c r="BD397" i="40" s="1"/>
  <c r="BE397" i="40" s="1"/>
  <c r="O396" i="40"/>
  <c r="R396" i="40" l="1"/>
  <c r="S396" i="40" s="1"/>
  <c r="Y396" i="40" l="1"/>
  <c r="AB396" i="40"/>
  <c r="Z396" i="40" l="1"/>
  <c r="AC396" i="40"/>
  <c r="AD396" i="40" s="1"/>
  <c r="C397" i="40" s="1"/>
  <c r="E397" i="40" s="1"/>
  <c r="AJ396" i="40"/>
  <c r="AK396" i="40" s="1"/>
  <c r="U397" i="40" l="1"/>
  <c r="V397" i="40" s="1"/>
  <c r="D397" i="40"/>
  <c r="AL396" i="40"/>
  <c r="AO396" i="40" s="1"/>
  <c r="AR396" i="40" s="1"/>
  <c r="F397" i="40"/>
  <c r="AN397" i="40"/>
  <c r="AP397" i="40" s="1"/>
  <c r="AS397" i="40" s="1"/>
  <c r="BH397" i="40"/>
  <c r="BI397" i="40" s="1"/>
  <c r="T398" i="40" l="1"/>
  <c r="AQ396" i="40"/>
  <c r="AT396" i="40" s="1"/>
  <c r="BF397" i="40"/>
  <c r="BG397" i="40" s="1"/>
  <c r="AF398" i="40" s="1"/>
  <c r="AG398" i="40" s="1"/>
  <c r="AH398" i="40" s="1"/>
  <c r="AM397" i="40"/>
  <c r="G397" i="40"/>
  <c r="H397" i="40" s="1"/>
  <c r="I397" i="40" s="1"/>
  <c r="K397" i="40" s="1"/>
  <c r="L397" i="40" s="1"/>
  <c r="X397" i="40" l="1"/>
  <c r="AY398" i="40"/>
  <c r="AA397" i="40"/>
  <c r="M397" i="40"/>
  <c r="AI398" i="40"/>
  <c r="AZ398" i="40" s="1"/>
  <c r="BB398" i="40" l="1"/>
  <c r="AV398" i="40"/>
  <c r="AW398" i="40" s="1"/>
  <c r="AX398" i="40" s="1"/>
  <c r="W397" i="40"/>
  <c r="BC398" i="40"/>
  <c r="BD398" i="40" s="1"/>
  <c r="BE398" i="40" s="1"/>
  <c r="N397" i="40"/>
  <c r="P397" i="40" s="1"/>
  <c r="B399" i="40" l="1"/>
  <c r="Q397" i="40"/>
  <c r="O397" i="40"/>
  <c r="AB397" i="40"/>
  <c r="R397" i="40" l="1"/>
  <c r="S397" i="40" s="1"/>
  <c r="AC397" i="40"/>
  <c r="AD397" i="40" s="1"/>
  <c r="C398" i="40" s="1"/>
  <c r="AJ397" i="40"/>
  <c r="AK397" i="40" s="1"/>
  <c r="Y397" i="40"/>
  <c r="E398" i="40" l="1"/>
  <c r="Z397" i="40"/>
  <c r="AL397" i="40"/>
  <c r="AQ397" i="40" s="1"/>
  <c r="AT397" i="40" s="1"/>
  <c r="D398" i="40"/>
  <c r="F398" i="40"/>
  <c r="U398" i="40" l="1"/>
  <c r="V398" i="40" s="1"/>
  <c r="AO397" i="40"/>
  <c r="AR397" i="40" s="1"/>
  <c r="G398" i="40"/>
  <c r="H398" i="40" s="1"/>
  <c r="I398" i="40" s="1"/>
  <c r="K398" i="40" s="1"/>
  <c r="L398" i="40" s="1"/>
  <c r="BH398" i="40"/>
  <c r="BI398" i="40" s="1"/>
  <c r="X398" i="40" l="1"/>
  <c r="AM398" i="40"/>
  <c r="T399" i="40"/>
  <c r="AA398" i="40"/>
  <c r="M398" i="40"/>
  <c r="BF398" i="40"/>
  <c r="BG398" i="40" s="1"/>
  <c r="AF399" i="40" s="1"/>
  <c r="AG399" i="40" s="1"/>
  <c r="AI399" i="40" s="1"/>
  <c r="AN398" i="40"/>
  <c r="AP398" i="40" s="1"/>
  <c r="AS398" i="40" s="1"/>
  <c r="AY399" i="40" l="1"/>
  <c r="AH399" i="40"/>
  <c r="N398" i="40"/>
  <c r="P398" i="40" s="1"/>
  <c r="W398" i="40"/>
  <c r="AZ399" i="40"/>
  <c r="AV399" i="40"/>
  <c r="AW399" i="40" s="1"/>
  <c r="AX399" i="40" s="1"/>
  <c r="BB399" i="40"/>
  <c r="B400" i="40" l="1"/>
  <c r="O398" i="40"/>
  <c r="Q398" i="40"/>
  <c r="BC399" i="40"/>
  <c r="BD399" i="40" s="1"/>
  <c r="BE399" i="40" s="1"/>
  <c r="R398" i="40" l="1"/>
  <c r="S398" i="40" s="1"/>
  <c r="AB398" i="40"/>
  <c r="Y398" i="40"/>
  <c r="AC398" i="40" l="1"/>
  <c r="AJ398" i="40"/>
  <c r="AK398" i="40" s="1"/>
  <c r="AD398" i="40"/>
  <c r="C399" i="40" s="1"/>
  <c r="E399" i="40" s="1"/>
  <c r="Z398" i="40"/>
  <c r="AL398" i="40" l="1"/>
  <c r="AQ398" i="40" s="1"/>
  <c r="AT398" i="40" s="1"/>
  <c r="D399" i="40"/>
  <c r="F399" i="40"/>
  <c r="G399" i="40" l="1"/>
  <c r="H399" i="40" s="1"/>
  <c r="I399" i="40" s="1"/>
  <c r="K399" i="40" s="1"/>
  <c r="L399" i="40" s="1"/>
  <c r="U399" i="40"/>
  <c r="V399" i="40" s="1"/>
  <c r="AO398" i="40"/>
  <c r="AR398" i="40" s="1"/>
  <c r="AM399" i="40"/>
  <c r="X399" i="40" l="1"/>
  <c r="M399" i="40"/>
  <c r="BF399" i="40"/>
  <c r="BG399" i="40" s="1"/>
  <c r="AF400" i="40" s="1"/>
  <c r="AG400" i="40" s="1"/>
  <c r="AN399" i="40"/>
  <c r="AP399" i="40" s="1"/>
  <c r="AS399" i="40" s="1"/>
  <c r="BH399" i="40"/>
  <c r="BI399" i="40" s="1"/>
  <c r="AA399" i="40"/>
  <c r="T400" i="40" l="1"/>
  <c r="W399" i="40"/>
  <c r="N399" i="40"/>
  <c r="P399" i="40" s="1"/>
  <c r="AI400" i="40"/>
  <c r="AH400" i="40"/>
  <c r="AY400" i="40"/>
  <c r="Q399" i="40" l="1"/>
  <c r="O399" i="40"/>
  <c r="AZ400" i="40"/>
  <c r="AV400" i="40"/>
  <c r="AW400" i="40" s="1"/>
  <c r="AX400" i="40" s="1"/>
  <c r="BB400" i="40"/>
  <c r="B401" i="40" l="1"/>
  <c r="R399" i="40"/>
  <c r="S399" i="40" s="1"/>
  <c r="BC400" i="40"/>
  <c r="BD400" i="40" s="1"/>
  <c r="BE400" i="40" s="1"/>
  <c r="AB399" i="40"/>
  <c r="Y399" i="40"/>
  <c r="AC399" i="40" l="1"/>
  <c r="AJ399" i="40"/>
  <c r="AK399" i="40" s="1"/>
  <c r="AD399" i="40"/>
  <c r="C400" i="40" s="1"/>
  <c r="E400" i="40" s="1"/>
  <c r="Z399" i="40"/>
  <c r="AL399" i="40" l="1"/>
  <c r="AO399" i="40" s="1"/>
  <c r="AR399" i="40" s="1"/>
  <c r="D400" i="40"/>
  <c r="F400" i="40"/>
  <c r="AQ399" i="40" l="1"/>
  <c r="AT399" i="40" s="1"/>
  <c r="G400" i="40"/>
  <c r="H400" i="40" s="1"/>
  <c r="I400" i="40" s="1"/>
  <c r="K400" i="40" s="1"/>
  <c r="L400" i="40" s="1"/>
  <c r="U400" i="40"/>
  <c r="V400" i="40" s="1"/>
  <c r="X400" i="40" l="1"/>
  <c r="M400" i="40"/>
  <c r="W400" i="40"/>
  <c r="BF400" i="40"/>
  <c r="BG400" i="40" s="1"/>
  <c r="AF401" i="40" s="1"/>
  <c r="AG401" i="40" s="1"/>
  <c r="AM400" i="40"/>
  <c r="AN400" i="40"/>
  <c r="AP400" i="40" s="1"/>
  <c r="AS400" i="40" s="1"/>
  <c r="BH400" i="40"/>
  <c r="BI400" i="40" s="1"/>
  <c r="N400" i="40"/>
  <c r="P400" i="40" s="1"/>
  <c r="AA400" i="40"/>
  <c r="T401" i="40" l="1"/>
  <c r="Q400" i="40"/>
  <c r="O400" i="40"/>
  <c r="AH401" i="40"/>
  <c r="AY401" i="40"/>
  <c r="AI401" i="40"/>
  <c r="R400" i="40" l="1"/>
  <c r="S400" i="40" s="1"/>
  <c r="AZ401" i="40"/>
  <c r="BB401" i="40"/>
  <c r="AV401" i="40"/>
  <c r="AW401" i="40" s="1"/>
  <c r="AX401" i="40" s="1"/>
  <c r="B402" i="40" l="1"/>
  <c r="BC401" i="40"/>
  <c r="BD401" i="40" s="1"/>
  <c r="BE401" i="40" s="1"/>
  <c r="Y400" i="40" l="1"/>
  <c r="AB400" i="40"/>
  <c r="AC400" i="40" l="1"/>
  <c r="AD400" i="40" s="1"/>
  <c r="C401" i="40" s="1"/>
  <c r="E401" i="40" s="1"/>
  <c r="AJ400" i="40"/>
  <c r="AK400" i="40" s="1"/>
  <c r="Z400" i="40"/>
  <c r="AL400" i="40" l="1"/>
  <c r="AO400" i="40" s="1"/>
  <c r="AR400" i="40" s="1"/>
  <c r="D401" i="40"/>
  <c r="F401" i="40"/>
  <c r="AQ400" i="40" l="1"/>
  <c r="AT400" i="40" s="1"/>
  <c r="G401" i="40"/>
  <c r="H401" i="40" s="1"/>
  <c r="I401" i="40" s="1"/>
  <c r="K401" i="40" s="1"/>
  <c r="L401" i="40" s="1"/>
  <c r="U401" i="40"/>
  <c r="V401" i="40" s="1"/>
  <c r="X401" i="40" l="1"/>
  <c r="AA401" i="40"/>
  <c r="M401" i="40"/>
  <c r="BF401" i="40"/>
  <c r="BG401" i="40" s="1"/>
  <c r="AF402" i="40" s="1"/>
  <c r="AG402" i="40" s="1"/>
  <c r="AN401" i="40"/>
  <c r="AP401" i="40" s="1"/>
  <c r="AS401" i="40" s="1"/>
  <c r="AM401" i="40"/>
  <c r="BH401" i="40"/>
  <c r="BI401" i="40" s="1"/>
  <c r="T402" i="40" l="1"/>
  <c r="W401" i="40"/>
  <c r="N401" i="40"/>
  <c r="P401" i="40" s="1"/>
  <c r="AY402" i="40"/>
  <c r="AH402" i="40"/>
  <c r="AI402" i="40"/>
  <c r="Q401" i="40" l="1"/>
  <c r="O401" i="40"/>
  <c r="BB402" i="40"/>
  <c r="AZ402" i="40"/>
  <c r="AV402" i="40"/>
  <c r="AW402" i="40" s="1"/>
  <c r="AX402" i="40" s="1"/>
  <c r="B403" i="40" l="1"/>
  <c r="R401" i="40"/>
  <c r="S401" i="40" s="1"/>
  <c r="BC402" i="40"/>
  <c r="BD402" i="40" s="1"/>
  <c r="BE402" i="40" s="1"/>
  <c r="AB401" i="40" l="1"/>
  <c r="Y401" i="40"/>
  <c r="AC401" i="40" l="1"/>
  <c r="AD401" i="40" s="1"/>
  <c r="C402" i="40" s="1"/>
  <c r="E402" i="40" s="1"/>
  <c r="AJ401" i="40"/>
  <c r="AK401" i="40" s="1"/>
  <c r="Z401" i="40"/>
  <c r="AL401" i="40" l="1"/>
  <c r="AQ401" i="40" s="1"/>
  <c r="AT401" i="40" s="1"/>
  <c r="D402" i="40"/>
  <c r="F402" i="40"/>
  <c r="AO401" i="40" l="1"/>
  <c r="AR401" i="40" s="1"/>
  <c r="G402" i="40"/>
  <c r="H402" i="40" s="1"/>
  <c r="I402" i="40" s="1"/>
  <c r="K402" i="40" s="1"/>
  <c r="L402" i="40" s="1"/>
  <c r="U402" i="40"/>
  <c r="V402" i="40" s="1"/>
  <c r="X402" i="40" l="1"/>
  <c r="M402" i="40"/>
  <c r="BF402" i="40"/>
  <c r="BG402" i="40" s="1"/>
  <c r="AF403" i="40" s="1"/>
  <c r="AG403" i="40" s="1"/>
  <c r="AY403" i="40" s="1"/>
  <c r="BH402" i="40"/>
  <c r="BI402" i="40" s="1"/>
  <c r="AM402" i="40"/>
  <c r="AN402" i="40"/>
  <c r="AP402" i="40" s="1"/>
  <c r="AS402" i="40" s="1"/>
  <c r="AA402" i="40"/>
  <c r="AH403" i="40" l="1"/>
  <c r="AI403" i="40"/>
  <c r="AV403" i="40" s="1"/>
  <c r="AW403" i="40" s="1"/>
  <c r="AX403" i="40" s="1"/>
  <c r="T403" i="40"/>
  <c r="W402" i="40"/>
  <c r="N402" i="40"/>
  <c r="P402" i="40" s="1"/>
  <c r="BB403" i="40"/>
  <c r="AZ403" i="40" l="1"/>
  <c r="B404" i="40"/>
  <c r="Q402" i="40"/>
  <c r="O402" i="40"/>
  <c r="BC403" i="40"/>
  <c r="BD403" i="40" s="1"/>
  <c r="BE403" i="40" s="1"/>
  <c r="R402" i="40" l="1"/>
  <c r="S402" i="40" s="1"/>
  <c r="Y402" i="40"/>
  <c r="AB402" i="40"/>
  <c r="AC402" i="40" l="1"/>
  <c r="AD402" i="40" s="1"/>
  <c r="C403" i="40" s="1"/>
  <c r="E403" i="40" s="1"/>
  <c r="AJ402" i="40"/>
  <c r="AK402" i="40" s="1"/>
  <c r="Z402" i="40"/>
  <c r="AL402" i="40" l="1"/>
  <c r="AO402" i="40" s="1"/>
  <c r="AR402" i="40" s="1"/>
  <c r="D403" i="40"/>
  <c r="F403" i="40"/>
  <c r="AQ402" i="40" l="1"/>
  <c r="AT402" i="40" s="1"/>
  <c r="G403" i="40"/>
  <c r="H403" i="40" s="1"/>
  <c r="I403" i="40" s="1"/>
  <c r="K403" i="40" s="1"/>
  <c r="L403" i="40" s="1"/>
  <c r="U403" i="40"/>
  <c r="V403" i="40" s="1"/>
  <c r="X403" i="40" l="1"/>
  <c r="W403" i="40"/>
  <c r="M403" i="40"/>
  <c r="BF403" i="40"/>
  <c r="BG403" i="40" s="1"/>
  <c r="AF404" i="40" s="1"/>
  <c r="AG404" i="40" s="1"/>
  <c r="AM403" i="40"/>
  <c r="AN403" i="40"/>
  <c r="AP403" i="40" s="1"/>
  <c r="AS403" i="40" s="1"/>
  <c r="BH403" i="40"/>
  <c r="BI403" i="40" s="1"/>
  <c r="AA403" i="40"/>
  <c r="T404" i="40" l="1"/>
  <c r="N403" i="40"/>
  <c r="P403" i="40" s="1"/>
  <c r="Q403" i="40" s="1"/>
  <c r="AY404" i="40"/>
  <c r="AH404" i="40"/>
  <c r="AI404" i="40"/>
  <c r="O403" i="40" l="1"/>
  <c r="R403" i="40"/>
  <c r="S403" i="40" s="1"/>
  <c r="AV404" i="40"/>
  <c r="AW404" i="40" s="1"/>
  <c r="AX404" i="40" s="1"/>
  <c r="BB404" i="40"/>
  <c r="AZ404" i="40"/>
  <c r="B405" i="40" l="1"/>
  <c r="BC404" i="40"/>
  <c r="BD404" i="40" s="1"/>
  <c r="BE404" i="40" s="1"/>
  <c r="Y403" i="40"/>
  <c r="AB403" i="40"/>
  <c r="AC403" i="40" l="1"/>
  <c r="AJ403" i="40"/>
  <c r="AK403" i="40" s="1"/>
  <c r="AD403" i="40"/>
  <c r="C404" i="40" s="1"/>
  <c r="E404" i="40" s="1"/>
  <c r="Z403" i="40"/>
  <c r="AL403" i="40" l="1"/>
  <c r="AQ403" i="40" s="1"/>
  <c r="AT403" i="40" s="1"/>
  <c r="D404" i="40"/>
  <c r="F404" i="40"/>
  <c r="AO403" i="40" l="1"/>
  <c r="AR403" i="40" s="1"/>
  <c r="U404" i="40"/>
  <c r="V404" i="40" s="1"/>
  <c r="G404" i="40"/>
  <c r="H404" i="40" s="1"/>
  <c r="I404" i="40" s="1"/>
  <c r="K404" i="40" s="1"/>
  <c r="L404" i="40" s="1"/>
  <c r="X404" i="40" l="1"/>
  <c r="AA404" i="40"/>
  <c r="M404" i="40"/>
  <c r="BF404" i="40"/>
  <c r="BG404" i="40" s="1"/>
  <c r="AF405" i="40" s="1"/>
  <c r="AG405" i="40" s="1"/>
  <c r="AN404" i="40"/>
  <c r="AP404" i="40" s="1"/>
  <c r="AS404" i="40" s="1"/>
  <c r="AM404" i="40"/>
  <c r="BH404" i="40"/>
  <c r="BI404" i="40" s="1"/>
  <c r="T405" i="40" l="1"/>
  <c r="W404" i="40"/>
  <c r="N404" i="40"/>
  <c r="P404" i="40" s="1"/>
  <c r="AY405" i="40"/>
  <c r="AH405" i="40"/>
  <c r="AI405" i="40"/>
  <c r="Q404" i="40" l="1"/>
  <c r="O404" i="40"/>
  <c r="AZ405" i="40"/>
  <c r="AV405" i="40"/>
  <c r="AW405" i="40" s="1"/>
  <c r="AX405" i="40" s="1"/>
  <c r="BB405" i="40"/>
  <c r="B406" i="40" l="1"/>
  <c r="R404" i="40"/>
  <c r="S404" i="40" s="1"/>
  <c r="BC405" i="40"/>
  <c r="BD405" i="40" s="1"/>
  <c r="BE405" i="40" s="1"/>
  <c r="Y404" i="40" l="1"/>
  <c r="AB404" i="40"/>
  <c r="AC404" i="40" l="1"/>
  <c r="AD404" i="40" s="1"/>
  <c r="C405" i="40" s="1"/>
  <c r="E405" i="40" s="1"/>
  <c r="AJ404" i="40"/>
  <c r="AK404" i="40" s="1"/>
  <c r="Z404" i="40"/>
  <c r="AL404" i="40" l="1"/>
  <c r="AO404" i="40" s="1"/>
  <c r="AR404" i="40" s="1"/>
  <c r="D405" i="40"/>
  <c r="F405" i="40"/>
  <c r="U405" i="40" l="1"/>
  <c r="V405" i="40" s="1"/>
  <c r="AQ404" i="40"/>
  <c r="AT404" i="40" s="1"/>
  <c r="G405" i="40"/>
  <c r="H405" i="40" s="1"/>
  <c r="I405" i="40" s="1"/>
  <c r="K405" i="40" s="1"/>
  <c r="L405" i="40" s="1"/>
  <c r="X405" i="40" l="1"/>
  <c r="AA405" i="40"/>
  <c r="M405" i="40"/>
  <c r="BF405" i="40"/>
  <c r="BG405" i="40" s="1"/>
  <c r="AF406" i="40" s="1"/>
  <c r="AG406" i="40" s="1"/>
  <c r="AM405" i="40"/>
  <c r="AN405" i="40"/>
  <c r="AP405" i="40" s="1"/>
  <c r="AS405" i="40" s="1"/>
  <c r="BH405" i="40"/>
  <c r="BI405" i="40" s="1"/>
  <c r="T406" i="40" l="1"/>
  <c r="N405" i="40"/>
  <c r="P405" i="40" s="1"/>
  <c r="W405" i="40"/>
  <c r="AI406" i="40"/>
  <c r="AH406" i="40"/>
  <c r="AY406" i="40"/>
  <c r="O405" i="40" l="1"/>
  <c r="Q405" i="40"/>
  <c r="BB406" i="40"/>
  <c r="AZ406" i="40"/>
  <c r="AV406" i="40"/>
  <c r="AW406" i="40" s="1"/>
  <c r="AX406" i="40" s="1"/>
  <c r="B407" i="40" l="1"/>
  <c r="R405" i="40"/>
  <c r="S405" i="40" s="1"/>
  <c r="BC406" i="40"/>
  <c r="BD406" i="40" s="1"/>
  <c r="BE406" i="40" s="1"/>
  <c r="Y405" i="40" l="1"/>
  <c r="AB405" i="40"/>
  <c r="AC405" i="40" l="1"/>
  <c r="AD405" i="40" s="1"/>
  <c r="C406" i="40" s="1"/>
  <c r="E406" i="40" s="1"/>
  <c r="AJ405" i="40"/>
  <c r="AK405" i="40" s="1"/>
  <c r="Z405" i="40"/>
  <c r="AL405" i="40" l="1"/>
  <c r="AO405" i="40" s="1"/>
  <c r="AR405" i="40" s="1"/>
  <c r="D406" i="40"/>
  <c r="F406" i="40"/>
  <c r="AQ405" i="40" l="1"/>
  <c r="AT405" i="40" s="1"/>
  <c r="G406" i="40"/>
  <c r="H406" i="40" s="1"/>
  <c r="I406" i="40" s="1"/>
  <c r="K406" i="40" s="1"/>
  <c r="L406" i="40" s="1"/>
  <c r="U406" i="40"/>
  <c r="V406" i="40" s="1"/>
  <c r="X406" i="40" l="1"/>
  <c r="M406" i="40"/>
  <c r="N406" i="40" s="1"/>
  <c r="P406" i="40" s="1"/>
  <c r="BF406" i="40"/>
  <c r="BG406" i="40" s="1"/>
  <c r="AF407" i="40" s="1"/>
  <c r="AG407" i="40" s="1"/>
  <c r="BH406" i="40"/>
  <c r="BI406" i="40" s="1"/>
  <c r="W406" i="40"/>
  <c r="AM406" i="40"/>
  <c r="AN406" i="40"/>
  <c r="AP406" i="40" s="1"/>
  <c r="AS406" i="40" s="1"/>
  <c r="AA406" i="40"/>
  <c r="T407" i="40" l="1"/>
  <c r="Q406" i="40"/>
  <c r="O406" i="40"/>
  <c r="AY407" i="40"/>
  <c r="AH407" i="40"/>
  <c r="AI407" i="40"/>
  <c r="R406" i="40" l="1"/>
  <c r="S406" i="40" s="1"/>
  <c r="BB407" i="40"/>
  <c r="AV407" i="40"/>
  <c r="AW407" i="40" s="1"/>
  <c r="AX407" i="40" s="1"/>
  <c r="AZ407" i="40"/>
  <c r="B408" i="40" l="1"/>
  <c r="BC407" i="40"/>
  <c r="BD407" i="40" s="1"/>
  <c r="BE407" i="40" s="1"/>
  <c r="Y406" i="40" l="1"/>
  <c r="AB406" i="40"/>
  <c r="AC406" i="40" l="1"/>
  <c r="AJ406" i="40"/>
  <c r="AK406" i="40" s="1"/>
  <c r="AD406" i="40"/>
  <c r="C407" i="40" s="1"/>
  <c r="E407" i="40" s="1"/>
  <c r="Z406" i="40"/>
  <c r="AL406" i="40" l="1"/>
  <c r="AQ406" i="40" s="1"/>
  <c r="AT406" i="40" s="1"/>
  <c r="D407" i="40"/>
  <c r="F407" i="40"/>
  <c r="AO406" i="40" l="1"/>
  <c r="AR406" i="40" s="1"/>
  <c r="G407" i="40"/>
  <c r="H407" i="40" s="1"/>
  <c r="I407" i="40" s="1"/>
  <c r="K407" i="40" s="1"/>
  <c r="L407" i="40" s="1"/>
  <c r="U407" i="40"/>
  <c r="V407" i="40" s="1"/>
  <c r="X407" i="40" l="1"/>
  <c r="M407" i="40"/>
  <c r="BF407" i="40"/>
  <c r="BG407" i="40" s="1"/>
  <c r="AF408" i="40" s="1"/>
  <c r="AG408" i="40" s="1"/>
  <c r="BH407" i="40"/>
  <c r="BI407" i="40" s="1"/>
  <c r="N407" i="40"/>
  <c r="P407" i="40" s="1"/>
  <c r="W407" i="40"/>
  <c r="AN407" i="40"/>
  <c r="AP407" i="40" s="1"/>
  <c r="AS407" i="40" s="1"/>
  <c r="AM407" i="40"/>
  <c r="AA407" i="40"/>
  <c r="T408" i="40" l="1"/>
  <c r="Q407" i="40"/>
  <c r="O407" i="40"/>
  <c r="AY408" i="40"/>
  <c r="AI408" i="40"/>
  <c r="AH408" i="40"/>
  <c r="R407" i="40" l="1"/>
  <c r="S407" i="40" s="1"/>
  <c r="AV408" i="40"/>
  <c r="AW408" i="40" s="1"/>
  <c r="AX408" i="40" s="1"/>
  <c r="AZ408" i="40"/>
  <c r="BB408" i="40"/>
  <c r="B409" i="40" l="1"/>
  <c r="BC408" i="40"/>
  <c r="BD408" i="40" s="1"/>
  <c r="BE408" i="40" s="1"/>
  <c r="Y407" i="40" l="1"/>
  <c r="AB407" i="40"/>
  <c r="AC407" i="40" l="1"/>
  <c r="AD407" i="40" s="1"/>
  <c r="C408" i="40" s="1"/>
  <c r="E408" i="40" s="1"/>
  <c r="AJ407" i="40"/>
  <c r="AK407" i="40" s="1"/>
  <c r="Z407" i="40"/>
  <c r="AL407" i="40" l="1"/>
  <c r="AO407" i="40" s="1"/>
  <c r="AR407" i="40" s="1"/>
  <c r="D408" i="40"/>
  <c r="F408" i="40"/>
  <c r="G408" i="40" l="1"/>
  <c r="H408" i="40" s="1"/>
  <c r="I408" i="40" s="1"/>
  <c r="K408" i="40" s="1"/>
  <c r="L408" i="40" s="1"/>
  <c r="AQ407" i="40"/>
  <c r="AT407" i="40" s="1"/>
  <c r="U408" i="40"/>
  <c r="V408" i="40" s="1"/>
  <c r="X408" i="40" l="1"/>
  <c r="M408" i="40"/>
  <c r="BF408" i="40"/>
  <c r="BG408" i="40" s="1"/>
  <c r="AF409" i="40" s="1"/>
  <c r="AG409" i="40" s="1"/>
  <c r="W408" i="40"/>
  <c r="BH408" i="40"/>
  <c r="BI408" i="40" s="1"/>
  <c r="N408" i="40"/>
  <c r="P408" i="40" s="1"/>
  <c r="AA408" i="40"/>
  <c r="AN408" i="40"/>
  <c r="AP408" i="40" s="1"/>
  <c r="AS408" i="40" s="1"/>
  <c r="AM408" i="40"/>
  <c r="T409" i="40" l="1"/>
  <c r="Q408" i="40"/>
  <c r="O408" i="40"/>
  <c r="AY409" i="40"/>
  <c r="AI409" i="40"/>
  <c r="AH409" i="40"/>
  <c r="R408" i="40" l="1"/>
  <c r="S408" i="40" s="1"/>
  <c r="AV409" i="40"/>
  <c r="AW409" i="40" s="1"/>
  <c r="AX409" i="40" s="1"/>
  <c r="AZ409" i="40"/>
  <c r="BB409" i="40"/>
  <c r="B410" i="40" l="1"/>
  <c r="BC409" i="40"/>
  <c r="BD409" i="40" s="1"/>
  <c r="BE409" i="40" s="1"/>
  <c r="Y408" i="40" l="1"/>
  <c r="AB408" i="40"/>
  <c r="AC408" i="40" l="1"/>
  <c r="AD408" i="40" s="1"/>
  <c r="C409" i="40" s="1"/>
  <c r="E409" i="40" s="1"/>
  <c r="AJ408" i="40"/>
  <c r="AK408" i="40" s="1"/>
  <c r="Z408" i="40"/>
  <c r="AL408" i="40" l="1"/>
  <c r="AQ408" i="40" s="1"/>
  <c r="AT408" i="40" s="1"/>
  <c r="D409" i="40"/>
  <c r="F409" i="40"/>
  <c r="G409" i="40" l="1"/>
  <c r="H409" i="40" s="1"/>
  <c r="I409" i="40" s="1"/>
  <c r="K409" i="40" s="1"/>
  <c r="L409" i="40" s="1"/>
  <c r="AO408" i="40"/>
  <c r="AR408" i="40" s="1"/>
  <c r="U409" i="40"/>
  <c r="V409" i="40" s="1"/>
  <c r="M409" i="40" l="1"/>
  <c r="N409" i="40" s="1"/>
  <c r="P409" i="40" s="1"/>
  <c r="X409" i="40"/>
  <c r="BH409" i="40"/>
  <c r="BI409" i="40" s="1"/>
  <c r="T410" i="40" s="1"/>
  <c r="BF409" i="40"/>
  <c r="BG409" i="40" s="1"/>
  <c r="AF410" i="40" s="1"/>
  <c r="AG410" i="40" s="1"/>
  <c r="W409" i="40"/>
  <c r="AN409" i="40"/>
  <c r="AP409" i="40" s="1"/>
  <c r="AS409" i="40" s="1"/>
  <c r="AM409" i="40"/>
  <c r="AA409" i="40"/>
  <c r="Q409" i="40" l="1"/>
  <c r="O409" i="40"/>
  <c r="AI410" i="40"/>
  <c r="AH410" i="40"/>
  <c r="AY410" i="40"/>
  <c r="R409" i="40" l="1"/>
  <c r="S409" i="40" s="1"/>
  <c r="AZ410" i="40"/>
  <c r="BB410" i="40"/>
  <c r="AV410" i="40"/>
  <c r="AW410" i="40" s="1"/>
  <c r="AX410" i="40" s="1"/>
  <c r="B411" i="40" l="1"/>
  <c r="BC410" i="40"/>
  <c r="BD410" i="40" s="1"/>
  <c r="BE410" i="40" s="1"/>
  <c r="Y409" i="40"/>
  <c r="AB409" i="40"/>
  <c r="AC409" i="40" l="1"/>
  <c r="AJ409" i="40"/>
  <c r="AK409" i="40" s="1"/>
  <c r="AD409" i="40"/>
  <c r="C410" i="40" s="1"/>
  <c r="E410" i="40" s="1"/>
  <c r="Z409" i="40"/>
  <c r="AL409" i="40" l="1"/>
  <c r="AQ409" i="40" s="1"/>
  <c r="AT409" i="40" s="1"/>
  <c r="D410" i="40"/>
  <c r="F410" i="40"/>
  <c r="G410" i="40" l="1"/>
  <c r="H410" i="40" s="1"/>
  <c r="I410" i="40" s="1"/>
  <c r="K410" i="40" s="1"/>
  <c r="L410" i="40" s="1"/>
  <c r="AO409" i="40"/>
  <c r="AR409" i="40" s="1"/>
  <c r="U410" i="40"/>
  <c r="V410" i="40" s="1"/>
  <c r="X410" i="40" l="1"/>
  <c r="M410" i="40"/>
  <c r="BF410" i="40"/>
  <c r="BG410" i="40" s="1"/>
  <c r="AF411" i="40" s="1"/>
  <c r="AG411" i="40" s="1"/>
  <c r="AY411" i="40" s="1"/>
  <c r="AM410" i="40"/>
  <c r="AN410" i="40"/>
  <c r="AP410" i="40" s="1"/>
  <c r="AS410" i="40" s="1"/>
  <c r="BH410" i="40"/>
  <c r="BI410" i="40" s="1"/>
  <c r="AA410" i="40"/>
  <c r="AH411" i="40" l="1"/>
  <c r="AI411" i="40"/>
  <c r="T411" i="40"/>
  <c r="W410" i="40"/>
  <c r="N410" i="40"/>
  <c r="P410" i="40" s="1"/>
  <c r="BB411" i="40"/>
  <c r="AV411" i="40"/>
  <c r="AW411" i="40" s="1"/>
  <c r="AX411" i="40" s="1"/>
  <c r="AZ411" i="40"/>
  <c r="B412" i="40" l="1"/>
  <c r="BC411" i="40"/>
  <c r="BD411" i="40" s="1"/>
  <c r="BE411" i="40" s="1"/>
  <c r="Q410" i="40"/>
  <c r="O410" i="40"/>
  <c r="R410" i="40" l="1"/>
  <c r="S410" i="40" s="1"/>
  <c r="AB410" i="40"/>
  <c r="AC410" i="40" l="1"/>
  <c r="AJ410" i="40"/>
  <c r="AK410" i="40" s="1"/>
  <c r="Y410" i="40"/>
  <c r="AD410" i="40"/>
  <c r="C411" i="40" s="1"/>
  <c r="E411" i="40" l="1"/>
  <c r="Z410" i="40"/>
  <c r="AL410" i="40"/>
  <c r="AO410" i="40" s="1"/>
  <c r="AR410" i="40" s="1"/>
  <c r="D411" i="40"/>
  <c r="F411" i="40"/>
  <c r="AQ410" i="40" l="1"/>
  <c r="AT410" i="40" s="1"/>
  <c r="G411" i="40"/>
  <c r="H411" i="40" s="1"/>
  <c r="I411" i="40" s="1"/>
  <c r="K411" i="40" s="1"/>
  <c r="L411" i="40" s="1"/>
  <c r="U411" i="40"/>
  <c r="V411" i="40" s="1"/>
  <c r="X411" i="40" l="1"/>
  <c r="M411" i="40"/>
  <c r="BF411" i="40"/>
  <c r="BG411" i="40" s="1"/>
  <c r="AF412" i="40" s="1"/>
  <c r="AG412" i="40" s="1"/>
  <c r="AM411" i="40"/>
  <c r="W411" i="40"/>
  <c r="BH411" i="40"/>
  <c r="BI411" i="40" s="1"/>
  <c r="N411" i="40"/>
  <c r="P411" i="40" s="1"/>
  <c r="AN411" i="40"/>
  <c r="AP411" i="40" s="1"/>
  <c r="AS411" i="40" s="1"/>
  <c r="AA411" i="40"/>
  <c r="T412" i="40" l="1"/>
  <c r="Q411" i="40"/>
  <c r="O411" i="40"/>
  <c r="AH412" i="40"/>
  <c r="AI412" i="40"/>
  <c r="AY412" i="40"/>
  <c r="R411" i="40" l="1"/>
  <c r="S411" i="40" s="1"/>
  <c r="BB412" i="40"/>
  <c r="AZ412" i="40"/>
  <c r="BC412" i="40" s="1"/>
  <c r="BD412" i="40" s="1"/>
  <c r="BE412" i="40" s="1"/>
  <c r="AV412" i="40"/>
  <c r="AW412" i="40" s="1"/>
  <c r="AX412" i="40" s="1"/>
  <c r="B413" i="40" l="1"/>
  <c r="Y411" i="40"/>
  <c r="AB411" i="40"/>
  <c r="AC411" i="40" l="1"/>
  <c r="AJ411" i="40"/>
  <c r="AK411" i="40" s="1"/>
  <c r="AD411" i="40"/>
  <c r="C412" i="40" s="1"/>
  <c r="E412" i="40" s="1"/>
  <c r="Z411" i="40"/>
  <c r="AL411" i="40" l="1"/>
  <c r="AO411" i="40" s="1"/>
  <c r="AR411" i="40" s="1"/>
  <c r="D412" i="40"/>
  <c r="F412" i="40"/>
  <c r="AQ411" i="40" l="1"/>
  <c r="AT411" i="40" s="1"/>
  <c r="G412" i="40"/>
  <c r="H412" i="40" s="1"/>
  <c r="I412" i="40" s="1"/>
  <c r="K412" i="40" s="1"/>
  <c r="L412" i="40" s="1"/>
  <c r="U412" i="40"/>
  <c r="V412" i="40" s="1"/>
  <c r="X412" i="40" l="1"/>
  <c r="M412" i="40"/>
  <c r="BF412" i="40"/>
  <c r="BG412" i="40" s="1"/>
  <c r="AF413" i="40" s="1"/>
  <c r="AG413" i="40" s="1"/>
  <c r="AH413" i="40" s="1"/>
  <c r="AM412" i="40"/>
  <c r="AN412" i="40"/>
  <c r="AP412" i="40" s="1"/>
  <c r="AS412" i="40" s="1"/>
  <c r="BH412" i="40"/>
  <c r="BI412" i="40" s="1"/>
  <c r="AA412" i="40"/>
  <c r="AI413" i="40" l="1"/>
  <c r="AY413" i="40"/>
  <c r="T413" i="40"/>
  <c r="W412" i="40"/>
  <c r="N412" i="40"/>
  <c r="P412" i="40" s="1"/>
  <c r="AZ413" i="40"/>
  <c r="AV413" i="40"/>
  <c r="AW413" i="40" s="1"/>
  <c r="AX413" i="40" s="1"/>
  <c r="BB413" i="40"/>
  <c r="B414" i="40" l="1"/>
  <c r="O412" i="40"/>
  <c r="Q412" i="40"/>
  <c r="BC413" i="40"/>
  <c r="BD413" i="40" s="1"/>
  <c r="BE413" i="40" s="1"/>
  <c r="R412" i="40" l="1"/>
  <c r="S412" i="40" s="1"/>
  <c r="Y412" i="40"/>
  <c r="AB412" i="40" l="1"/>
  <c r="Z412" i="40"/>
  <c r="AC412" i="40" l="1"/>
  <c r="AD412" i="40" s="1"/>
  <c r="C413" i="40" s="1"/>
  <c r="E413" i="40" s="1"/>
  <c r="AJ412" i="40"/>
  <c r="AK412" i="40" s="1"/>
  <c r="D413" i="40" l="1"/>
  <c r="AL412" i="40"/>
  <c r="AQ412" i="40" s="1"/>
  <c r="AT412" i="40" s="1"/>
  <c r="F413" i="40"/>
  <c r="G413" i="40" s="1"/>
  <c r="H413" i="40" s="1"/>
  <c r="I413" i="40" s="1"/>
  <c r="K413" i="40" s="1"/>
  <c r="L413" i="40" s="1"/>
  <c r="M413" i="40" l="1"/>
  <c r="AO412" i="40"/>
  <c r="AR412" i="40" s="1"/>
  <c r="U413" i="40"/>
  <c r="V413" i="40" s="1"/>
  <c r="X413" i="40" s="1"/>
  <c r="BF413" i="40" l="1"/>
  <c r="BG413" i="40" s="1"/>
  <c r="AF414" i="40" s="1"/>
  <c r="AG414" i="40" s="1"/>
  <c r="BH413" i="40"/>
  <c r="BI413" i="40" s="1"/>
  <c r="AM413" i="40"/>
  <c r="AA413" i="40"/>
  <c r="AN413" i="40"/>
  <c r="AP413" i="40" s="1"/>
  <c r="AS413" i="40" s="1"/>
  <c r="N413" i="40"/>
  <c r="P413" i="40" s="1"/>
  <c r="W413" i="40"/>
  <c r="AI414" i="40"/>
  <c r="AH414" i="40"/>
  <c r="AY414" i="40"/>
  <c r="T414" i="40" l="1"/>
  <c r="Q413" i="40"/>
  <c r="O413" i="40"/>
  <c r="AZ414" i="40"/>
  <c r="BB414" i="40"/>
  <c r="AV414" i="40"/>
  <c r="AW414" i="40" s="1"/>
  <c r="AX414" i="40" s="1"/>
  <c r="B415" i="40" l="1"/>
  <c r="R413" i="40"/>
  <c r="S413" i="40" s="1"/>
  <c r="BC414" i="40"/>
  <c r="BD414" i="40" s="1"/>
  <c r="BE414" i="40" s="1"/>
  <c r="AB413" i="40"/>
  <c r="Y413" i="40"/>
  <c r="AC413" i="40" l="1"/>
  <c r="AJ413" i="40"/>
  <c r="AK413" i="40" s="1"/>
  <c r="AD413" i="40"/>
  <c r="C414" i="40" s="1"/>
  <c r="E414" i="40" s="1"/>
  <c r="Z413" i="40"/>
  <c r="AL413" i="40" l="1"/>
  <c r="AQ413" i="40" s="1"/>
  <c r="AT413" i="40" s="1"/>
  <c r="D414" i="40"/>
  <c r="F414" i="40"/>
  <c r="AO413" i="40" l="1"/>
  <c r="AR413" i="40" s="1"/>
  <c r="G414" i="40"/>
  <c r="H414" i="40" s="1"/>
  <c r="I414" i="40" s="1"/>
  <c r="K414" i="40" s="1"/>
  <c r="L414" i="40" s="1"/>
  <c r="U414" i="40"/>
  <c r="V414" i="40" s="1"/>
  <c r="X414" i="40" l="1"/>
  <c r="M414" i="40"/>
  <c r="N414" i="40" s="1"/>
  <c r="P414" i="40" s="1"/>
  <c r="W414" i="40"/>
  <c r="BF414" i="40"/>
  <c r="BG414" i="40" s="1"/>
  <c r="AF415" i="40" s="1"/>
  <c r="AG415" i="40" s="1"/>
  <c r="BH414" i="40"/>
  <c r="BI414" i="40" s="1"/>
  <c r="AM414" i="40"/>
  <c r="AN414" i="40"/>
  <c r="AP414" i="40" s="1"/>
  <c r="AS414" i="40" s="1"/>
  <c r="AA414" i="40"/>
  <c r="T415" i="40" l="1"/>
  <c r="Q414" i="40"/>
  <c r="O414" i="40"/>
  <c r="AY415" i="40"/>
  <c r="AI415" i="40"/>
  <c r="AH415" i="40"/>
  <c r="R414" i="40" l="1"/>
  <c r="S414" i="40" s="1"/>
  <c r="AZ415" i="40"/>
  <c r="BB415" i="40"/>
  <c r="AV415" i="40"/>
  <c r="AW415" i="40" s="1"/>
  <c r="AX415" i="40" s="1"/>
  <c r="B416" i="40" l="1"/>
  <c r="BC415" i="40"/>
  <c r="BD415" i="40" s="1"/>
  <c r="BE415" i="40" s="1"/>
  <c r="Y414" i="40" l="1"/>
  <c r="AB414" i="40"/>
  <c r="AC414" i="40" l="1"/>
  <c r="AD414" i="40" s="1"/>
  <c r="C415" i="40" s="1"/>
  <c r="E415" i="40" s="1"/>
  <c r="AJ414" i="40"/>
  <c r="AK414" i="40" s="1"/>
  <c r="Z414" i="40"/>
  <c r="AL414" i="40" l="1"/>
  <c r="AQ414" i="40" s="1"/>
  <c r="AT414" i="40" s="1"/>
  <c r="D415" i="40"/>
  <c r="F415" i="40"/>
  <c r="AO414" i="40" l="1"/>
  <c r="AR414" i="40" s="1"/>
  <c r="U415" i="40"/>
  <c r="V415" i="40" s="1"/>
  <c r="G415" i="40"/>
  <c r="H415" i="40" s="1"/>
  <c r="I415" i="40" s="1"/>
  <c r="K415" i="40" s="1"/>
  <c r="L415" i="40" s="1"/>
  <c r="X415" i="40" l="1"/>
  <c r="BH415" i="40"/>
  <c r="BI415" i="40" s="1"/>
  <c r="T416" i="40" s="1"/>
  <c r="AA415" i="40"/>
  <c r="M415" i="40"/>
  <c r="BF415" i="40"/>
  <c r="BG415" i="40" s="1"/>
  <c r="AF416" i="40" s="1"/>
  <c r="AG416" i="40" s="1"/>
  <c r="AM415" i="40"/>
  <c r="AN415" i="40"/>
  <c r="AP415" i="40" s="1"/>
  <c r="AS415" i="40" s="1"/>
  <c r="W415" i="40" l="1"/>
  <c r="N415" i="40"/>
  <c r="P415" i="40" s="1"/>
  <c r="AI416" i="40"/>
  <c r="AY416" i="40"/>
  <c r="AH416" i="40"/>
  <c r="Q415" i="40" l="1"/>
  <c r="O415" i="40"/>
  <c r="AV416" i="40"/>
  <c r="AW416" i="40" s="1"/>
  <c r="AX416" i="40" s="1"/>
  <c r="BB416" i="40"/>
  <c r="AZ416" i="40"/>
  <c r="B417" i="40" l="1"/>
  <c r="R415" i="40"/>
  <c r="S415" i="40" s="1"/>
  <c r="BC416" i="40"/>
  <c r="BD416" i="40" s="1"/>
  <c r="BE416" i="40" s="1"/>
  <c r="AB415" i="40" l="1"/>
  <c r="Y415" i="40"/>
  <c r="AC415" i="40" l="1"/>
  <c r="AJ415" i="40"/>
  <c r="AK415" i="40" s="1"/>
  <c r="AD415" i="40"/>
  <c r="C416" i="40" s="1"/>
  <c r="E416" i="40" s="1"/>
  <c r="Z415" i="40"/>
  <c r="AL415" i="40" l="1"/>
  <c r="AQ415" i="40" s="1"/>
  <c r="AT415" i="40" s="1"/>
  <c r="D416" i="40"/>
  <c r="F416" i="40"/>
  <c r="AO415" i="40" l="1"/>
  <c r="AR415" i="40" s="1"/>
  <c r="G416" i="40"/>
  <c r="H416" i="40" s="1"/>
  <c r="I416" i="40" s="1"/>
  <c r="K416" i="40" s="1"/>
  <c r="L416" i="40" s="1"/>
  <c r="U416" i="40"/>
  <c r="V416" i="40" s="1"/>
  <c r="X416" i="40" l="1"/>
  <c r="AA416" i="40"/>
  <c r="M416" i="40"/>
  <c r="BF416" i="40"/>
  <c r="BG416" i="40" s="1"/>
  <c r="AF417" i="40" s="1"/>
  <c r="AG417" i="40" s="1"/>
  <c r="AI417" i="40" s="1"/>
  <c r="AN416" i="40"/>
  <c r="AP416" i="40" s="1"/>
  <c r="AS416" i="40" s="1"/>
  <c r="AM416" i="40"/>
  <c r="BH416" i="40"/>
  <c r="BI416" i="40" s="1"/>
  <c r="AY417" i="40" l="1"/>
  <c r="AH417" i="40"/>
  <c r="T417" i="40"/>
  <c r="W416" i="40"/>
  <c r="N416" i="40"/>
  <c r="P416" i="40" s="1"/>
  <c r="BB417" i="40"/>
  <c r="AV417" i="40"/>
  <c r="AW417" i="40" s="1"/>
  <c r="AX417" i="40" s="1"/>
  <c r="AZ417" i="40"/>
  <c r="B418" i="40" l="1"/>
  <c r="BC417" i="40"/>
  <c r="BD417" i="40" s="1"/>
  <c r="BE417" i="40" s="1"/>
  <c r="O416" i="40"/>
  <c r="Q416" i="40"/>
  <c r="AB416" i="40"/>
  <c r="Y416" i="40"/>
  <c r="R416" i="40" l="1"/>
  <c r="S416" i="40" s="1"/>
  <c r="AC416" i="40"/>
  <c r="AD416" i="40" s="1"/>
  <c r="C417" i="40" s="1"/>
  <c r="E417" i="40" s="1"/>
  <c r="AJ416" i="40"/>
  <c r="AK416" i="40" s="1"/>
  <c r="Z416" i="40"/>
  <c r="AL416" i="40" l="1"/>
  <c r="AO416" i="40" s="1"/>
  <c r="AR416" i="40" s="1"/>
  <c r="D417" i="40"/>
  <c r="F417" i="40"/>
  <c r="G417" i="40" l="1"/>
  <c r="H417" i="40" s="1"/>
  <c r="I417" i="40" s="1"/>
  <c r="K417" i="40" s="1"/>
  <c r="L417" i="40" s="1"/>
  <c r="U417" i="40"/>
  <c r="V417" i="40" s="1"/>
  <c r="AQ416" i="40"/>
  <c r="AT416" i="40" s="1"/>
  <c r="X417" i="40" l="1"/>
  <c r="M417" i="40"/>
  <c r="BF417" i="40"/>
  <c r="BG417" i="40" s="1"/>
  <c r="AF418" i="40" s="1"/>
  <c r="AG418" i="40" s="1"/>
  <c r="W417" i="40"/>
  <c r="AN417" i="40"/>
  <c r="AP417" i="40" s="1"/>
  <c r="AS417" i="40" s="1"/>
  <c r="AA417" i="40"/>
  <c r="AM417" i="40"/>
  <c r="BH417" i="40"/>
  <c r="BI417" i="40" s="1"/>
  <c r="T418" i="40" l="1"/>
  <c r="N417" i="40"/>
  <c r="P417" i="40" s="1"/>
  <c r="Q417" i="40" s="1"/>
  <c r="AI418" i="40"/>
  <c r="AY418" i="40"/>
  <c r="AH418" i="40"/>
  <c r="O417" i="40" l="1"/>
  <c r="R417" i="40"/>
  <c r="S417" i="40" s="1"/>
  <c r="AZ418" i="40"/>
  <c r="AV418" i="40"/>
  <c r="AW418" i="40" s="1"/>
  <c r="AX418" i="40" s="1"/>
  <c r="BB418" i="40"/>
  <c r="B419" i="40" l="1"/>
  <c r="BC418" i="40"/>
  <c r="BD418" i="40" s="1"/>
  <c r="BE418" i="40" s="1"/>
  <c r="Y417" i="40" l="1"/>
  <c r="AB417" i="40"/>
  <c r="AC417" i="40" l="1"/>
  <c r="AJ417" i="40"/>
  <c r="AK417" i="40" s="1"/>
  <c r="AD417" i="40"/>
  <c r="C418" i="40" s="1"/>
  <c r="E418" i="40" s="1"/>
  <c r="Z417" i="40"/>
  <c r="AL417" i="40" l="1"/>
  <c r="AO417" i="40" s="1"/>
  <c r="AR417" i="40" s="1"/>
  <c r="D418" i="40"/>
  <c r="F418" i="40"/>
  <c r="U418" i="40" l="1"/>
  <c r="V418" i="40" s="1"/>
  <c r="AQ417" i="40"/>
  <c r="AT417" i="40" s="1"/>
  <c r="G418" i="40"/>
  <c r="H418" i="40" s="1"/>
  <c r="I418" i="40" s="1"/>
  <c r="K418" i="40" s="1"/>
  <c r="L418" i="40" s="1"/>
  <c r="BH418" i="40"/>
  <c r="BI418" i="40" s="1"/>
  <c r="AM418" i="40"/>
  <c r="AN418" i="40"/>
  <c r="AP418" i="40" s="1"/>
  <c r="AS418" i="40" s="1"/>
  <c r="X418" i="40" l="1"/>
  <c r="T419" i="40"/>
  <c r="AA418" i="40"/>
  <c r="M418" i="40"/>
  <c r="BF418" i="40"/>
  <c r="BG418" i="40" s="1"/>
  <c r="AF419" i="40" s="1"/>
  <c r="AG419" i="40" s="1"/>
  <c r="W418" i="40" l="1"/>
  <c r="N418" i="40"/>
  <c r="P418" i="40" s="1"/>
  <c r="AY419" i="40"/>
  <c r="AH419" i="40"/>
  <c r="AI419" i="40"/>
  <c r="Q418" i="40" l="1"/>
  <c r="O418" i="40"/>
  <c r="AV419" i="40"/>
  <c r="AW419" i="40" s="1"/>
  <c r="AX419" i="40" s="1"/>
  <c r="BB419" i="40"/>
  <c r="AZ419" i="40"/>
  <c r="B420" i="40" l="1"/>
  <c r="R418" i="40"/>
  <c r="S418" i="40" s="1"/>
  <c r="BC419" i="40"/>
  <c r="BD419" i="40" s="1"/>
  <c r="BE419" i="40" s="1"/>
  <c r="Y418" i="40" l="1"/>
  <c r="AB418" i="40"/>
  <c r="AC418" i="40" l="1"/>
  <c r="AD418" i="40" s="1"/>
  <c r="C419" i="40" s="1"/>
  <c r="E419" i="40" s="1"/>
  <c r="AJ418" i="40"/>
  <c r="AK418" i="40" s="1"/>
  <c r="Z418" i="40"/>
  <c r="AL418" i="40" l="1"/>
  <c r="AO418" i="40" s="1"/>
  <c r="AR418" i="40" s="1"/>
  <c r="D419" i="40"/>
  <c r="F419" i="40"/>
  <c r="AQ418" i="40" l="1"/>
  <c r="AT418" i="40" s="1"/>
  <c r="G419" i="40"/>
  <c r="H419" i="40" s="1"/>
  <c r="I419" i="40" s="1"/>
  <c r="K419" i="40" s="1"/>
  <c r="L419" i="40" s="1"/>
  <c r="U419" i="40"/>
  <c r="V419" i="40" s="1"/>
  <c r="X419" i="40" l="1"/>
  <c r="M419" i="40"/>
  <c r="BF419" i="40"/>
  <c r="BG419" i="40" s="1"/>
  <c r="AF420" i="40" s="1"/>
  <c r="AG420" i="40" s="1"/>
  <c r="W419" i="40"/>
  <c r="BH419" i="40"/>
  <c r="BI419" i="40" s="1"/>
  <c r="N419" i="40"/>
  <c r="P419" i="40" s="1"/>
  <c r="AM419" i="40"/>
  <c r="AN419" i="40"/>
  <c r="AP419" i="40" s="1"/>
  <c r="AS419" i="40" s="1"/>
  <c r="AA419" i="40"/>
  <c r="T420" i="40" l="1"/>
  <c r="Q419" i="40"/>
  <c r="O419" i="40"/>
  <c r="AH420" i="40"/>
  <c r="AY420" i="40"/>
  <c r="AI420" i="40"/>
  <c r="R419" i="40" l="1"/>
  <c r="S419" i="40" s="1"/>
  <c r="AZ420" i="40"/>
  <c r="AV420" i="40"/>
  <c r="AW420" i="40" s="1"/>
  <c r="AX420" i="40" s="1"/>
  <c r="BB420" i="40"/>
  <c r="B421" i="40" l="1"/>
  <c r="BC420" i="40"/>
  <c r="BD420" i="40" s="1"/>
  <c r="BE420" i="40" s="1"/>
  <c r="AB419" i="40"/>
  <c r="Y419" i="40"/>
  <c r="AC419" i="40" l="1"/>
  <c r="AD419" i="40" s="1"/>
  <c r="C420" i="40" s="1"/>
  <c r="E420" i="40" s="1"/>
  <c r="AJ419" i="40"/>
  <c r="AK419" i="40" s="1"/>
  <c r="Z419" i="40"/>
  <c r="AL419" i="40" l="1"/>
  <c r="AO419" i="40" s="1"/>
  <c r="AR419" i="40" s="1"/>
  <c r="D420" i="40"/>
  <c r="F420" i="40"/>
  <c r="U420" i="40" l="1"/>
  <c r="V420" i="40" s="1"/>
  <c r="G420" i="40"/>
  <c r="H420" i="40" s="1"/>
  <c r="I420" i="40" s="1"/>
  <c r="K420" i="40" s="1"/>
  <c r="L420" i="40" s="1"/>
  <c r="AQ419" i="40"/>
  <c r="AT419" i="40" s="1"/>
  <c r="X420" i="40" l="1"/>
  <c r="AA420" i="40"/>
  <c r="M420" i="40"/>
  <c r="BF420" i="40"/>
  <c r="BG420" i="40" s="1"/>
  <c r="AF421" i="40" s="1"/>
  <c r="AG421" i="40" s="1"/>
  <c r="AN420" i="40"/>
  <c r="AP420" i="40" s="1"/>
  <c r="AS420" i="40" s="1"/>
  <c r="AM420" i="40"/>
  <c r="BH420" i="40"/>
  <c r="BI420" i="40" s="1"/>
  <c r="T421" i="40" l="1"/>
  <c r="N420" i="40"/>
  <c r="P420" i="40" s="1"/>
  <c r="W420" i="40"/>
  <c r="AH421" i="40"/>
  <c r="AY421" i="40"/>
  <c r="AI421" i="40"/>
  <c r="Q420" i="40" l="1"/>
  <c r="O420" i="40"/>
  <c r="BB421" i="40"/>
  <c r="AZ421" i="40"/>
  <c r="AV421" i="40"/>
  <c r="AW421" i="40" s="1"/>
  <c r="AX421" i="40" s="1"/>
  <c r="BC421" i="40" l="1"/>
  <c r="BD421" i="40" s="1"/>
  <c r="BE421" i="40" s="1"/>
  <c r="B422" i="40"/>
  <c r="R420" i="40"/>
  <c r="S420" i="40" s="1"/>
  <c r="Y420" i="40"/>
  <c r="AB420" i="40"/>
  <c r="AC420" i="40" l="1"/>
  <c r="AD420" i="40" s="1"/>
  <c r="C421" i="40" s="1"/>
  <c r="E421" i="40" s="1"/>
  <c r="AJ420" i="40"/>
  <c r="AK420" i="40" s="1"/>
  <c r="Z420" i="40"/>
  <c r="AL420" i="40" l="1"/>
  <c r="AO420" i="40" s="1"/>
  <c r="AR420" i="40" s="1"/>
  <c r="D421" i="40"/>
  <c r="F421" i="40"/>
  <c r="AQ420" i="40" l="1"/>
  <c r="AT420" i="40" s="1"/>
  <c r="U421" i="40"/>
  <c r="V421" i="40" s="1"/>
  <c r="G421" i="40"/>
  <c r="H421" i="40" s="1"/>
  <c r="I421" i="40" s="1"/>
  <c r="K421" i="40" s="1"/>
  <c r="L421" i="40" s="1"/>
  <c r="X421" i="40" l="1"/>
  <c r="AA421" i="40"/>
  <c r="M421" i="40"/>
  <c r="N421" i="40" s="1"/>
  <c r="P421" i="40" s="1"/>
  <c r="BF421" i="40"/>
  <c r="BG421" i="40" s="1"/>
  <c r="AF422" i="40" s="1"/>
  <c r="AG422" i="40" s="1"/>
  <c r="AM421" i="40"/>
  <c r="AN421" i="40"/>
  <c r="AP421" i="40" s="1"/>
  <c r="AS421" i="40" s="1"/>
  <c r="BH421" i="40"/>
  <c r="BI421" i="40" s="1"/>
  <c r="T422" i="40" l="1"/>
  <c r="W421" i="40"/>
  <c r="Q421" i="40"/>
  <c r="O421" i="40"/>
  <c r="AI422" i="40"/>
  <c r="AY422" i="40"/>
  <c r="AH422" i="40"/>
  <c r="R421" i="40" l="1"/>
  <c r="S421" i="40" s="1"/>
  <c r="AV422" i="40"/>
  <c r="AW422" i="40" s="1"/>
  <c r="AX422" i="40" s="1"/>
  <c r="BB422" i="40"/>
  <c r="AZ422" i="40"/>
  <c r="B423" i="40" l="1"/>
  <c r="BC422" i="40"/>
  <c r="BD422" i="40" s="1"/>
  <c r="BE422" i="40" s="1"/>
  <c r="Y421" i="40"/>
  <c r="AB421" i="40"/>
  <c r="AC421" i="40" l="1"/>
  <c r="AD421" i="40" s="1"/>
  <c r="C422" i="40" s="1"/>
  <c r="D422" i="40" s="1"/>
  <c r="AJ421" i="40"/>
  <c r="AK421" i="40" s="1"/>
  <c r="Z421" i="40"/>
  <c r="E422" i="40" l="1"/>
  <c r="AL421" i="40"/>
  <c r="AQ421" i="40" s="1"/>
  <c r="AT421" i="40" s="1"/>
  <c r="F422" i="40"/>
  <c r="G422" i="40" s="1"/>
  <c r="H422" i="40" s="1"/>
  <c r="I422" i="40" s="1"/>
  <c r="K422" i="40" s="1"/>
  <c r="L422" i="40" s="1"/>
  <c r="M422" i="40" l="1"/>
  <c r="U422" i="40"/>
  <c r="V422" i="40" s="1"/>
  <c r="X422" i="40" s="1"/>
  <c r="AO421" i="40"/>
  <c r="AR421" i="40" s="1"/>
  <c r="BF422" i="40" l="1"/>
  <c r="BG422" i="40" s="1"/>
  <c r="AF423" i="40" s="1"/>
  <c r="AM422" i="40"/>
  <c r="W422" i="40"/>
  <c r="AN422" i="40"/>
  <c r="AP422" i="40" s="1"/>
  <c r="AS422" i="40" s="1"/>
  <c r="BH422" i="40"/>
  <c r="BI422" i="40" s="1"/>
  <c r="AA422" i="40"/>
  <c r="AG423" i="40"/>
  <c r="N422" i="40"/>
  <c r="P422" i="40" s="1"/>
  <c r="T423" i="40" l="1"/>
  <c r="Q422" i="40"/>
  <c r="O422" i="40"/>
  <c r="AY423" i="40"/>
  <c r="AI423" i="40"/>
  <c r="AH423" i="40"/>
  <c r="R422" i="40" l="1"/>
  <c r="S422" i="40" s="1"/>
  <c r="AV423" i="40"/>
  <c r="AW423" i="40" s="1"/>
  <c r="AX423" i="40" s="1"/>
  <c r="AZ423" i="40"/>
  <c r="BB423" i="40"/>
  <c r="B424" i="40" l="1"/>
  <c r="BC423" i="40"/>
  <c r="BD423" i="40" s="1"/>
  <c r="BE423" i="40" s="1"/>
  <c r="Y422" i="40"/>
  <c r="AB422" i="40"/>
  <c r="AC422" i="40" l="1"/>
  <c r="AD422" i="40" s="1"/>
  <c r="C423" i="40" s="1"/>
  <c r="E423" i="40" s="1"/>
  <c r="AJ422" i="40"/>
  <c r="AK422" i="40" s="1"/>
  <c r="Z422" i="40"/>
  <c r="AL422" i="40" l="1"/>
  <c r="AQ422" i="40" s="1"/>
  <c r="AT422" i="40" s="1"/>
  <c r="D423" i="40"/>
  <c r="F423" i="40"/>
  <c r="AO422" i="40" l="1"/>
  <c r="AR422" i="40" s="1"/>
  <c r="U423" i="40"/>
  <c r="V423" i="40" s="1"/>
  <c r="G423" i="40"/>
  <c r="H423" i="40" s="1"/>
  <c r="I423" i="40" s="1"/>
  <c r="K423" i="40" s="1"/>
  <c r="L423" i="40" s="1"/>
  <c r="X423" i="40" l="1"/>
  <c r="AA423" i="40"/>
  <c r="M423" i="40"/>
  <c r="BF423" i="40"/>
  <c r="BG423" i="40" s="1"/>
  <c r="AF424" i="40" s="1"/>
  <c r="AG424" i="40" s="1"/>
  <c r="AM423" i="40"/>
  <c r="AN423" i="40"/>
  <c r="AP423" i="40" s="1"/>
  <c r="AS423" i="40" s="1"/>
  <c r="BH423" i="40"/>
  <c r="BI423" i="40" s="1"/>
  <c r="T424" i="40" l="1"/>
  <c r="N423" i="40"/>
  <c r="P423" i="40" s="1"/>
  <c r="W423" i="40"/>
  <c r="AY424" i="40"/>
  <c r="AH424" i="40"/>
  <c r="AI424" i="40"/>
  <c r="Q423" i="40" l="1"/>
  <c r="O423" i="40"/>
  <c r="BB424" i="40"/>
  <c r="AV424" i="40"/>
  <c r="AW424" i="40" s="1"/>
  <c r="AX424" i="40" s="1"/>
  <c r="AZ424" i="40"/>
  <c r="B425" i="40" l="1"/>
  <c r="R423" i="40"/>
  <c r="S423" i="40" s="1"/>
  <c r="BC424" i="40"/>
  <c r="BD424" i="40" s="1"/>
  <c r="BE424" i="40" s="1"/>
  <c r="Y423" i="40" l="1"/>
  <c r="AB423" i="40"/>
  <c r="AC423" i="40" l="1"/>
  <c r="AJ423" i="40"/>
  <c r="AK423" i="40" s="1"/>
  <c r="AD423" i="40"/>
  <c r="C424" i="40" s="1"/>
  <c r="E424" i="40" s="1"/>
  <c r="Z423" i="40"/>
  <c r="AL423" i="40" l="1"/>
  <c r="AQ423" i="40" s="1"/>
  <c r="AT423" i="40" s="1"/>
  <c r="D424" i="40"/>
  <c r="F424" i="40"/>
  <c r="AO423" i="40" l="1"/>
  <c r="AR423" i="40" s="1"/>
  <c r="G424" i="40"/>
  <c r="H424" i="40" s="1"/>
  <c r="I424" i="40" s="1"/>
  <c r="K424" i="40" s="1"/>
  <c r="L424" i="40" s="1"/>
  <c r="U424" i="40"/>
  <c r="V424" i="40" s="1"/>
  <c r="X424" i="40" l="1"/>
  <c r="M424" i="40"/>
  <c r="W424" i="40"/>
  <c r="BF424" i="40"/>
  <c r="BG424" i="40" s="1"/>
  <c r="AF425" i="40" s="1"/>
  <c r="AG425" i="40" s="1"/>
  <c r="AM424" i="40"/>
  <c r="BH424" i="40"/>
  <c r="BI424" i="40" s="1"/>
  <c r="N424" i="40"/>
  <c r="P424" i="40" s="1"/>
  <c r="AN424" i="40"/>
  <c r="AP424" i="40" s="1"/>
  <c r="AS424" i="40" s="1"/>
  <c r="AA424" i="40"/>
  <c r="T425" i="40" l="1"/>
  <c r="Q424" i="40"/>
  <c r="O424" i="40"/>
  <c r="AI425" i="40"/>
  <c r="AY425" i="40"/>
  <c r="AH425" i="40"/>
  <c r="R424" i="40" l="1"/>
  <c r="S424" i="40" s="1"/>
  <c r="AZ425" i="40"/>
  <c r="AV425" i="40"/>
  <c r="AW425" i="40" s="1"/>
  <c r="AX425" i="40" s="1"/>
  <c r="BB425" i="40"/>
  <c r="B426" i="40" l="1"/>
  <c r="BC425" i="40"/>
  <c r="BD425" i="40" s="1"/>
  <c r="BE425" i="40" s="1"/>
  <c r="Y424" i="40"/>
  <c r="AB424" i="40"/>
  <c r="AC424" i="40" l="1"/>
  <c r="AJ424" i="40"/>
  <c r="AK424" i="40" s="1"/>
  <c r="AD424" i="40"/>
  <c r="C425" i="40" s="1"/>
  <c r="E425" i="40" s="1"/>
  <c r="Z424" i="40"/>
  <c r="AL424" i="40" l="1"/>
  <c r="AO424" i="40" s="1"/>
  <c r="AR424" i="40" s="1"/>
  <c r="D425" i="40"/>
  <c r="F425" i="40"/>
  <c r="AQ424" i="40" l="1"/>
  <c r="AT424" i="40" s="1"/>
  <c r="G425" i="40"/>
  <c r="H425" i="40" s="1"/>
  <c r="I425" i="40" s="1"/>
  <c r="K425" i="40" s="1"/>
  <c r="L425" i="40" s="1"/>
  <c r="U425" i="40"/>
  <c r="V425" i="40" s="1"/>
  <c r="X425" i="40" l="1"/>
  <c r="M425" i="40"/>
  <c r="W425" i="40"/>
  <c r="BF425" i="40"/>
  <c r="BG425" i="40" s="1"/>
  <c r="AF426" i="40" s="1"/>
  <c r="AG426" i="40" s="1"/>
  <c r="AM425" i="40"/>
  <c r="BH425" i="40"/>
  <c r="BI425" i="40" s="1"/>
  <c r="N425" i="40"/>
  <c r="P425" i="40" s="1"/>
  <c r="AN425" i="40"/>
  <c r="AP425" i="40" s="1"/>
  <c r="AS425" i="40" s="1"/>
  <c r="AA425" i="40"/>
  <c r="T426" i="40" l="1"/>
  <c r="Q425" i="40"/>
  <c r="O425" i="40"/>
  <c r="AI426" i="40"/>
  <c r="AY426" i="40"/>
  <c r="AH426" i="40"/>
  <c r="R425" i="40" l="1"/>
  <c r="S425" i="40" s="1"/>
  <c r="AZ426" i="40"/>
  <c r="AV426" i="40"/>
  <c r="AW426" i="40" s="1"/>
  <c r="AX426" i="40" s="1"/>
  <c r="BB426" i="40"/>
  <c r="BC426" i="40" s="1"/>
  <c r="BD426" i="40" s="1"/>
  <c r="BE426" i="40" s="1"/>
  <c r="B427" i="40" l="1"/>
  <c r="Y425" i="40"/>
  <c r="AB425" i="40"/>
  <c r="AC425" i="40" l="1"/>
  <c r="AD425" i="40" s="1"/>
  <c r="C426" i="40" s="1"/>
  <c r="E426" i="40" s="1"/>
  <c r="AJ425" i="40"/>
  <c r="AK425" i="40" s="1"/>
  <c r="Z425" i="40"/>
  <c r="AL425" i="40" l="1"/>
  <c r="AO425" i="40" s="1"/>
  <c r="AR425" i="40" s="1"/>
  <c r="D426" i="40"/>
  <c r="F426" i="40"/>
  <c r="AQ425" i="40" l="1"/>
  <c r="AT425" i="40" s="1"/>
  <c r="U426" i="40"/>
  <c r="V426" i="40" s="1"/>
  <c r="G426" i="40"/>
  <c r="H426" i="40" s="1"/>
  <c r="I426" i="40" s="1"/>
  <c r="K426" i="40" s="1"/>
  <c r="L426" i="40" s="1"/>
  <c r="X426" i="40" l="1"/>
  <c r="AA426" i="40"/>
  <c r="M426" i="40"/>
  <c r="BF426" i="40"/>
  <c r="BG426" i="40" s="1"/>
  <c r="AF427" i="40" s="1"/>
  <c r="AG427" i="40" s="1"/>
  <c r="AN426" i="40"/>
  <c r="AP426" i="40" s="1"/>
  <c r="AS426" i="40" s="1"/>
  <c r="AM426" i="40"/>
  <c r="BH426" i="40"/>
  <c r="BI426" i="40" s="1"/>
  <c r="T427" i="40" l="1"/>
  <c r="W426" i="40"/>
  <c r="N426" i="40"/>
  <c r="P426" i="40" s="1"/>
  <c r="AI427" i="40"/>
  <c r="AH427" i="40"/>
  <c r="AY427" i="40"/>
  <c r="Q426" i="40" l="1"/>
  <c r="O426" i="40"/>
  <c r="AV427" i="40"/>
  <c r="AW427" i="40" s="1"/>
  <c r="AX427" i="40" s="1"/>
  <c r="AZ427" i="40"/>
  <c r="BB427" i="40"/>
  <c r="B428" i="40" l="1"/>
  <c r="R426" i="40"/>
  <c r="S426" i="40" s="1"/>
  <c r="BC427" i="40"/>
  <c r="BD427" i="40" s="1"/>
  <c r="BE427" i="40" s="1"/>
  <c r="AB426" i="40" l="1"/>
  <c r="Y426" i="40"/>
  <c r="AC426" i="40" l="1"/>
  <c r="AD426" i="40" s="1"/>
  <c r="C427" i="40" s="1"/>
  <c r="E427" i="40" s="1"/>
  <c r="AJ426" i="40"/>
  <c r="AK426" i="40" s="1"/>
  <c r="Z426" i="40"/>
  <c r="AL426" i="40" l="1"/>
  <c r="AQ426" i="40" s="1"/>
  <c r="AT426" i="40" s="1"/>
  <c r="D427" i="40"/>
  <c r="F427" i="40"/>
  <c r="AO426" i="40" l="1"/>
  <c r="AR426" i="40" s="1"/>
  <c r="G427" i="40"/>
  <c r="H427" i="40" s="1"/>
  <c r="I427" i="40" s="1"/>
  <c r="K427" i="40" s="1"/>
  <c r="L427" i="40" s="1"/>
  <c r="U427" i="40"/>
  <c r="V427" i="40" s="1"/>
  <c r="X427" i="40" l="1"/>
  <c r="M427" i="40"/>
  <c r="BF427" i="40"/>
  <c r="BG427" i="40" s="1"/>
  <c r="AF428" i="40" s="1"/>
  <c r="AG428" i="40" s="1"/>
  <c r="AH428" i="40" s="1"/>
  <c r="W427" i="40"/>
  <c r="AM427" i="40"/>
  <c r="AN427" i="40"/>
  <c r="AP427" i="40" s="1"/>
  <c r="AS427" i="40" s="1"/>
  <c r="BH427" i="40"/>
  <c r="BI427" i="40" s="1"/>
  <c r="N427" i="40"/>
  <c r="P427" i="40" s="1"/>
  <c r="AA427" i="40"/>
  <c r="AY428" i="40" l="1"/>
  <c r="AI428" i="40"/>
  <c r="AZ428" i="40" s="1"/>
  <c r="T428" i="40"/>
  <c r="O427" i="40"/>
  <c r="Q427" i="40"/>
  <c r="AV428" i="40" l="1"/>
  <c r="AW428" i="40" s="1"/>
  <c r="AX428" i="40" s="1"/>
  <c r="B429" i="40" s="1"/>
  <c r="BB428" i="40"/>
  <c r="BC428" i="40" s="1"/>
  <c r="BD428" i="40" s="1"/>
  <c r="BE428" i="40" s="1"/>
  <c r="R427" i="40"/>
  <c r="S427" i="40" s="1"/>
  <c r="AB427" i="40" l="1"/>
  <c r="Y427" i="40"/>
  <c r="AC427" i="40" l="1"/>
  <c r="AD427" i="40" s="1"/>
  <c r="C428" i="40" s="1"/>
  <c r="E428" i="40" s="1"/>
  <c r="AJ427" i="40"/>
  <c r="AK427" i="40" s="1"/>
  <c r="Z427" i="40"/>
  <c r="AL427" i="40" l="1"/>
  <c r="AO427" i="40" s="1"/>
  <c r="AR427" i="40" s="1"/>
  <c r="D428" i="40"/>
  <c r="F428" i="40"/>
  <c r="AQ427" i="40" l="1"/>
  <c r="AT427" i="40" s="1"/>
  <c r="U428" i="40"/>
  <c r="V428" i="40" s="1"/>
  <c r="G428" i="40"/>
  <c r="H428" i="40" s="1"/>
  <c r="I428" i="40" s="1"/>
  <c r="K428" i="40" s="1"/>
  <c r="L428" i="40" s="1"/>
  <c r="X428" i="40" l="1"/>
  <c r="BH428" i="40"/>
  <c r="BI428" i="40" s="1"/>
  <c r="T429" i="40" s="1"/>
  <c r="AA428" i="40"/>
  <c r="M428" i="40"/>
  <c r="AN428" i="40"/>
  <c r="AP428" i="40" s="1"/>
  <c r="AS428" i="40" s="1"/>
  <c r="BF428" i="40"/>
  <c r="BG428" i="40" s="1"/>
  <c r="AF429" i="40" s="1"/>
  <c r="AG429" i="40" s="1"/>
  <c r="AM428" i="40"/>
  <c r="W428" i="40" l="1"/>
  <c r="N428" i="40"/>
  <c r="P428" i="40" s="1"/>
  <c r="AI429" i="40"/>
  <c r="AY429" i="40"/>
  <c r="AH429" i="40"/>
  <c r="Q428" i="40" l="1"/>
  <c r="O428" i="40"/>
  <c r="AV429" i="40"/>
  <c r="AW429" i="40" s="1"/>
  <c r="AX429" i="40" s="1"/>
  <c r="AZ429" i="40"/>
  <c r="BB429" i="40"/>
  <c r="B430" i="40" l="1"/>
  <c r="R428" i="40"/>
  <c r="S428" i="40" s="1"/>
  <c r="BC429" i="40"/>
  <c r="BD429" i="40" s="1"/>
  <c r="BE429" i="40" s="1"/>
  <c r="Y428" i="40" l="1"/>
  <c r="AB428" i="40"/>
  <c r="AC428" i="40" l="1"/>
  <c r="AJ428" i="40"/>
  <c r="AK428" i="40" s="1"/>
  <c r="AD428" i="40"/>
  <c r="C429" i="40" s="1"/>
  <c r="E429" i="40" s="1"/>
  <c r="Z428" i="40"/>
  <c r="AL428" i="40" l="1"/>
  <c r="AQ428" i="40" s="1"/>
  <c r="AT428" i="40" s="1"/>
  <c r="D429" i="40"/>
  <c r="F429" i="40"/>
  <c r="AO428" i="40" l="1"/>
  <c r="AR428" i="40" s="1"/>
  <c r="U429" i="40"/>
  <c r="V429" i="40" s="1"/>
  <c r="G429" i="40"/>
  <c r="H429" i="40" s="1"/>
  <c r="I429" i="40" s="1"/>
  <c r="K429" i="40" s="1"/>
  <c r="L429" i="40" s="1"/>
  <c r="X429" i="40" l="1"/>
  <c r="AA429" i="40"/>
  <c r="M429" i="40"/>
  <c r="BF429" i="40"/>
  <c r="BG429" i="40" s="1"/>
  <c r="AF430" i="40" s="1"/>
  <c r="AG430" i="40" s="1"/>
  <c r="AM429" i="40"/>
  <c r="AN429" i="40"/>
  <c r="AP429" i="40" s="1"/>
  <c r="AS429" i="40" s="1"/>
  <c r="BH429" i="40"/>
  <c r="BI429" i="40" s="1"/>
  <c r="T430" i="40" l="1"/>
  <c r="N429" i="40"/>
  <c r="P429" i="40" s="1"/>
  <c r="W429" i="40"/>
  <c r="AI430" i="40"/>
  <c r="AY430" i="40"/>
  <c r="AH430" i="40"/>
  <c r="O429" i="40" l="1"/>
  <c r="Q429" i="40"/>
  <c r="BB430" i="40"/>
  <c r="AZ430" i="40"/>
  <c r="AV430" i="40"/>
  <c r="AW430" i="40" s="1"/>
  <c r="AX430" i="40" s="1"/>
  <c r="B431" i="40" l="1"/>
  <c r="R429" i="40"/>
  <c r="S429" i="40" s="1"/>
  <c r="BC430" i="40"/>
  <c r="BD430" i="40" s="1"/>
  <c r="BE430" i="40" s="1"/>
  <c r="Y429" i="40"/>
  <c r="AB429" i="40"/>
  <c r="AC429" i="40" l="1"/>
  <c r="AD429" i="40" s="1"/>
  <c r="C430" i="40" s="1"/>
  <c r="E430" i="40" s="1"/>
  <c r="AJ429" i="40"/>
  <c r="AK429" i="40" s="1"/>
  <c r="Z429" i="40"/>
  <c r="AL429" i="40" l="1"/>
  <c r="AQ429" i="40" s="1"/>
  <c r="AT429" i="40" s="1"/>
  <c r="D430" i="40"/>
  <c r="F430" i="40"/>
  <c r="AO429" i="40" l="1"/>
  <c r="AR429" i="40" s="1"/>
  <c r="G430" i="40"/>
  <c r="H430" i="40" s="1"/>
  <c r="I430" i="40" s="1"/>
  <c r="K430" i="40" s="1"/>
  <c r="L430" i="40" s="1"/>
  <c r="U430" i="40"/>
  <c r="V430" i="40" s="1"/>
  <c r="X430" i="40" l="1"/>
  <c r="M430" i="40"/>
  <c r="BF430" i="40"/>
  <c r="BG430" i="40" s="1"/>
  <c r="AF431" i="40" s="1"/>
  <c r="AG431" i="40" s="1"/>
  <c r="W430" i="40"/>
  <c r="AM430" i="40"/>
  <c r="AN430" i="40"/>
  <c r="AP430" i="40" s="1"/>
  <c r="AS430" i="40" s="1"/>
  <c r="BH430" i="40"/>
  <c r="BI430" i="40" s="1"/>
  <c r="N430" i="40"/>
  <c r="P430" i="40" s="1"/>
  <c r="AA430" i="40"/>
  <c r="T431" i="40" l="1"/>
  <c r="Q430" i="40"/>
  <c r="O430" i="40"/>
  <c r="AI431" i="40"/>
  <c r="AH431" i="40"/>
  <c r="AY431" i="40"/>
  <c r="R430" i="40" l="1"/>
  <c r="S430" i="40" s="1"/>
  <c r="BB431" i="40"/>
  <c r="AV431" i="40"/>
  <c r="AW431" i="40" s="1"/>
  <c r="AX431" i="40" s="1"/>
  <c r="AZ431" i="40"/>
  <c r="BC431" i="40" l="1"/>
  <c r="BD431" i="40" s="1"/>
  <c r="BE431" i="40" s="1"/>
  <c r="B432" i="40"/>
  <c r="AB430" i="40"/>
  <c r="Y430" i="40"/>
  <c r="AC430" i="40" l="1"/>
  <c r="AD430" i="40" s="1"/>
  <c r="C431" i="40" s="1"/>
  <c r="E431" i="40" s="1"/>
  <c r="AJ430" i="40"/>
  <c r="AK430" i="40" s="1"/>
  <c r="Z430" i="40"/>
  <c r="AL430" i="40" l="1"/>
  <c r="AQ430" i="40" s="1"/>
  <c r="AT430" i="40" s="1"/>
  <c r="D431" i="40"/>
  <c r="F431" i="40"/>
  <c r="AO430" i="40" l="1"/>
  <c r="AR430" i="40" s="1"/>
  <c r="U431" i="40"/>
  <c r="V431" i="40" s="1"/>
  <c r="G431" i="40"/>
  <c r="H431" i="40" s="1"/>
  <c r="I431" i="40" s="1"/>
  <c r="K431" i="40" s="1"/>
  <c r="L431" i="40" s="1"/>
  <c r="X431" i="40" l="1"/>
  <c r="AA431" i="40"/>
  <c r="M431" i="40"/>
  <c r="BF431" i="40"/>
  <c r="BG431" i="40" s="1"/>
  <c r="AF432" i="40" s="1"/>
  <c r="AG432" i="40" s="1"/>
  <c r="AN431" i="40"/>
  <c r="AP431" i="40" s="1"/>
  <c r="AS431" i="40" s="1"/>
  <c r="AM431" i="40"/>
  <c r="BH431" i="40"/>
  <c r="BI431" i="40" s="1"/>
  <c r="T432" i="40" l="1"/>
  <c r="W431" i="40"/>
  <c r="N431" i="40"/>
  <c r="P431" i="40" s="1"/>
  <c r="AI432" i="40"/>
  <c r="AY432" i="40"/>
  <c r="AH432" i="40"/>
  <c r="Q431" i="40" l="1"/>
  <c r="O431" i="40"/>
  <c r="BB432" i="40"/>
  <c r="AZ432" i="40"/>
  <c r="BC432" i="40" s="1"/>
  <c r="BD432" i="40" s="1"/>
  <c r="BE432" i="40" s="1"/>
  <c r="AV432" i="40"/>
  <c r="AW432" i="40" s="1"/>
  <c r="AX432" i="40" s="1"/>
  <c r="B433" i="40" l="1"/>
  <c r="R431" i="40"/>
  <c r="S431" i="40" s="1"/>
  <c r="AB431" i="40"/>
  <c r="Y431" i="40"/>
  <c r="AC431" i="40" l="1"/>
  <c r="AD431" i="40" s="1"/>
  <c r="C432" i="40" s="1"/>
  <c r="E432" i="40" s="1"/>
  <c r="AJ431" i="40"/>
  <c r="AK431" i="40" s="1"/>
  <c r="Z431" i="40"/>
  <c r="AL431" i="40" l="1"/>
  <c r="AQ431" i="40" s="1"/>
  <c r="AT431" i="40" s="1"/>
  <c r="D432" i="40"/>
  <c r="F432" i="40"/>
  <c r="AO431" i="40" l="1"/>
  <c r="AR431" i="40" s="1"/>
  <c r="G432" i="40"/>
  <c r="H432" i="40" s="1"/>
  <c r="I432" i="40" s="1"/>
  <c r="K432" i="40" s="1"/>
  <c r="L432" i="40" s="1"/>
  <c r="U432" i="40"/>
  <c r="V432" i="40" s="1"/>
  <c r="X432" i="40" l="1"/>
  <c r="W432" i="40"/>
  <c r="M432" i="40"/>
  <c r="BF432" i="40"/>
  <c r="BG432" i="40" s="1"/>
  <c r="AF433" i="40" s="1"/>
  <c r="AG433" i="40" s="1"/>
  <c r="AN432" i="40"/>
  <c r="AP432" i="40" s="1"/>
  <c r="AS432" i="40" s="1"/>
  <c r="BH432" i="40"/>
  <c r="BI432" i="40" s="1"/>
  <c r="AM432" i="40"/>
  <c r="AA432" i="40"/>
  <c r="N432" i="40" l="1"/>
  <c r="P432" i="40" s="1"/>
  <c r="Q432" i="40" s="1"/>
  <c r="T433" i="40"/>
  <c r="AH433" i="40"/>
  <c r="AY433" i="40"/>
  <c r="AI433" i="40"/>
  <c r="O432" i="40" l="1"/>
  <c r="R432" i="40"/>
  <c r="S432" i="40" s="1"/>
  <c r="AZ433" i="40"/>
  <c r="AV433" i="40"/>
  <c r="AW433" i="40" s="1"/>
  <c r="AX433" i="40" s="1"/>
  <c r="BB433" i="40"/>
  <c r="B434" i="40" l="1"/>
  <c r="BC433" i="40"/>
  <c r="BD433" i="40" s="1"/>
  <c r="BE433" i="40" s="1"/>
  <c r="Y432" i="40"/>
  <c r="AB432" i="40"/>
  <c r="AC432" i="40" l="1"/>
  <c r="AD432" i="40" s="1"/>
  <c r="C433" i="40" s="1"/>
  <c r="E433" i="40" s="1"/>
  <c r="AJ432" i="40"/>
  <c r="AK432" i="40" s="1"/>
  <c r="Z432" i="40"/>
  <c r="AL432" i="40" l="1"/>
  <c r="AO432" i="40" s="1"/>
  <c r="AR432" i="40" s="1"/>
  <c r="D433" i="40"/>
  <c r="F433" i="40"/>
  <c r="AQ432" i="40" l="1"/>
  <c r="AT432" i="40" s="1"/>
  <c r="G433" i="40"/>
  <c r="H433" i="40" s="1"/>
  <c r="I433" i="40" s="1"/>
  <c r="K433" i="40" s="1"/>
  <c r="L433" i="40" s="1"/>
  <c r="U433" i="40"/>
  <c r="V433" i="40" s="1"/>
  <c r="X433" i="40" l="1"/>
  <c r="M433" i="40"/>
  <c r="W433" i="40"/>
  <c r="BF433" i="40"/>
  <c r="BG433" i="40" s="1"/>
  <c r="AF434" i="40" s="1"/>
  <c r="AG434" i="40" s="1"/>
  <c r="AY434" i="40" s="1"/>
  <c r="AN433" i="40"/>
  <c r="AP433" i="40" s="1"/>
  <c r="AS433" i="40" s="1"/>
  <c r="AM433" i="40"/>
  <c r="BH433" i="40"/>
  <c r="BI433" i="40" s="1"/>
  <c r="N433" i="40"/>
  <c r="P433" i="40" s="1"/>
  <c r="AA433" i="40"/>
  <c r="T434" i="40" l="1"/>
  <c r="AH434" i="40"/>
  <c r="Q433" i="40"/>
  <c r="AI434" i="40"/>
  <c r="BB434" i="40" s="1"/>
  <c r="O433" i="40"/>
  <c r="AZ434" i="40" l="1"/>
  <c r="R433" i="40"/>
  <c r="S433" i="40" s="1"/>
  <c r="AV434" i="40"/>
  <c r="AW434" i="40" s="1"/>
  <c r="AX434" i="40" s="1"/>
  <c r="BC434" i="40"/>
  <c r="BD434" i="40" s="1"/>
  <c r="BE434" i="40" s="1"/>
  <c r="Y433" i="40"/>
  <c r="AB433" i="40"/>
  <c r="B435" i="40" l="1"/>
  <c r="AC433" i="40"/>
  <c r="AD433" i="40" s="1"/>
  <c r="C434" i="40" s="1"/>
  <c r="E434" i="40" s="1"/>
  <c r="AJ433" i="40"/>
  <c r="AK433" i="40" s="1"/>
  <c r="Z433" i="40"/>
  <c r="AL433" i="40" l="1"/>
  <c r="AO433" i="40" s="1"/>
  <c r="AR433" i="40" s="1"/>
  <c r="D434" i="40"/>
  <c r="F434" i="40"/>
  <c r="AQ433" i="40" l="1"/>
  <c r="AT433" i="40" s="1"/>
  <c r="G434" i="40"/>
  <c r="H434" i="40" s="1"/>
  <c r="I434" i="40" s="1"/>
  <c r="K434" i="40" s="1"/>
  <c r="L434" i="40" s="1"/>
  <c r="U434" i="40"/>
  <c r="V434" i="40" s="1"/>
  <c r="X434" i="40" l="1"/>
  <c r="AA434" i="40"/>
  <c r="M434" i="40"/>
  <c r="BF434" i="40"/>
  <c r="BG434" i="40" s="1"/>
  <c r="AF435" i="40" s="1"/>
  <c r="AG435" i="40" s="1"/>
  <c r="AN434" i="40"/>
  <c r="AP434" i="40" s="1"/>
  <c r="AS434" i="40" s="1"/>
  <c r="AM434" i="40"/>
  <c r="BH434" i="40"/>
  <c r="BI434" i="40" s="1"/>
  <c r="T435" i="40" l="1"/>
  <c r="W434" i="40"/>
  <c r="N434" i="40"/>
  <c r="P434" i="40" s="1"/>
  <c r="AI435" i="40"/>
  <c r="AH435" i="40"/>
  <c r="AY435" i="40"/>
  <c r="O434" i="40" l="1"/>
  <c r="Q434" i="40"/>
  <c r="BB435" i="40"/>
  <c r="AZ435" i="40"/>
  <c r="AV435" i="40"/>
  <c r="AW435" i="40" s="1"/>
  <c r="AX435" i="40" s="1"/>
  <c r="B436" i="40" l="1"/>
  <c r="R434" i="40"/>
  <c r="S434" i="40" s="1"/>
  <c r="BC435" i="40"/>
  <c r="BD435" i="40" s="1"/>
  <c r="BE435" i="40" s="1"/>
  <c r="Y434" i="40" l="1"/>
  <c r="AB434" i="40"/>
  <c r="AC434" i="40" l="1"/>
  <c r="AD434" i="40" s="1"/>
  <c r="C435" i="40" s="1"/>
  <c r="E435" i="40" s="1"/>
  <c r="AJ434" i="40"/>
  <c r="AK434" i="40" s="1"/>
  <c r="Z434" i="40"/>
  <c r="AL434" i="40" l="1"/>
  <c r="AO434" i="40" s="1"/>
  <c r="AR434" i="40" s="1"/>
  <c r="D435" i="40"/>
  <c r="F435" i="40"/>
  <c r="AQ434" i="40" l="1"/>
  <c r="AT434" i="40" s="1"/>
  <c r="G435" i="40"/>
  <c r="H435" i="40" s="1"/>
  <c r="I435" i="40" s="1"/>
  <c r="K435" i="40" s="1"/>
  <c r="L435" i="40" s="1"/>
  <c r="U435" i="40"/>
  <c r="V435" i="40" s="1"/>
  <c r="X435" i="40" l="1"/>
  <c r="M435" i="40"/>
  <c r="BF435" i="40"/>
  <c r="BG435" i="40" s="1"/>
  <c r="AF436" i="40" s="1"/>
  <c r="AG436" i="40" s="1"/>
  <c r="AI436" i="40" s="1"/>
  <c r="W435" i="40"/>
  <c r="AM435" i="40"/>
  <c r="AN435" i="40"/>
  <c r="AP435" i="40" s="1"/>
  <c r="AS435" i="40" s="1"/>
  <c r="BH435" i="40"/>
  <c r="BI435" i="40" s="1"/>
  <c r="N435" i="40"/>
  <c r="P435" i="40" s="1"/>
  <c r="AA435" i="40"/>
  <c r="AH436" i="40" l="1"/>
  <c r="T436" i="40"/>
  <c r="AY436" i="40"/>
  <c r="O435" i="40"/>
  <c r="Q435" i="40"/>
  <c r="AV436" i="40"/>
  <c r="AW436" i="40" s="1"/>
  <c r="AX436" i="40" s="1"/>
  <c r="AZ436" i="40"/>
  <c r="BB436" i="40"/>
  <c r="B437" i="40" l="1"/>
  <c r="R435" i="40"/>
  <c r="S435" i="40" s="1"/>
  <c r="BC436" i="40"/>
  <c r="BD436" i="40" s="1"/>
  <c r="BE436" i="40" s="1"/>
  <c r="AB435" i="40" l="1"/>
  <c r="Y435" i="40"/>
  <c r="AC435" i="40" l="1"/>
  <c r="AD435" i="40" s="1"/>
  <c r="C436" i="40" s="1"/>
  <c r="E436" i="40" s="1"/>
  <c r="AJ435" i="40"/>
  <c r="AK435" i="40" s="1"/>
  <c r="Z435" i="40"/>
  <c r="AL435" i="40" l="1"/>
  <c r="AQ435" i="40" s="1"/>
  <c r="AT435" i="40" s="1"/>
  <c r="D436" i="40"/>
  <c r="F436" i="40"/>
  <c r="AO435" i="40" l="1"/>
  <c r="AR435" i="40" s="1"/>
  <c r="U436" i="40"/>
  <c r="V436" i="40" s="1"/>
  <c r="G436" i="40"/>
  <c r="H436" i="40" s="1"/>
  <c r="I436" i="40" s="1"/>
  <c r="K436" i="40" s="1"/>
  <c r="L436" i="40" s="1"/>
  <c r="X436" i="40" l="1"/>
  <c r="AA436" i="40"/>
  <c r="M436" i="40"/>
  <c r="BF436" i="40"/>
  <c r="BG436" i="40" s="1"/>
  <c r="AF437" i="40" s="1"/>
  <c r="AG437" i="40" s="1"/>
  <c r="AI437" i="40" s="1"/>
  <c r="AM436" i="40"/>
  <c r="BH436" i="40"/>
  <c r="BI436" i="40" s="1"/>
  <c r="AN436" i="40"/>
  <c r="AP436" i="40" s="1"/>
  <c r="AS436" i="40" s="1"/>
  <c r="AY437" i="40" l="1"/>
  <c r="AH437" i="40"/>
  <c r="T437" i="40"/>
  <c r="W436" i="40"/>
  <c r="N436" i="40"/>
  <c r="P436" i="40" s="1"/>
  <c r="AZ437" i="40"/>
  <c r="AV437" i="40"/>
  <c r="AW437" i="40" s="1"/>
  <c r="AX437" i="40" s="1"/>
  <c r="BB437" i="40"/>
  <c r="B438" i="40" l="1"/>
  <c r="Q436" i="40"/>
  <c r="O436" i="40"/>
  <c r="BC437" i="40"/>
  <c r="BD437" i="40" s="1"/>
  <c r="BE437" i="40" s="1"/>
  <c r="R436" i="40" l="1"/>
  <c r="S436" i="40" s="1"/>
  <c r="AB436" i="40"/>
  <c r="Y436" i="40"/>
  <c r="AC436" i="40" l="1"/>
  <c r="AD436" i="40" s="1"/>
  <c r="C437" i="40" s="1"/>
  <c r="E437" i="40" s="1"/>
  <c r="AJ436" i="40"/>
  <c r="AK436" i="40" s="1"/>
  <c r="Z436" i="40"/>
  <c r="AL436" i="40" l="1"/>
  <c r="AO436" i="40" s="1"/>
  <c r="AR436" i="40" s="1"/>
  <c r="D437" i="40"/>
  <c r="F437" i="40"/>
  <c r="G437" i="40" l="1"/>
  <c r="H437" i="40" s="1"/>
  <c r="I437" i="40" s="1"/>
  <c r="K437" i="40" s="1"/>
  <c r="L437" i="40" s="1"/>
  <c r="AQ436" i="40"/>
  <c r="AT436" i="40" s="1"/>
  <c r="U437" i="40"/>
  <c r="V437" i="40" s="1"/>
  <c r="X437" i="40" l="1"/>
  <c r="M437" i="40"/>
  <c r="N437" i="40" s="1"/>
  <c r="P437" i="40" s="1"/>
  <c r="BF437" i="40"/>
  <c r="BG437" i="40" s="1"/>
  <c r="AF438" i="40" s="1"/>
  <c r="AG438" i="40" s="1"/>
  <c r="AH438" i="40" s="1"/>
  <c r="W437" i="40"/>
  <c r="BH437" i="40"/>
  <c r="BI437" i="40" s="1"/>
  <c r="AM437" i="40"/>
  <c r="AN437" i="40"/>
  <c r="AP437" i="40" s="1"/>
  <c r="AS437" i="40" s="1"/>
  <c r="AA437" i="40"/>
  <c r="AI438" i="40" l="1"/>
  <c r="AY438" i="40"/>
  <c r="T438" i="40"/>
  <c r="Q437" i="40"/>
  <c r="O437" i="40"/>
  <c r="AZ438" i="40"/>
  <c r="BB438" i="40"/>
  <c r="AV438" i="40"/>
  <c r="AW438" i="40" s="1"/>
  <c r="AX438" i="40" s="1"/>
  <c r="B439" i="40" l="1"/>
  <c r="R437" i="40"/>
  <c r="S437" i="40" s="1"/>
  <c r="BC438" i="40"/>
  <c r="BD438" i="40" s="1"/>
  <c r="BE438" i="40" s="1"/>
  <c r="Y437" i="40" l="1"/>
  <c r="AB437" i="40"/>
  <c r="AC437" i="40" l="1"/>
  <c r="AD437" i="40" s="1"/>
  <c r="C438" i="40" s="1"/>
  <c r="E438" i="40" s="1"/>
  <c r="AJ437" i="40"/>
  <c r="AK437" i="40" s="1"/>
  <c r="Z437" i="40"/>
  <c r="AL437" i="40" l="1"/>
  <c r="AQ437" i="40" s="1"/>
  <c r="AT437" i="40" s="1"/>
  <c r="D438" i="40"/>
  <c r="F438" i="40"/>
  <c r="AO437" i="40" l="1"/>
  <c r="AR437" i="40" s="1"/>
  <c r="G438" i="40"/>
  <c r="H438" i="40" s="1"/>
  <c r="I438" i="40" s="1"/>
  <c r="K438" i="40" s="1"/>
  <c r="L438" i="40" s="1"/>
  <c r="U438" i="40"/>
  <c r="V438" i="40" s="1"/>
  <c r="X438" i="40" l="1"/>
  <c r="AA438" i="40"/>
  <c r="M438" i="40"/>
  <c r="BF438" i="40"/>
  <c r="BG438" i="40" s="1"/>
  <c r="AF439" i="40" s="1"/>
  <c r="AG439" i="40" s="1"/>
  <c r="AN438" i="40"/>
  <c r="AP438" i="40" s="1"/>
  <c r="AS438" i="40" s="1"/>
  <c r="AM438" i="40"/>
  <c r="BH438" i="40"/>
  <c r="BI438" i="40" s="1"/>
  <c r="T439" i="40" l="1"/>
  <c r="W438" i="40"/>
  <c r="N438" i="40"/>
  <c r="P438" i="40" s="1"/>
  <c r="AI439" i="40"/>
  <c r="AY439" i="40"/>
  <c r="AH439" i="40"/>
  <c r="O438" i="40" l="1"/>
  <c r="Q438" i="40"/>
  <c r="AV439" i="40"/>
  <c r="AW439" i="40" s="1"/>
  <c r="AX439" i="40" s="1"/>
  <c r="AZ439" i="40"/>
  <c r="BB439" i="40"/>
  <c r="B440" i="40" l="1"/>
  <c r="R438" i="40"/>
  <c r="S438" i="40" s="1"/>
  <c r="BC439" i="40"/>
  <c r="BD439" i="40" s="1"/>
  <c r="BE439" i="40" s="1"/>
  <c r="AB438" i="40" l="1"/>
  <c r="Y438" i="40"/>
  <c r="AC438" i="40" l="1"/>
  <c r="AJ438" i="40"/>
  <c r="AK438" i="40" s="1"/>
  <c r="AD438" i="40"/>
  <c r="C439" i="40" s="1"/>
  <c r="E439" i="40" s="1"/>
  <c r="Z438" i="40"/>
  <c r="AL438" i="40" l="1"/>
  <c r="AO438" i="40" s="1"/>
  <c r="AR438" i="40" s="1"/>
  <c r="D439" i="40"/>
  <c r="F439" i="40"/>
  <c r="G439" i="40" l="1"/>
  <c r="H439" i="40" s="1"/>
  <c r="I439" i="40" s="1"/>
  <c r="K439" i="40" s="1"/>
  <c r="L439" i="40" s="1"/>
  <c r="U439" i="40"/>
  <c r="V439" i="40" s="1"/>
  <c r="AQ438" i="40"/>
  <c r="AT438" i="40" s="1"/>
  <c r="M439" i="40" l="1"/>
  <c r="W439" i="40"/>
  <c r="X439" i="40"/>
  <c r="BF439" i="40"/>
  <c r="BG439" i="40" s="1"/>
  <c r="AF440" i="40" s="1"/>
  <c r="AG440" i="40" s="1"/>
  <c r="AI440" i="40" s="1"/>
  <c r="AA439" i="40"/>
  <c r="AN439" i="40"/>
  <c r="AP439" i="40" s="1"/>
  <c r="AS439" i="40" s="1"/>
  <c r="AM439" i="40"/>
  <c r="BH439" i="40"/>
  <c r="BI439" i="40" s="1"/>
  <c r="AY440" i="40" l="1"/>
  <c r="AH440" i="40"/>
  <c r="N439" i="40"/>
  <c r="P439" i="40" s="1"/>
  <c r="Q439" i="40" s="1"/>
  <c r="T440" i="40"/>
  <c r="AV440" i="40"/>
  <c r="AW440" i="40" s="1"/>
  <c r="AX440" i="40" s="1"/>
  <c r="AZ440" i="40"/>
  <c r="BB440" i="40"/>
  <c r="O439" i="40" l="1"/>
  <c r="B441" i="40"/>
  <c r="R439" i="40"/>
  <c r="S439" i="40" s="1"/>
  <c r="BC440" i="40"/>
  <c r="BD440" i="40" s="1"/>
  <c r="BE440" i="40" s="1"/>
  <c r="Y439" i="40" l="1"/>
  <c r="AB439" i="40"/>
  <c r="AC439" i="40" l="1"/>
  <c r="AJ439" i="40"/>
  <c r="AK439" i="40" s="1"/>
  <c r="AD439" i="40"/>
  <c r="C440" i="40" s="1"/>
  <c r="E440" i="40" s="1"/>
  <c r="Z439" i="40"/>
  <c r="AL439" i="40" l="1"/>
  <c r="AQ439" i="40" s="1"/>
  <c r="AT439" i="40" s="1"/>
  <c r="D440" i="40"/>
  <c r="F440" i="40"/>
  <c r="G440" i="40" l="1"/>
  <c r="H440" i="40" s="1"/>
  <c r="I440" i="40" s="1"/>
  <c r="K440" i="40" s="1"/>
  <c r="L440" i="40" s="1"/>
  <c r="U440" i="40"/>
  <c r="V440" i="40" s="1"/>
  <c r="AO439" i="40"/>
  <c r="AR439" i="40" s="1"/>
  <c r="X440" i="40" l="1"/>
  <c r="M440" i="40"/>
  <c r="BF440" i="40"/>
  <c r="BG440" i="40" s="1"/>
  <c r="AF441" i="40" s="1"/>
  <c r="AG441" i="40" s="1"/>
  <c r="AM440" i="40"/>
  <c r="BH440" i="40"/>
  <c r="BI440" i="40" s="1"/>
  <c r="AN440" i="40"/>
  <c r="AP440" i="40" s="1"/>
  <c r="AS440" i="40" s="1"/>
  <c r="AA440" i="40"/>
  <c r="T441" i="40" l="1"/>
  <c r="W440" i="40"/>
  <c r="N440" i="40"/>
  <c r="P440" i="40" s="1"/>
  <c r="AI441" i="40"/>
  <c r="AH441" i="40"/>
  <c r="AY441" i="40"/>
  <c r="Q440" i="40" l="1"/>
  <c r="O440" i="40"/>
  <c r="AZ441" i="40"/>
  <c r="BB441" i="40"/>
  <c r="AV441" i="40"/>
  <c r="AW441" i="40" s="1"/>
  <c r="AX441" i="40" s="1"/>
  <c r="B442" i="40" l="1"/>
  <c r="R440" i="40"/>
  <c r="S440" i="40" s="1"/>
  <c r="BC441" i="40"/>
  <c r="BD441" i="40" s="1"/>
  <c r="BE441" i="40" s="1"/>
  <c r="Y440" i="40" l="1"/>
  <c r="AB440" i="40"/>
  <c r="AC440" i="40" l="1"/>
  <c r="AD440" i="40" s="1"/>
  <c r="C441" i="40" s="1"/>
  <c r="E441" i="40" s="1"/>
  <c r="AJ440" i="40"/>
  <c r="AK440" i="40" s="1"/>
  <c r="Z440" i="40"/>
  <c r="AL440" i="40" l="1"/>
  <c r="AO440" i="40" s="1"/>
  <c r="AR440" i="40" s="1"/>
  <c r="D441" i="40"/>
  <c r="F441" i="40"/>
  <c r="AQ440" i="40" l="1"/>
  <c r="AT440" i="40" s="1"/>
  <c r="G441" i="40"/>
  <c r="H441" i="40" s="1"/>
  <c r="I441" i="40" s="1"/>
  <c r="K441" i="40" s="1"/>
  <c r="L441" i="40" s="1"/>
  <c r="U441" i="40"/>
  <c r="V441" i="40" s="1"/>
  <c r="X441" i="40" l="1"/>
  <c r="M441" i="40"/>
  <c r="N441" i="40" s="1"/>
  <c r="P441" i="40" s="1"/>
  <c r="W441" i="40"/>
  <c r="BF441" i="40"/>
  <c r="BG441" i="40" s="1"/>
  <c r="AF442" i="40" s="1"/>
  <c r="AG442" i="40" s="1"/>
  <c r="AM441" i="40"/>
  <c r="AN441" i="40"/>
  <c r="AP441" i="40" s="1"/>
  <c r="AS441" i="40" s="1"/>
  <c r="BH441" i="40"/>
  <c r="BI441" i="40" s="1"/>
  <c r="AA441" i="40"/>
  <c r="T442" i="40" l="1"/>
  <c r="Q441" i="40"/>
  <c r="O441" i="40"/>
  <c r="AY442" i="40"/>
  <c r="AI442" i="40"/>
  <c r="AH442" i="40"/>
  <c r="R441" i="40" l="1"/>
  <c r="S441" i="40" s="1"/>
  <c r="AZ442" i="40"/>
  <c r="AV442" i="40"/>
  <c r="AW442" i="40" s="1"/>
  <c r="AX442" i="40" s="1"/>
  <c r="BB442" i="40"/>
  <c r="B443" i="40" l="1"/>
  <c r="BC442" i="40"/>
  <c r="BD442" i="40" s="1"/>
  <c r="BE442" i="40" s="1"/>
  <c r="AB441" i="40" l="1"/>
  <c r="Y441" i="40"/>
  <c r="AC441" i="40" l="1"/>
  <c r="AD441" i="40" s="1"/>
  <c r="C442" i="40" s="1"/>
  <c r="E442" i="40" s="1"/>
  <c r="AJ441" i="40"/>
  <c r="AK441" i="40" s="1"/>
  <c r="Z441" i="40"/>
  <c r="AL441" i="40" l="1"/>
  <c r="AO441" i="40" s="1"/>
  <c r="AR441" i="40" s="1"/>
  <c r="D442" i="40"/>
  <c r="F442" i="40"/>
  <c r="AQ441" i="40" l="1"/>
  <c r="AT441" i="40" s="1"/>
  <c r="U442" i="40"/>
  <c r="V442" i="40" s="1"/>
  <c r="G442" i="40"/>
  <c r="H442" i="40" s="1"/>
  <c r="I442" i="40" s="1"/>
  <c r="K442" i="40" s="1"/>
  <c r="L442" i="40" s="1"/>
  <c r="X442" i="40" l="1"/>
  <c r="AA442" i="40"/>
  <c r="M442" i="40"/>
  <c r="BF442" i="40"/>
  <c r="BG442" i="40" s="1"/>
  <c r="AF443" i="40" s="1"/>
  <c r="AG443" i="40" s="1"/>
  <c r="AN442" i="40"/>
  <c r="AP442" i="40" s="1"/>
  <c r="AS442" i="40" s="1"/>
  <c r="AM442" i="40"/>
  <c r="BH442" i="40"/>
  <c r="BI442" i="40" s="1"/>
  <c r="T443" i="40" l="1"/>
  <c r="N442" i="40"/>
  <c r="P442" i="40" s="1"/>
  <c r="W442" i="40"/>
  <c r="AI443" i="40"/>
  <c r="AY443" i="40"/>
  <c r="AH443" i="40"/>
  <c r="Q442" i="40" l="1"/>
  <c r="O442" i="40"/>
  <c r="BB443" i="40"/>
  <c r="AV443" i="40"/>
  <c r="AW443" i="40" s="1"/>
  <c r="AX443" i="40" s="1"/>
  <c r="AZ443" i="40"/>
  <c r="B444" i="40" l="1"/>
  <c r="R442" i="40"/>
  <c r="S442" i="40" s="1"/>
  <c r="BC443" i="40"/>
  <c r="BD443" i="40" s="1"/>
  <c r="BE443" i="40" s="1"/>
  <c r="Y442" i="40"/>
  <c r="AB442" i="40"/>
  <c r="AC442" i="40" l="1"/>
  <c r="AD442" i="40" s="1"/>
  <c r="C443" i="40" s="1"/>
  <c r="E443" i="40" s="1"/>
  <c r="AJ442" i="40"/>
  <c r="AK442" i="40" s="1"/>
  <c r="Z442" i="40"/>
  <c r="AL442" i="40" l="1"/>
  <c r="AO442" i="40" s="1"/>
  <c r="AR442" i="40" s="1"/>
  <c r="D443" i="40"/>
  <c r="F443" i="40"/>
  <c r="AQ442" i="40" l="1"/>
  <c r="AT442" i="40" s="1"/>
  <c r="U443" i="40"/>
  <c r="V443" i="40" s="1"/>
  <c r="G443" i="40"/>
  <c r="H443" i="40" s="1"/>
  <c r="I443" i="40" s="1"/>
  <c r="K443" i="40" s="1"/>
  <c r="L443" i="40" s="1"/>
  <c r="X443" i="40" l="1"/>
  <c r="AA443" i="40"/>
  <c r="M443" i="40"/>
  <c r="BF443" i="40"/>
  <c r="BG443" i="40" s="1"/>
  <c r="AF444" i="40" s="1"/>
  <c r="AG444" i="40" s="1"/>
  <c r="AM443" i="40"/>
  <c r="AN443" i="40"/>
  <c r="AP443" i="40" s="1"/>
  <c r="AS443" i="40" s="1"/>
  <c r="BH443" i="40"/>
  <c r="BI443" i="40" s="1"/>
  <c r="T444" i="40" l="1"/>
  <c r="W443" i="40"/>
  <c r="N443" i="40"/>
  <c r="P443" i="40" s="1"/>
  <c r="AI444" i="40"/>
  <c r="AH444" i="40"/>
  <c r="AY444" i="40"/>
  <c r="Q443" i="40" l="1"/>
  <c r="O443" i="40"/>
  <c r="AV444" i="40"/>
  <c r="AW444" i="40" s="1"/>
  <c r="AX444" i="40" s="1"/>
  <c r="BB444" i="40"/>
  <c r="AZ444" i="40"/>
  <c r="B445" i="40" l="1"/>
  <c r="R443" i="40"/>
  <c r="S443" i="40" s="1"/>
  <c r="BC444" i="40"/>
  <c r="BD444" i="40" s="1"/>
  <c r="BE444" i="40" s="1"/>
  <c r="AB443" i="40" l="1"/>
  <c r="Y443" i="40"/>
  <c r="Z443" i="40" l="1"/>
  <c r="AJ443" i="40"/>
  <c r="AK443" i="40" s="1"/>
  <c r="AC443" i="40"/>
  <c r="AD443" i="40" s="1"/>
  <c r="C444" i="40" s="1"/>
  <c r="E444" i="40" s="1"/>
  <c r="D444" i="40" l="1"/>
  <c r="F444" i="40"/>
  <c r="G444" i="40" l="1"/>
  <c r="H444" i="40" s="1"/>
  <c r="I444" i="40" s="1"/>
  <c r="K444" i="40" s="1"/>
  <c r="L444" i="40" s="1"/>
  <c r="U444" i="40"/>
  <c r="V444" i="40" s="1"/>
  <c r="AL443" i="40"/>
  <c r="X444" i="40" l="1"/>
  <c r="M444" i="40"/>
  <c r="BF444" i="40"/>
  <c r="BG444" i="40" s="1"/>
  <c r="AF445" i="40" s="1"/>
  <c r="AG445" i="40" s="1"/>
  <c r="AI445" i="40" s="1"/>
  <c r="BB445" i="40" s="1"/>
  <c r="W444" i="40"/>
  <c r="AA444" i="40"/>
  <c r="AM444" i="40"/>
  <c r="AN444" i="40"/>
  <c r="AP444" i="40" s="1"/>
  <c r="AS444" i="40" s="1"/>
  <c r="BH444" i="40"/>
  <c r="BI444" i="40" s="1"/>
  <c r="AO443" i="40"/>
  <c r="AR443" i="40" s="1"/>
  <c r="AQ443" i="40"/>
  <c r="AT443" i="40" s="1"/>
  <c r="AH445" i="40" l="1"/>
  <c r="T445" i="40"/>
  <c r="AV445" i="40"/>
  <c r="AW445" i="40" s="1"/>
  <c r="AX445" i="40" s="1"/>
  <c r="AZ445" i="40"/>
  <c r="AY445" i="40"/>
  <c r="N444" i="40"/>
  <c r="P444" i="40" s="1"/>
  <c r="BC445" i="40" l="1"/>
  <c r="BD445" i="40" s="1"/>
  <c r="BE445" i="40" s="1"/>
  <c r="B446" i="40"/>
  <c r="O444" i="40"/>
  <c r="Q444" i="40"/>
  <c r="Y444" i="40"/>
  <c r="R444" i="40" l="1"/>
  <c r="S444" i="40" s="1"/>
  <c r="AB444" i="40"/>
  <c r="Z444" i="40"/>
  <c r="AJ444" i="40" l="1"/>
  <c r="AC444" i="40"/>
  <c r="AD444" i="40" s="1"/>
  <c r="C445" i="40" s="1"/>
  <c r="E445" i="40" s="1"/>
  <c r="AK444" i="40" l="1"/>
  <c r="D445" i="40"/>
  <c r="F445" i="40"/>
  <c r="AL444" i="40" l="1"/>
  <c r="G445" i="40"/>
  <c r="H445" i="40" s="1"/>
  <c r="I445" i="40" s="1"/>
  <c r="K445" i="40" s="1"/>
  <c r="L445" i="40" s="1"/>
  <c r="U445" i="40"/>
  <c r="V445" i="40" s="1"/>
  <c r="AQ444" i="40" l="1"/>
  <c r="AT444" i="40" s="1"/>
  <c r="AO444" i="40"/>
  <c r="AR444" i="40" s="1"/>
  <c r="X445" i="40"/>
  <c r="M445" i="40"/>
  <c r="BF445" i="40"/>
  <c r="BG445" i="40" s="1"/>
  <c r="AF446" i="40" s="1"/>
  <c r="AG446" i="40" s="1"/>
  <c r="AI446" i="40" s="1"/>
  <c r="W445" i="40"/>
  <c r="BH445" i="40"/>
  <c r="BI445" i="40" s="1"/>
  <c r="AN445" i="40"/>
  <c r="AP445" i="40" s="1"/>
  <c r="AS445" i="40" s="1"/>
  <c r="AM445" i="40"/>
  <c r="AA445" i="40"/>
  <c r="N445" i="40" l="1"/>
  <c r="P445" i="40" s="1"/>
  <c r="Q445" i="40" s="1"/>
  <c r="AY446" i="40"/>
  <c r="T446" i="40"/>
  <c r="AH446" i="40"/>
  <c r="O445" i="40"/>
  <c r="AV446" i="40"/>
  <c r="AW446" i="40" s="1"/>
  <c r="AX446" i="40" s="1"/>
  <c r="BB446" i="40"/>
  <c r="AZ446" i="40"/>
  <c r="B447" i="40" l="1"/>
  <c r="R445" i="40"/>
  <c r="S445" i="40" s="1"/>
  <c r="BC446" i="40"/>
  <c r="BD446" i="40" s="1"/>
  <c r="BE446" i="40" s="1"/>
  <c r="AB445" i="40" l="1"/>
  <c r="AC445" i="40" l="1"/>
  <c r="AD445" i="40" s="1"/>
  <c r="C446" i="40" s="1"/>
  <c r="AJ445" i="40"/>
  <c r="AK445" i="40" s="1"/>
  <c r="Y445" i="40"/>
  <c r="E446" i="40" l="1"/>
  <c r="Z445" i="40"/>
  <c r="AL445" i="40"/>
  <c r="AQ445" i="40" s="1"/>
  <c r="AT445" i="40" s="1"/>
  <c r="D446" i="40"/>
  <c r="F446" i="40"/>
  <c r="AO445" i="40" l="1"/>
  <c r="AR445" i="40" s="1"/>
  <c r="U446" i="40"/>
  <c r="V446" i="40" s="1"/>
  <c r="G446" i="40"/>
  <c r="H446" i="40" s="1"/>
  <c r="I446" i="40" s="1"/>
  <c r="K446" i="40" s="1"/>
  <c r="L446" i="40" s="1"/>
  <c r="X446" i="40" l="1"/>
  <c r="AA446" i="40"/>
  <c r="M446" i="40"/>
  <c r="BF446" i="40"/>
  <c r="BG446" i="40" s="1"/>
  <c r="AF447" i="40" s="1"/>
  <c r="AG447" i="40" s="1"/>
  <c r="AM446" i="40"/>
  <c r="AN446" i="40"/>
  <c r="AP446" i="40" s="1"/>
  <c r="AS446" i="40" s="1"/>
  <c r="BH446" i="40"/>
  <c r="BI446" i="40" s="1"/>
  <c r="T447" i="40" l="1"/>
  <c r="W446" i="40"/>
  <c r="N446" i="40"/>
  <c r="P446" i="40" s="1"/>
  <c r="AI447" i="40"/>
  <c r="AY447" i="40"/>
  <c r="AH447" i="40"/>
  <c r="Q446" i="40" l="1"/>
  <c r="O446" i="40"/>
  <c r="BB447" i="40"/>
  <c r="AV447" i="40"/>
  <c r="AW447" i="40" s="1"/>
  <c r="AX447" i="40" s="1"/>
  <c r="AZ447" i="40"/>
  <c r="B448" i="40" l="1"/>
  <c r="R446" i="40"/>
  <c r="S446" i="40" s="1"/>
  <c r="BC447" i="40"/>
  <c r="BD447" i="40" s="1"/>
  <c r="BE447" i="40" s="1"/>
  <c r="Y446" i="40" l="1"/>
  <c r="AB446" i="40"/>
  <c r="AC446" i="40" l="1"/>
  <c r="AD446" i="40" s="1"/>
  <c r="C447" i="40" s="1"/>
  <c r="E447" i="40" s="1"/>
  <c r="AJ446" i="40"/>
  <c r="AK446" i="40" s="1"/>
  <c r="Z446" i="40"/>
  <c r="AL446" i="40" l="1"/>
  <c r="AQ446" i="40" s="1"/>
  <c r="AT446" i="40" s="1"/>
  <c r="D447" i="40"/>
  <c r="F447" i="40"/>
  <c r="G447" i="40" l="1"/>
  <c r="H447" i="40" s="1"/>
  <c r="I447" i="40" s="1"/>
  <c r="K447" i="40" s="1"/>
  <c r="L447" i="40" s="1"/>
  <c r="U447" i="40"/>
  <c r="V447" i="40" s="1"/>
  <c r="AO446" i="40"/>
  <c r="AR446" i="40" s="1"/>
  <c r="M447" i="40" l="1"/>
  <c r="X447" i="40"/>
  <c r="W447" i="40"/>
  <c r="BF447" i="40"/>
  <c r="BG447" i="40" s="1"/>
  <c r="AF448" i="40" s="1"/>
  <c r="AG448" i="40" s="1"/>
  <c r="AA447" i="40"/>
  <c r="AN447" i="40"/>
  <c r="AP447" i="40" s="1"/>
  <c r="AS447" i="40" s="1"/>
  <c r="AM447" i="40"/>
  <c r="BH447" i="40"/>
  <c r="BI447" i="40" s="1"/>
  <c r="N447" i="40"/>
  <c r="P447" i="40" s="1"/>
  <c r="T448" i="40" l="1"/>
  <c r="Q447" i="40"/>
  <c r="O447" i="40"/>
  <c r="AH448" i="40"/>
  <c r="AY448" i="40"/>
  <c r="AI448" i="40"/>
  <c r="R447" i="40" l="1"/>
  <c r="S447" i="40" s="1"/>
  <c r="BB448" i="40"/>
  <c r="AZ448" i="40"/>
  <c r="BC448" i="40" s="1"/>
  <c r="BD448" i="40" s="1"/>
  <c r="BE448" i="40" s="1"/>
  <c r="AV448" i="40"/>
  <c r="AW448" i="40" s="1"/>
  <c r="AX448" i="40" s="1"/>
  <c r="B449" i="40" l="1"/>
  <c r="Y447" i="40"/>
  <c r="AB447" i="40"/>
  <c r="AC447" i="40" l="1"/>
  <c r="AJ447" i="40"/>
  <c r="AK447" i="40" s="1"/>
  <c r="AD447" i="40"/>
  <c r="C448" i="40" s="1"/>
  <c r="E448" i="40" s="1"/>
  <c r="Z447" i="40"/>
  <c r="AL447" i="40" l="1"/>
  <c r="AQ447" i="40" s="1"/>
  <c r="AT447" i="40" s="1"/>
  <c r="D448" i="40"/>
  <c r="F448" i="40"/>
  <c r="AO447" i="40" l="1"/>
  <c r="AR447" i="40" s="1"/>
  <c r="U448" i="40"/>
  <c r="V448" i="40" s="1"/>
  <c r="G448" i="40"/>
  <c r="H448" i="40" s="1"/>
  <c r="I448" i="40" s="1"/>
  <c r="K448" i="40" s="1"/>
  <c r="L448" i="40" s="1"/>
  <c r="X448" i="40" l="1"/>
  <c r="AA448" i="40"/>
  <c r="M448" i="40"/>
  <c r="BF448" i="40"/>
  <c r="BG448" i="40" s="1"/>
  <c r="AF449" i="40" s="1"/>
  <c r="AG449" i="40" s="1"/>
  <c r="AN448" i="40"/>
  <c r="AP448" i="40" s="1"/>
  <c r="AS448" i="40" s="1"/>
  <c r="AM448" i="40"/>
  <c r="BH448" i="40"/>
  <c r="BI448" i="40" s="1"/>
  <c r="T449" i="40" l="1"/>
  <c r="W448" i="40"/>
  <c r="N448" i="40"/>
  <c r="P448" i="40" s="1"/>
  <c r="AI449" i="40"/>
  <c r="AH449" i="40"/>
  <c r="AY449" i="40"/>
  <c r="Q448" i="40" l="1"/>
  <c r="O448" i="40"/>
  <c r="BB449" i="40"/>
  <c r="AV449" i="40"/>
  <c r="AW449" i="40" s="1"/>
  <c r="AX449" i="40" s="1"/>
  <c r="AZ449" i="40"/>
  <c r="B450" i="40" l="1"/>
  <c r="R448" i="40"/>
  <c r="S448" i="40" s="1"/>
  <c r="BC449" i="40"/>
  <c r="BD449" i="40" s="1"/>
  <c r="BE449" i="40" s="1"/>
  <c r="AB448" i="40"/>
  <c r="Y448" i="40"/>
  <c r="AC448" i="40" l="1"/>
  <c r="AJ448" i="40"/>
  <c r="AK448" i="40" s="1"/>
  <c r="AD448" i="40"/>
  <c r="C449" i="40" s="1"/>
  <c r="E449" i="40" s="1"/>
  <c r="Z448" i="40"/>
  <c r="AL448" i="40" l="1"/>
  <c r="AQ448" i="40" s="1"/>
  <c r="AT448" i="40" s="1"/>
  <c r="D449" i="40"/>
  <c r="F449" i="40"/>
  <c r="AO448" i="40" l="1"/>
  <c r="AR448" i="40" s="1"/>
  <c r="U449" i="40"/>
  <c r="V449" i="40" s="1"/>
  <c r="G449" i="40"/>
  <c r="H449" i="40" s="1"/>
  <c r="I449" i="40" s="1"/>
  <c r="K449" i="40" s="1"/>
  <c r="L449" i="40" s="1"/>
  <c r="X449" i="40" l="1"/>
  <c r="AA449" i="40"/>
  <c r="M449" i="40"/>
  <c r="BF449" i="40"/>
  <c r="BG449" i="40" s="1"/>
  <c r="AF450" i="40" s="1"/>
  <c r="AG450" i="40" s="1"/>
  <c r="AN449" i="40"/>
  <c r="AP449" i="40" s="1"/>
  <c r="AS449" i="40" s="1"/>
  <c r="AM449" i="40"/>
  <c r="BH449" i="40"/>
  <c r="BI449" i="40" s="1"/>
  <c r="T450" i="40" l="1"/>
  <c r="W449" i="40"/>
  <c r="N449" i="40"/>
  <c r="P449" i="40" s="1"/>
  <c r="AH450" i="40"/>
  <c r="AI450" i="40"/>
  <c r="AY450" i="40"/>
  <c r="Q449" i="40" l="1"/>
  <c r="O449" i="40"/>
  <c r="AV450" i="40"/>
  <c r="AW450" i="40" s="1"/>
  <c r="AX450" i="40" s="1"/>
  <c r="BB450" i="40"/>
  <c r="AZ450" i="40"/>
  <c r="B451" i="40" l="1"/>
  <c r="R449" i="40"/>
  <c r="S449" i="40" s="1"/>
  <c r="BC450" i="40"/>
  <c r="BD450" i="40" s="1"/>
  <c r="BE450" i="40" s="1"/>
  <c r="Y449" i="40" l="1"/>
  <c r="AB449" i="40"/>
  <c r="AC449" i="40" l="1"/>
  <c r="AD449" i="40" s="1"/>
  <c r="C450" i="40" s="1"/>
  <c r="E450" i="40" s="1"/>
  <c r="AJ449" i="40"/>
  <c r="AK449" i="40" s="1"/>
  <c r="Z449" i="40"/>
  <c r="AL449" i="40" l="1"/>
  <c r="AQ449" i="40" s="1"/>
  <c r="AT449" i="40" s="1"/>
  <c r="D450" i="40"/>
  <c r="F450" i="40"/>
  <c r="AO449" i="40" l="1"/>
  <c r="AR449" i="40" s="1"/>
  <c r="G450" i="40"/>
  <c r="H450" i="40" s="1"/>
  <c r="I450" i="40" s="1"/>
  <c r="K450" i="40" s="1"/>
  <c r="L450" i="40" s="1"/>
  <c r="U450" i="40"/>
  <c r="V450" i="40" s="1"/>
  <c r="X450" i="40" l="1"/>
  <c r="AA450" i="40"/>
  <c r="M450" i="40"/>
  <c r="BF450" i="40"/>
  <c r="BG450" i="40" s="1"/>
  <c r="AF451" i="40" s="1"/>
  <c r="AG451" i="40" s="1"/>
  <c r="AH451" i="40" s="1"/>
  <c r="AN450" i="40"/>
  <c r="AP450" i="40" s="1"/>
  <c r="AS450" i="40" s="1"/>
  <c r="AM450" i="40"/>
  <c r="BH450" i="40"/>
  <c r="BI450" i="40" s="1"/>
  <c r="AY451" i="40" l="1"/>
  <c r="T451" i="40"/>
  <c r="AI451" i="40"/>
  <c r="AZ451" i="40" s="1"/>
  <c r="W450" i="40"/>
  <c r="N450" i="40"/>
  <c r="P450" i="40" s="1"/>
  <c r="AV451" i="40" l="1"/>
  <c r="AW451" i="40" s="1"/>
  <c r="AX451" i="40" s="1"/>
  <c r="B452" i="40" s="1"/>
  <c r="BB451" i="40"/>
  <c r="BC451" i="40" s="1"/>
  <c r="BD451" i="40" s="1"/>
  <c r="BE451" i="40" s="1"/>
  <c r="Q450" i="40"/>
  <c r="O450" i="40"/>
  <c r="R450" i="40" l="1"/>
  <c r="S450" i="40" s="1"/>
  <c r="Y450" i="40"/>
  <c r="AB450" i="40"/>
  <c r="AC450" i="40" l="1"/>
  <c r="AD450" i="40" s="1"/>
  <c r="C451" i="40" s="1"/>
  <c r="E451" i="40" s="1"/>
  <c r="AJ450" i="40"/>
  <c r="AK450" i="40" s="1"/>
  <c r="Z450" i="40"/>
  <c r="AL450" i="40" l="1"/>
  <c r="AQ450" i="40" s="1"/>
  <c r="AT450" i="40" s="1"/>
  <c r="D451" i="40"/>
  <c r="F451" i="40"/>
  <c r="AO450" i="40" l="1"/>
  <c r="AR450" i="40" s="1"/>
  <c r="G451" i="40"/>
  <c r="H451" i="40" s="1"/>
  <c r="I451" i="40" s="1"/>
  <c r="K451" i="40" s="1"/>
  <c r="L451" i="40" s="1"/>
  <c r="U451" i="40"/>
  <c r="V451" i="40" s="1"/>
  <c r="X451" i="40" l="1"/>
  <c r="M451" i="40"/>
  <c r="BF451" i="40"/>
  <c r="BG451" i="40" s="1"/>
  <c r="AF452" i="40" s="1"/>
  <c r="AG452" i="40" s="1"/>
  <c r="AY452" i="40" s="1"/>
  <c r="W451" i="40"/>
  <c r="AN451" i="40"/>
  <c r="AP451" i="40" s="1"/>
  <c r="AS451" i="40" s="1"/>
  <c r="AM451" i="40"/>
  <c r="BH451" i="40"/>
  <c r="BI451" i="40" s="1"/>
  <c r="N451" i="40"/>
  <c r="P451" i="40" s="1"/>
  <c r="AA451" i="40"/>
  <c r="AH452" i="40" l="1"/>
  <c r="AI452" i="40"/>
  <c r="AV452" i="40" s="1"/>
  <c r="AW452" i="40" s="1"/>
  <c r="AX452" i="40" s="1"/>
  <c r="T452" i="40"/>
  <c r="O451" i="40"/>
  <c r="Q451" i="40"/>
  <c r="AZ452" i="40"/>
  <c r="BB452" i="40"/>
  <c r="B453" i="40" l="1"/>
  <c r="R451" i="40"/>
  <c r="S451" i="40" s="1"/>
  <c r="BC452" i="40"/>
  <c r="BD452" i="40" s="1"/>
  <c r="BE452" i="40" s="1"/>
  <c r="Y451" i="40"/>
  <c r="AB451" i="40"/>
  <c r="AC451" i="40" l="1"/>
  <c r="AD451" i="40" s="1"/>
  <c r="C452" i="40" s="1"/>
  <c r="E452" i="40" s="1"/>
  <c r="AJ451" i="40"/>
  <c r="AK451" i="40" s="1"/>
  <c r="Z451" i="40"/>
  <c r="AL451" i="40" l="1"/>
  <c r="AQ451" i="40" s="1"/>
  <c r="AT451" i="40" s="1"/>
  <c r="D452" i="40"/>
  <c r="F452" i="40"/>
  <c r="AO451" i="40" l="1"/>
  <c r="AR451" i="40" s="1"/>
  <c r="U452" i="40"/>
  <c r="V452" i="40" s="1"/>
  <c r="G452" i="40"/>
  <c r="H452" i="40" s="1"/>
  <c r="I452" i="40" s="1"/>
  <c r="K452" i="40" s="1"/>
  <c r="L452" i="40" s="1"/>
  <c r="X452" i="40" l="1"/>
  <c r="AA452" i="40"/>
  <c r="M452" i="40"/>
  <c r="BF452" i="40"/>
  <c r="BG452" i="40" s="1"/>
  <c r="AF453" i="40" s="1"/>
  <c r="AG453" i="40" s="1"/>
  <c r="AM452" i="40"/>
  <c r="AN452" i="40"/>
  <c r="AP452" i="40" s="1"/>
  <c r="AS452" i="40" s="1"/>
  <c r="BH452" i="40"/>
  <c r="BI452" i="40" s="1"/>
  <c r="T453" i="40" l="1"/>
  <c r="N452" i="40"/>
  <c r="P452" i="40" s="1"/>
  <c r="W452" i="40"/>
  <c r="AY453" i="40"/>
  <c r="AI453" i="40"/>
  <c r="AH453" i="40"/>
  <c r="O452" i="40" l="1"/>
  <c r="Q452" i="40"/>
  <c r="AZ453" i="40"/>
  <c r="BB453" i="40"/>
  <c r="AV453" i="40"/>
  <c r="AW453" i="40" s="1"/>
  <c r="AX453" i="40" s="1"/>
  <c r="B454" i="40" l="1"/>
  <c r="R452" i="40"/>
  <c r="S452" i="40" s="1"/>
  <c r="BC453" i="40"/>
  <c r="BD453" i="40" s="1"/>
  <c r="BE453" i="40" s="1"/>
  <c r="AB452" i="40"/>
  <c r="Y452" i="40"/>
  <c r="AC452" i="40" l="1"/>
  <c r="AJ452" i="40"/>
  <c r="AK452" i="40" s="1"/>
  <c r="AD452" i="40"/>
  <c r="C453" i="40" s="1"/>
  <c r="E453" i="40" s="1"/>
  <c r="Z452" i="40"/>
  <c r="AL452" i="40" l="1"/>
  <c r="AO452" i="40" s="1"/>
  <c r="AR452" i="40" s="1"/>
  <c r="D453" i="40"/>
  <c r="F453" i="40"/>
  <c r="AQ452" i="40" l="1"/>
  <c r="AT452" i="40" s="1"/>
  <c r="U453" i="40"/>
  <c r="V453" i="40" s="1"/>
  <c r="G453" i="40"/>
  <c r="H453" i="40" s="1"/>
  <c r="I453" i="40" s="1"/>
  <c r="K453" i="40" s="1"/>
  <c r="L453" i="40" s="1"/>
  <c r="X453" i="40" l="1"/>
  <c r="AA453" i="40"/>
  <c r="M453" i="40"/>
  <c r="BF453" i="40"/>
  <c r="BG453" i="40" s="1"/>
  <c r="AF454" i="40" s="1"/>
  <c r="AG454" i="40" s="1"/>
  <c r="BH453" i="40"/>
  <c r="BI453" i="40" s="1"/>
  <c r="AN453" i="40"/>
  <c r="AP453" i="40" s="1"/>
  <c r="AS453" i="40" s="1"/>
  <c r="AM453" i="40"/>
  <c r="T454" i="40" l="1"/>
  <c r="W453" i="40"/>
  <c r="N453" i="40"/>
  <c r="P453" i="40" s="1"/>
  <c r="AY454" i="40"/>
  <c r="AH454" i="40"/>
  <c r="AI454" i="40"/>
  <c r="Q453" i="40" l="1"/>
  <c r="O453" i="40"/>
  <c r="AZ454" i="40"/>
  <c r="AV454" i="40"/>
  <c r="AW454" i="40" s="1"/>
  <c r="AX454" i="40" s="1"/>
  <c r="BB454" i="40"/>
  <c r="B455" i="40" l="1"/>
  <c r="R453" i="40"/>
  <c r="S453" i="40" s="1"/>
  <c r="BC454" i="40"/>
  <c r="BD454" i="40" s="1"/>
  <c r="BE454" i="40" s="1"/>
  <c r="AB453" i="40"/>
  <c r="Y453" i="40"/>
  <c r="AC453" i="40" l="1"/>
  <c r="AD453" i="40" s="1"/>
  <c r="C454" i="40" s="1"/>
  <c r="E454" i="40" s="1"/>
  <c r="AJ453" i="40"/>
  <c r="AK453" i="40" s="1"/>
  <c r="Z453" i="40"/>
  <c r="AL453" i="40" l="1"/>
  <c r="AQ453" i="40" s="1"/>
  <c r="AT453" i="40" s="1"/>
  <c r="D454" i="40"/>
  <c r="F454" i="40"/>
  <c r="AO453" i="40" l="1"/>
  <c r="AR453" i="40" s="1"/>
  <c r="U454" i="40"/>
  <c r="V454" i="40" s="1"/>
  <c r="G454" i="40"/>
  <c r="H454" i="40" s="1"/>
  <c r="I454" i="40" s="1"/>
  <c r="K454" i="40" s="1"/>
  <c r="L454" i="40" s="1"/>
  <c r="X454" i="40" l="1"/>
  <c r="AA454" i="40"/>
  <c r="M454" i="40"/>
  <c r="BF454" i="40"/>
  <c r="BG454" i="40" s="1"/>
  <c r="AF455" i="40" s="1"/>
  <c r="AG455" i="40" s="1"/>
  <c r="BH454" i="40"/>
  <c r="BI454" i="40" s="1"/>
  <c r="AN454" i="40"/>
  <c r="AP454" i="40" s="1"/>
  <c r="AS454" i="40" s="1"/>
  <c r="AM454" i="40"/>
  <c r="T455" i="40" l="1"/>
  <c r="N454" i="40"/>
  <c r="P454" i="40" s="1"/>
  <c r="W454" i="40"/>
  <c r="AH455" i="40"/>
  <c r="AY455" i="40"/>
  <c r="AI455" i="40"/>
  <c r="Q454" i="40" l="1"/>
  <c r="O454" i="40"/>
  <c r="AV455" i="40"/>
  <c r="AW455" i="40" s="1"/>
  <c r="AX455" i="40" s="1"/>
  <c r="AZ455" i="40"/>
  <c r="BB455" i="40"/>
  <c r="B456" i="40" l="1"/>
  <c r="R454" i="40"/>
  <c r="S454" i="40" s="1"/>
  <c r="BC455" i="40"/>
  <c r="BD455" i="40" s="1"/>
  <c r="BE455" i="40" s="1"/>
  <c r="Y454" i="40" l="1"/>
  <c r="AB454" i="40"/>
  <c r="AC454" i="40" l="1"/>
  <c r="AD454" i="40" s="1"/>
  <c r="C455" i="40" s="1"/>
  <c r="E455" i="40" s="1"/>
  <c r="AJ454" i="40"/>
  <c r="AK454" i="40" s="1"/>
  <c r="Z454" i="40"/>
  <c r="AL454" i="40" l="1"/>
  <c r="AQ454" i="40" s="1"/>
  <c r="AT454" i="40" s="1"/>
  <c r="D455" i="40"/>
  <c r="F455" i="40"/>
  <c r="U455" i="40" l="1"/>
  <c r="V455" i="40" s="1"/>
  <c r="AO454" i="40"/>
  <c r="AR454" i="40" s="1"/>
  <c r="G455" i="40"/>
  <c r="H455" i="40" s="1"/>
  <c r="I455" i="40" s="1"/>
  <c r="K455" i="40" s="1"/>
  <c r="L455" i="40" s="1"/>
  <c r="X455" i="40" l="1"/>
  <c r="AA455" i="40"/>
  <c r="M455" i="40"/>
  <c r="BF455" i="40"/>
  <c r="BG455" i="40" s="1"/>
  <c r="AF456" i="40" s="1"/>
  <c r="AG456" i="40" s="1"/>
  <c r="AN455" i="40"/>
  <c r="AP455" i="40" s="1"/>
  <c r="AS455" i="40" s="1"/>
  <c r="AM455" i="40"/>
  <c r="BH455" i="40"/>
  <c r="BI455" i="40" s="1"/>
  <c r="T456" i="40" l="1"/>
  <c r="N455" i="40"/>
  <c r="P455" i="40" s="1"/>
  <c r="W455" i="40"/>
  <c r="AH456" i="40"/>
  <c r="AI456" i="40"/>
  <c r="AY456" i="40"/>
  <c r="Q455" i="40" l="1"/>
  <c r="O455" i="40"/>
  <c r="BB456" i="40"/>
  <c r="AV456" i="40"/>
  <c r="AW456" i="40" s="1"/>
  <c r="AX456" i="40" s="1"/>
  <c r="AZ456" i="40"/>
  <c r="B457" i="40" l="1"/>
  <c r="R455" i="40"/>
  <c r="S455" i="40" s="1"/>
  <c r="BC456" i="40"/>
  <c r="BD456" i="40" s="1"/>
  <c r="BE456" i="40" s="1"/>
  <c r="Y455" i="40" l="1"/>
  <c r="AB455" i="40"/>
  <c r="AC455" i="40" l="1"/>
  <c r="AD455" i="40" s="1"/>
  <c r="C456" i="40" s="1"/>
  <c r="E456" i="40" s="1"/>
  <c r="AJ455" i="40"/>
  <c r="AK455" i="40" s="1"/>
  <c r="Z455" i="40"/>
  <c r="AL455" i="40" l="1"/>
  <c r="AO455" i="40" s="1"/>
  <c r="AR455" i="40" s="1"/>
  <c r="D456" i="40"/>
  <c r="F456" i="40"/>
  <c r="AQ455" i="40" l="1"/>
  <c r="AT455" i="40" s="1"/>
  <c r="G456" i="40"/>
  <c r="H456" i="40" s="1"/>
  <c r="I456" i="40" s="1"/>
  <c r="K456" i="40" s="1"/>
  <c r="L456" i="40" s="1"/>
  <c r="U456" i="40"/>
  <c r="V456" i="40" s="1"/>
  <c r="X456" i="40" l="1"/>
  <c r="W456" i="40"/>
  <c r="M456" i="40"/>
  <c r="N456" i="40" s="1"/>
  <c r="P456" i="40" s="1"/>
  <c r="BF456" i="40"/>
  <c r="BG456" i="40" s="1"/>
  <c r="AF457" i="40" s="1"/>
  <c r="AG457" i="40" s="1"/>
  <c r="BH456" i="40"/>
  <c r="BI456" i="40" s="1"/>
  <c r="AM456" i="40"/>
  <c r="AN456" i="40"/>
  <c r="AP456" i="40" s="1"/>
  <c r="AS456" i="40" s="1"/>
  <c r="AA456" i="40"/>
  <c r="T457" i="40" l="1"/>
  <c r="Q456" i="40"/>
  <c r="O456" i="40"/>
  <c r="AI457" i="40"/>
  <c r="AY457" i="40"/>
  <c r="AH457" i="40"/>
  <c r="R456" i="40" l="1"/>
  <c r="S456" i="40" s="1"/>
  <c r="AV457" i="40"/>
  <c r="AW457" i="40" s="1"/>
  <c r="AX457" i="40" s="1"/>
  <c r="BB457" i="40"/>
  <c r="AZ457" i="40"/>
  <c r="B458" i="40" l="1"/>
  <c r="BC457" i="40"/>
  <c r="BD457" i="40" s="1"/>
  <c r="BE457" i="40" s="1"/>
  <c r="Y456" i="40" l="1"/>
  <c r="AB456" i="40"/>
  <c r="AC456" i="40" l="1"/>
  <c r="AJ456" i="40"/>
  <c r="AK456" i="40" s="1"/>
  <c r="AD456" i="40"/>
  <c r="C457" i="40" s="1"/>
  <c r="E457" i="40" s="1"/>
  <c r="Z456" i="40"/>
  <c r="AL456" i="40" l="1"/>
  <c r="AO456" i="40" s="1"/>
  <c r="AR456" i="40" s="1"/>
  <c r="D457" i="40"/>
  <c r="F457" i="40"/>
  <c r="AQ456" i="40" l="1"/>
  <c r="AT456" i="40" s="1"/>
  <c r="U457" i="40"/>
  <c r="V457" i="40" s="1"/>
  <c r="G457" i="40"/>
  <c r="H457" i="40" s="1"/>
  <c r="I457" i="40" s="1"/>
  <c r="K457" i="40" s="1"/>
  <c r="L457" i="40" s="1"/>
  <c r="X457" i="40" l="1"/>
  <c r="AA457" i="40"/>
  <c r="M457" i="40"/>
  <c r="BF457" i="40"/>
  <c r="BG457" i="40" s="1"/>
  <c r="AF458" i="40" s="1"/>
  <c r="AG458" i="40" s="1"/>
  <c r="AN457" i="40"/>
  <c r="AP457" i="40" s="1"/>
  <c r="AS457" i="40" s="1"/>
  <c r="AM457" i="40"/>
  <c r="BH457" i="40"/>
  <c r="BI457" i="40" s="1"/>
  <c r="N457" i="40"/>
  <c r="P457" i="40" s="1"/>
  <c r="T458" i="40" l="1"/>
  <c r="W457" i="40"/>
  <c r="Q457" i="40"/>
  <c r="O457" i="40"/>
  <c r="AY458" i="40"/>
  <c r="AH458" i="40"/>
  <c r="AI458" i="40"/>
  <c r="R457" i="40" l="1"/>
  <c r="S457" i="40" s="1"/>
  <c r="AZ458" i="40"/>
  <c r="AV458" i="40"/>
  <c r="AW458" i="40" s="1"/>
  <c r="AX458" i="40" s="1"/>
  <c r="BB458" i="40"/>
  <c r="B459" i="40" l="1"/>
  <c r="BC458" i="40"/>
  <c r="BD458" i="40" s="1"/>
  <c r="BE458" i="40" s="1"/>
  <c r="Y457" i="40" l="1"/>
  <c r="AB457" i="40"/>
  <c r="AC457" i="40" l="1"/>
  <c r="AD457" i="40" s="1"/>
  <c r="C458" i="40" s="1"/>
  <c r="E458" i="40" s="1"/>
  <c r="AJ457" i="40"/>
  <c r="AK457" i="40" s="1"/>
  <c r="Z457" i="40"/>
  <c r="AL457" i="40" l="1"/>
  <c r="AQ457" i="40" s="1"/>
  <c r="AT457" i="40" s="1"/>
  <c r="D458" i="40"/>
  <c r="F458" i="40"/>
  <c r="U458" i="40" l="1"/>
  <c r="V458" i="40" s="1"/>
  <c r="AO457" i="40"/>
  <c r="AR457" i="40" s="1"/>
  <c r="G458" i="40"/>
  <c r="H458" i="40" s="1"/>
  <c r="I458" i="40" s="1"/>
  <c r="K458" i="40" s="1"/>
  <c r="L458" i="40" s="1"/>
  <c r="X458" i="40" l="1"/>
  <c r="AA458" i="40"/>
  <c r="M458" i="40"/>
  <c r="BF458" i="40"/>
  <c r="BG458" i="40" s="1"/>
  <c r="AF459" i="40" s="1"/>
  <c r="AG459" i="40" s="1"/>
  <c r="AN458" i="40"/>
  <c r="AP458" i="40" s="1"/>
  <c r="AS458" i="40" s="1"/>
  <c r="AM458" i="40"/>
  <c r="BH458" i="40"/>
  <c r="BI458" i="40" s="1"/>
  <c r="T459" i="40" l="1"/>
  <c r="N458" i="40"/>
  <c r="P458" i="40" s="1"/>
  <c r="W458" i="40"/>
  <c r="AH459" i="40"/>
  <c r="AY459" i="40"/>
  <c r="AI459" i="40"/>
  <c r="O458" i="40" l="1"/>
  <c r="Q458" i="40"/>
  <c r="AV459" i="40"/>
  <c r="AW459" i="40" s="1"/>
  <c r="AX459" i="40" s="1"/>
  <c r="BB459" i="40"/>
  <c r="AZ459" i="40"/>
  <c r="B460" i="40" l="1"/>
  <c r="R458" i="40"/>
  <c r="S458" i="40" s="1"/>
  <c r="BC459" i="40"/>
  <c r="BD459" i="40" s="1"/>
  <c r="BE459" i="40" s="1"/>
  <c r="AB458" i="40" l="1"/>
  <c r="Y458" i="40"/>
  <c r="AC458" i="40" l="1"/>
  <c r="AD458" i="40" s="1"/>
  <c r="C459" i="40" s="1"/>
  <c r="E459" i="40" s="1"/>
  <c r="AJ458" i="40"/>
  <c r="AK458" i="40" s="1"/>
  <c r="Z458" i="40"/>
  <c r="AL458" i="40" l="1"/>
  <c r="AO458" i="40" s="1"/>
  <c r="AR458" i="40" s="1"/>
  <c r="D459" i="40"/>
  <c r="F459" i="40"/>
  <c r="AQ458" i="40" l="1"/>
  <c r="AT458" i="40" s="1"/>
  <c r="G459" i="40"/>
  <c r="H459" i="40" s="1"/>
  <c r="I459" i="40" s="1"/>
  <c r="K459" i="40" s="1"/>
  <c r="L459" i="40" s="1"/>
  <c r="U459" i="40"/>
  <c r="V459" i="40" s="1"/>
  <c r="X459" i="40" l="1"/>
  <c r="M459" i="40"/>
  <c r="N459" i="40" s="1"/>
  <c r="P459" i="40" s="1"/>
  <c r="BF459" i="40"/>
  <c r="BG459" i="40" s="1"/>
  <c r="AF460" i="40" s="1"/>
  <c r="AG460" i="40" s="1"/>
  <c r="W459" i="40"/>
  <c r="AM459" i="40"/>
  <c r="AN459" i="40"/>
  <c r="AP459" i="40" s="1"/>
  <c r="AS459" i="40" s="1"/>
  <c r="BH459" i="40"/>
  <c r="BI459" i="40" s="1"/>
  <c r="AA459" i="40"/>
  <c r="T460" i="40" l="1"/>
  <c r="Q459" i="40"/>
  <c r="O459" i="40"/>
  <c r="AY460" i="40"/>
  <c r="AI460" i="40"/>
  <c r="AH460" i="40"/>
  <c r="R459" i="40" l="1"/>
  <c r="S459" i="40" s="1"/>
  <c r="AV460" i="40"/>
  <c r="AW460" i="40" s="1"/>
  <c r="AX460" i="40" s="1"/>
  <c r="BB460" i="40"/>
  <c r="AZ460" i="40"/>
  <c r="BC460" i="40" l="1"/>
  <c r="BD460" i="40" s="1"/>
  <c r="BE460" i="40" s="1"/>
  <c r="B461" i="40"/>
  <c r="Y459" i="40"/>
  <c r="AB459" i="40"/>
  <c r="AC459" i="40" l="1"/>
  <c r="AD459" i="40" s="1"/>
  <c r="C460" i="40" s="1"/>
  <c r="E460" i="40" s="1"/>
  <c r="AJ459" i="40"/>
  <c r="AK459" i="40" s="1"/>
  <c r="Z459" i="40"/>
  <c r="AL459" i="40" l="1"/>
  <c r="AQ459" i="40" s="1"/>
  <c r="AT459" i="40" s="1"/>
  <c r="D460" i="40"/>
  <c r="F460" i="40"/>
  <c r="AO459" i="40" l="1"/>
  <c r="AR459" i="40" s="1"/>
  <c r="G460" i="40"/>
  <c r="H460" i="40" s="1"/>
  <c r="I460" i="40" s="1"/>
  <c r="K460" i="40" s="1"/>
  <c r="L460" i="40" s="1"/>
  <c r="U460" i="40"/>
  <c r="V460" i="40" s="1"/>
  <c r="X460" i="40" l="1"/>
  <c r="M460" i="40"/>
  <c r="BF460" i="40"/>
  <c r="BG460" i="40" s="1"/>
  <c r="AF461" i="40" s="1"/>
  <c r="AG461" i="40" s="1"/>
  <c r="AI461" i="40" s="1"/>
  <c r="BH460" i="40"/>
  <c r="BI460" i="40" s="1"/>
  <c r="AN460" i="40"/>
  <c r="AP460" i="40" s="1"/>
  <c r="AS460" i="40" s="1"/>
  <c r="AM460" i="40"/>
  <c r="W460" i="40"/>
  <c r="N460" i="40"/>
  <c r="P460" i="40" s="1"/>
  <c r="AA460" i="40"/>
  <c r="AY461" i="40" l="1"/>
  <c r="T461" i="40"/>
  <c r="AH461" i="40"/>
  <c r="Q460" i="40"/>
  <c r="AV461" i="40"/>
  <c r="AW461" i="40" s="1"/>
  <c r="AX461" i="40" s="1"/>
  <c r="BB461" i="40"/>
  <c r="AZ461" i="40"/>
  <c r="O460" i="40"/>
  <c r="B462" i="40" l="1"/>
  <c r="R460" i="40"/>
  <c r="S460" i="40" s="1"/>
  <c r="BC461" i="40"/>
  <c r="BD461" i="40" s="1"/>
  <c r="BE461" i="40" s="1"/>
  <c r="Y460" i="40" l="1"/>
  <c r="AB460" i="40"/>
  <c r="AC460" i="40" l="1"/>
  <c r="AJ460" i="40"/>
  <c r="AK460" i="40" s="1"/>
  <c r="AD460" i="40"/>
  <c r="C461" i="40" s="1"/>
  <c r="E461" i="40" s="1"/>
  <c r="Z460" i="40"/>
  <c r="AL460" i="40" l="1"/>
  <c r="AO460" i="40" s="1"/>
  <c r="AR460" i="40" s="1"/>
  <c r="D461" i="40"/>
  <c r="F461" i="40"/>
  <c r="AQ460" i="40" l="1"/>
  <c r="AT460" i="40" s="1"/>
  <c r="U461" i="40"/>
  <c r="V461" i="40" s="1"/>
  <c r="G461" i="40"/>
  <c r="H461" i="40" s="1"/>
  <c r="I461" i="40" s="1"/>
  <c r="K461" i="40" s="1"/>
  <c r="L461" i="40" s="1"/>
  <c r="X461" i="40" l="1"/>
  <c r="AA461" i="40"/>
  <c r="M461" i="40"/>
  <c r="BF461" i="40"/>
  <c r="BG461" i="40" s="1"/>
  <c r="AF462" i="40" s="1"/>
  <c r="AG462" i="40" s="1"/>
  <c r="BH461" i="40"/>
  <c r="BI461" i="40" s="1"/>
  <c r="AM461" i="40"/>
  <c r="AN461" i="40"/>
  <c r="AP461" i="40" s="1"/>
  <c r="AS461" i="40" s="1"/>
  <c r="T462" i="40" l="1"/>
  <c r="W461" i="40"/>
  <c r="N461" i="40"/>
  <c r="P461" i="40" s="1"/>
  <c r="AI462" i="40"/>
  <c r="AY462" i="40"/>
  <c r="AH462" i="40"/>
  <c r="Q461" i="40" l="1"/>
  <c r="O461" i="40"/>
  <c r="AV462" i="40"/>
  <c r="AW462" i="40" s="1"/>
  <c r="AX462" i="40" s="1"/>
  <c r="AZ462" i="40"/>
  <c r="BB462" i="40"/>
  <c r="B463" i="40" l="1"/>
  <c r="R461" i="40"/>
  <c r="S461" i="40" s="1"/>
  <c r="BC462" i="40"/>
  <c r="BD462" i="40" s="1"/>
  <c r="BE462" i="40" s="1"/>
  <c r="AB461" i="40" l="1"/>
  <c r="Y461" i="40"/>
  <c r="AC461" i="40" l="1"/>
  <c r="AD461" i="40" s="1"/>
  <c r="C462" i="40" s="1"/>
  <c r="E462" i="40" s="1"/>
  <c r="AJ461" i="40"/>
  <c r="AK461" i="40" s="1"/>
  <c r="Z461" i="40"/>
  <c r="AL461" i="40" l="1"/>
  <c r="AO461" i="40" s="1"/>
  <c r="AR461" i="40" s="1"/>
  <c r="D462" i="40"/>
  <c r="F462" i="40"/>
  <c r="AQ461" i="40" l="1"/>
  <c r="AT461" i="40" s="1"/>
  <c r="G462" i="40"/>
  <c r="H462" i="40" s="1"/>
  <c r="I462" i="40" s="1"/>
  <c r="K462" i="40" s="1"/>
  <c r="L462" i="40" s="1"/>
  <c r="U462" i="40"/>
  <c r="V462" i="40" s="1"/>
  <c r="X462" i="40" l="1"/>
  <c r="M462" i="40"/>
  <c r="BF462" i="40"/>
  <c r="BG462" i="40" s="1"/>
  <c r="AF463" i="40" s="1"/>
  <c r="AG463" i="40" s="1"/>
  <c r="BH462" i="40"/>
  <c r="BI462" i="40" s="1"/>
  <c r="N462" i="40"/>
  <c r="P462" i="40" s="1"/>
  <c r="W462" i="40"/>
  <c r="AM462" i="40"/>
  <c r="AN462" i="40"/>
  <c r="AP462" i="40" s="1"/>
  <c r="AS462" i="40" s="1"/>
  <c r="AA462" i="40"/>
  <c r="T463" i="40" l="1"/>
  <c r="Q462" i="40"/>
  <c r="O462" i="40"/>
  <c r="AI463" i="40"/>
  <c r="AY463" i="40"/>
  <c r="AH463" i="40"/>
  <c r="R462" i="40" l="1"/>
  <c r="S462" i="40" s="1"/>
  <c r="AZ463" i="40"/>
  <c r="AV463" i="40"/>
  <c r="AW463" i="40" s="1"/>
  <c r="AX463" i="40" s="1"/>
  <c r="BB463" i="40"/>
  <c r="B464" i="40" l="1"/>
  <c r="BC463" i="40"/>
  <c r="BD463" i="40" s="1"/>
  <c r="BE463" i="40" s="1"/>
  <c r="AB462" i="40" l="1"/>
  <c r="Y462" i="40"/>
  <c r="AC462" i="40" l="1"/>
  <c r="AD462" i="40" s="1"/>
  <c r="C463" i="40" s="1"/>
  <c r="E463" i="40" s="1"/>
  <c r="AJ462" i="40"/>
  <c r="AK462" i="40" s="1"/>
  <c r="Z462" i="40"/>
  <c r="AL462" i="40" l="1"/>
  <c r="AO462" i="40" s="1"/>
  <c r="AR462" i="40" s="1"/>
  <c r="D463" i="40"/>
  <c r="F463" i="40"/>
  <c r="AQ462" i="40" l="1"/>
  <c r="AT462" i="40" s="1"/>
  <c r="G463" i="40"/>
  <c r="H463" i="40" s="1"/>
  <c r="I463" i="40" s="1"/>
  <c r="K463" i="40" s="1"/>
  <c r="L463" i="40" s="1"/>
  <c r="U463" i="40"/>
  <c r="V463" i="40" s="1"/>
  <c r="X463" i="40" l="1"/>
  <c r="M463" i="40"/>
  <c r="BF463" i="40"/>
  <c r="BG463" i="40" s="1"/>
  <c r="AF464" i="40" s="1"/>
  <c r="AG464" i="40" s="1"/>
  <c r="AY464" i="40" s="1"/>
  <c r="AM463" i="40"/>
  <c r="AN463" i="40"/>
  <c r="AP463" i="40" s="1"/>
  <c r="AS463" i="40" s="1"/>
  <c r="BH463" i="40"/>
  <c r="BI463" i="40" s="1"/>
  <c r="AA463" i="40"/>
  <c r="AH464" i="40" l="1"/>
  <c r="AI464" i="40"/>
  <c r="T464" i="40"/>
  <c r="W463" i="40"/>
  <c r="N463" i="40"/>
  <c r="P463" i="40" s="1"/>
  <c r="AZ464" i="40"/>
  <c r="AV464" i="40"/>
  <c r="AW464" i="40" s="1"/>
  <c r="AX464" i="40" s="1"/>
  <c r="BB464" i="40"/>
  <c r="B465" i="40" l="1"/>
  <c r="O463" i="40"/>
  <c r="Q463" i="40"/>
  <c r="BC464" i="40"/>
  <c r="BD464" i="40" s="1"/>
  <c r="BE464" i="40" s="1"/>
  <c r="Y463" i="40"/>
  <c r="AB463" i="40"/>
  <c r="R463" i="40" l="1"/>
  <c r="S463" i="40" s="1"/>
  <c r="AC463" i="40"/>
  <c r="AD463" i="40" s="1"/>
  <c r="C464" i="40" s="1"/>
  <c r="E464" i="40" s="1"/>
  <c r="AJ463" i="40"/>
  <c r="AK463" i="40" s="1"/>
  <c r="Z463" i="40"/>
  <c r="AL463" i="40" l="1"/>
  <c r="AQ463" i="40" s="1"/>
  <c r="AT463" i="40" s="1"/>
  <c r="D464" i="40"/>
  <c r="F464" i="40"/>
  <c r="AO463" i="40" l="1"/>
  <c r="AR463" i="40" s="1"/>
  <c r="U464" i="40"/>
  <c r="V464" i="40" s="1"/>
  <c r="G464" i="40"/>
  <c r="H464" i="40" s="1"/>
  <c r="I464" i="40" s="1"/>
  <c r="K464" i="40" s="1"/>
  <c r="L464" i="40" s="1"/>
  <c r="X464" i="40" l="1"/>
  <c r="M464" i="40"/>
  <c r="BF464" i="40"/>
  <c r="BG464" i="40" s="1"/>
  <c r="AF465" i="40" s="1"/>
  <c r="AG465" i="40" s="1"/>
  <c r="AM464" i="40"/>
  <c r="AN464" i="40"/>
  <c r="AP464" i="40" s="1"/>
  <c r="AS464" i="40" s="1"/>
  <c r="BH464" i="40"/>
  <c r="BI464" i="40" s="1"/>
  <c r="AA464" i="40"/>
  <c r="T465" i="40" l="1"/>
  <c r="N464" i="40"/>
  <c r="P464" i="40" s="1"/>
  <c r="W464" i="40"/>
  <c r="AI465" i="40"/>
  <c r="AH465" i="40"/>
  <c r="AY465" i="40"/>
  <c r="O464" i="40" l="1"/>
  <c r="Q464" i="40"/>
  <c r="BB465" i="40"/>
  <c r="AZ465" i="40"/>
  <c r="AV465" i="40"/>
  <c r="AW465" i="40" s="1"/>
  <c r="AX465" i="40" s="1"/>
  <c r="B466" i="40" l="1"/>
  <c r="R464" i="40"/>
  <c r="S464" i="40" s="1"/>
  <c r="BC465" i="40"/>
  <c r="BD465" i="40" s="1"/>
  <c r="BE465" i="40" s="1"/>
  <c r="Y464" i="40" l="1"/>
  <c r="AB464" i="40"/>
  <c r="AC464" i="40" l="1"/>
  <c r="AD464" i="40" s="1"/>
  <c r="C465" i="40" s="1"/>
  <c r="E465" i="40" s="1"/>
  <c r="AJ464" i="40"/>
  <c r="AK464" i="40" s="1"/>
  <c r="Z464" i="40"/>
  <c r="AL464" i="40" l="1"/>
  <c r="AQ464" i="40" s="1"/>
  <c r="AT464" i="40" s="1"/>
  <c r="D465" i="40"/>
  <c r="F465" i="40"/>
  <c r="AO464" i="40" l="1"/>
  <c r="AR464" i="40" s="1"/>
  <c r="G465" i="40"/>
  <c r="H465" i="40" s="1"/>
  <c r="I465" i="40" s="1"/>
  <c r="K465" i="40" s="1"/>
  <c r="L465" i="40" s="1"/>
  <c r="U465" i="40"/>
  <c r="V465" i="40" s="1"/>
  <c r="X465" i="40" l="1"/>
  <c r="AA465" i="40"/>
  <c r="M465" i="40"/>
  <c r="BF465" i="40"/>
  <c r="BG465" i="40" s="1"/>
  <c r="AF466" i="40" s="1"/>
  <c r="AG466" i="40" s="1"/>
  <c r="AN465" i="40"/>
  <c r="AP465" i="40" s="1"/>
  <c r="AS465" i="40" s="1"/>
  <c r="BH465" i="40"/>
  <c r="BI465" i="40" s="1"/>
  <c r="W465" i="40"/>
  <c r="AM465" i="40"/>
  <c r="T466" i="40" l="1"/>
  <c r="N465" i="40"/>
  <c r="P465" i="40" s="1"/>
  <c r="AY466" i="40"/>
  <c r="AI466" i="40"/>
  <c r="AH466" i="40"/>
  <c r="Q465" i="40" l="1"/>
  <c r="O465" i="40"/>
  <c r="AV466" i="40"/>
  <c r="AW466" i="40" s="1"/>
  <c r="AX466" i="40" s="1"/>
  <c r="AZ466" i="40"/>
  <c r="BB466" i="40"/>
  <c r="B467" i="40" l="1"/>
  <c r="R465" i="40"/>
  <c r="S465" i="40" s="1"/>
  <c r="BC466" i="40"/>
  <c r="BD466" i="40" s="1"/>
  <c r="BE466" i="40" s="1"/>
  <c r="Y465" i="40" l="1"/>
  <c r="AB465" i="40"/>
  <c r="AC465" i="40" l="1"/>
  <c r="AD465" i="40" s="1"/>
  <c r="C466" i="40" s="1"/>
  <c r="E466" i="40" s="1"/>
  <c r="AJ465" i="40"/>
  <c r="AK465" i="40" s="1"/>
  <c r="Z465" i="40"/>
  <c r="AL465" i="40" l="1"/>
  <c r="AQ465" i="40" s="1"/>
  <c r="AT465" i="40" s="1"/>
  <c r="D466" i="40"/>
  <c r="F466" i="40"/>
  <c r="AO465" i="40" l="1"/>
  <c r="AR465" i="40" s="1"/>
  <c r="G466" i="40"/>
  <c r="H466" i="40" s="1"/>
  <c r="I466" i="40" s="1"/>
  <c r="K466" i="40" s="1"/>
  <c r="L466" i="40" s="1"/>
  <c r="U466" i="40"/>
  <c r="V466" i="40" s="1"/>
  <c r="X466" i="40" l="1"/>
  <c r="AA466" i="40"/>
  <c r="M466" i="40"/>
  <c r="BF466" i="40"/>
  <c r="BG466" i="40" s="1"/>
  <c r="AF467" i="40" s="1"/>
  <c r="AG467" i="40" s="1"/>
  <c r="AN466" i="40"/>
  <c r="AP466" i="40" s="1"/>
  <c r="AS466" i="40" s="1"/>
  <c r="AM466" i="40"/>
  <c r="BH466" i="40"/>
  <c r="BI466" i="40" s="1"/>
  <c r="T467" i="40" l="1"/>
  <c r="W466" i="40"/>
  <c r="N466" i="40"/>
  <c r="P466" i="40" s="1"/>
  <c r="AH467" i="40"/>
  <c r="AI467" i="40"/>
  <c r="AY467" i="40"/>
  <c r="O466" i="40" l="1"/>
  <c r="Q466" i="40"/>
  <c r="AV467" i="40"/>
  <c r="AW467" i="40" s="1"/>
  <c r="AX467" i="40" s="1"/>
  <c r="AZ467" i="40"/>
  <c r="BB467" i="40"/>
  <c r="B468" i="40" l="1"/>
  <c r="R466" i="40"/>
  <c r="S466" i="40" s="1"/>
  <c r="BC467" i="40"/>
  <c r="BD467" i="40" s="1"/>
  <c r="BE467" i="40" s="1"/>
  <c r="Y466" i="40" l="1"/>
  <c r="AB466" i="40"/>
  <c r="AC466" i="40" l="1"/>
  <c r="AD466" i="40" s="1"/>
  <c r="C467" i="40" s="1"/>
  <c r="E467" i="40" s="1"/>
  <c r="AJ466" i="40"/>
  <c r="AK466" i="40" s="1"/>
  <c r="Z466" i="40"/>
  <c r="AL466" i="40" l="1"/>
  <c r="AO466" i="40" s="1"/>
  <c r="AR466" i="40" s="1"/>
  <c r="D467" i="40"/>
  <c r="F467" i="40"/>
  <c r="G467" i="40" l="1"/>
  <c r="H467" i="40" s="1"/>
  <c r="I467" i="40" s="1"/>
  <c r="K467" i="40" s="1"/>
  <c r="L467" i="40" s="1"/>
  <c r="U467" i="40"/>
  <c r="V467" i="40" s="1"/>
  <c r="AQ466" i="40"/>
  <c r="AT466" i="40" s="1"/>
  <c r="X467" i="40" l="1"/>
  <c r="AA467" i="40"/>
  <c r="M467" i="40"/>
  <c r="W467" i="40"/>
  <c r="BF467" i="40"/>
  <c r="BG467" i="40" s="1"/>
  <c r="AF468" i="40" s="1"/>
  <c r="AG468" i="40" s="1"/>
  <c r="AM467" i="40"/>
  <c r="AN467" i="40"/>
  <c r="AP467" i="40" s="1"/>
  <c r="AS467" i="40" s="1"/>
  <c r="BH467" i="40"/>
  <c r="BI467" i="40" s="1"/>
  <c r="T468" i="40" l="1"/>
  <c r="N467" i="40"/>
  <c r="P467" i="40" s="1"/>
  <c r="Q467" i="40" s="1"/>
  <c r="AH468" i="40"/>
  <c r="AY468" i="40"/>
  <c r="AI468" i="40"/>
  <c r="O467" i="40" l="1"/>
  <c r="R467" i="40"/>
  <c r="S467" i="40" s="1"/>
  <c r="AZ468" i="40"/>
  <c r="AV468" i="40"/>
  <c r="AW468" i="40" s="1"/>
  <c r="AX468" i="40" s="1"/>
  <c r="BB468" i="40"/>
  <c r="B469" i="40" l="1"/>
  <c r="BC468" i="40"/>
  <c r="BD468" i="40" s="1"/>
  <c r="BE468" i="40" s="1"/>
  <c r="Y467" i="40" l="1"/>
  <c r="AB467" i="40"/>
  <c r="AC467" i="40" l="1"/>
  <c r="AD467" i="40" s="1"/>
  <c r="C468" i="40" s="1"/>
  <c r="E468" i="40" s="1"/>
  <c r="AJ467" i="40"/>
  <c r="AK467" i="40" s="1"/>
  <c r="Z467" i="40"/>
  <c r="AL467" i="40" l="1"/>
  <c r="AO467" i="40" s="1"/>
  <c r="AR467" i="40" s="1"/>
  <c r="D468" i="40"/>
  <c r="F468" i="40"/>
  <c r="U468" i="40" l="1"/>
  <c r="V468" i="40" s="1"/>
  <c r="AQ467" i="40"/>
  <c r="AT467" i="40" s="1"/>
  <c r="G468" i="40"/>
  <c r="H468" i="40" s="1"/>
  <c r="I468" i="40" s="1"/>
  <c r="K468" i="40" s="1"/>
  <c r="L468" i="40" s="1"/>
  <c r="X468" i="40" l="1"/>
  <c r="M468" i="40"/>
  <c r="BF468" i="40"/>
  <c r="BG468" i="40" s="1"/>
  <c r="AF469" i="40" s="1"/>
  <c r="AG469" i="40" s="1"/>
  <c r="AN468" i="40"/>
  <c r="AP468" i="40" s="1"/>
  <c r="AS468" i="40" s="1"/>
  <c r="AM468" i="40"/>
  <c r="BH468" i="40"/>
  <c r="BI468" i="40" s="1"/>
  <c r="N468" i="40"/>
  <c r="P468" i="40" s="1"/>
  <c r="AA468" i="40"/>
  <c r="T469" i="40" l="1"/>
  <c r="W468" i="40"/>
  <c r="Q468" i="40"/>
  <c r="O468" i="40"/>
  <c r="AH469" i="40"/>
  <c r="AI469" i="40"/>
  <c r="AY469" i="40"/>
  <c r="R468" i="40" l="1"/>
  <c r="S468" i="40" s="1"/>
  <c r="AV469" i="40"/>
  <c r="AW469" i="40" s="1"/>
  <c r="AX469" i="40" s="1"/>
  <c r="AZ469" i="40"/>
  <c r="BB469" i="40"/>
  <c r="B470" i="40" l="1"/>
  <c r="BC469" i="40"/>
  <c r="BD469" i="40" s="1"/>
  <c r="BE469" i="40" s="1"/>
  <c r="AB468" i="40" l="1"/>
  <c r="Y468" i="40"/>
  <c r="AC468" i="40" l="1"/>
  <c r="AD468" i="40" s="1"/>
  <c r="C469" i="40" s="1"/>
  <c r="E469" i="40" s="1"/>
  <c r="AJ468" i="40"/>
  <c r="AK468" i="40" s="1"/>
  <c r="Z468" i="40"/>
  <c r="AL468" i="40" l="1"/>
  <c r="AQ468" i="40" s="1"/>
  <c r="AT468" i="40" s="1"/>
  <c r="D469" i="40"/>
  <c r="F469" i="40"/>
  <c r="AO468" i="40" l="1"/>
  <c r="AR468" i="40" s="1"/>
  <c r="U469" i="40"/>
  <c r="V469" i="40" s="1"/>
  <c r="G469" i="40"/>
  <c r="H469" i="40" s="1"/>
  <c r="I469" i="40" s="1"/>
  <c r="K469" i="40" s="1"/>
  <c r="L469" i="40" s="1"/>
  <c r="X469" i="40" l="1"/>
  <c r="AA469" i="40"/>
  <c r="M469" i="40"/>
  <c r="BF469" i="40"/>
  <c r="BG469" i="40" s="1"/>
  <c r="AF470" i="40" s="1"/>
  <c r="AG470" i="40" s="1"/>
  <c r="AM469" i="40"/>
  <c r="AN469" i="40"/>
  <c r="AP469" i="40" s="1"/>
  <c r="AS469" i="40" s="1"/>
  <c r="BH469" i="40"/>
  <c r="BI469" i="40" s="1"/>
  <c r="T470" i="40" l="1"/>
  <c r="W469" i="40"/>
  <c r="N469" i="40"/>
  <c r="P469" i="40" s="1"/>
  <c r="AH470" i="40"/>
  <c r="AY470" i="40"/>
  <c r="AI470" i="40"/>
  <c r="Q469" i="40" l="1"/>
  <c r="O469" i="40"/>
  <c r="AV470" i="40"/>
  <c r="AW470" i="40" s="1"/>
  <c r="AX470" i="40" s="1"/>
  <c r="BB470" i="40"/>
  <c r="AZ470" i="40"/>
  <c r="B471" i="40" l="1"/>
  <c r="R469" i="40"/>
  <c r="S469" i="40" s="1"/>
  <c r="BC470" i="40"/>
  <c r="BD470" i="40" s="1"/>
  <c r="BE470" i="40" s="1"/>
  <c r="Y469" i="40"/>
  <c r="AB469" i="40"/>
  <c r="AC469" i="40" l="1"/>
  <c r="AD469" i="40" s="1"/>
  <c r="C470" i="40" s="1"/>
  <c r="E470" i="40" s="1"/>
  <c r="AJ469" i="40"/>
  <c r="AK469" i="40" s="1"/>
  <c r="Z469" i="40"/>
  <c r="AL469" i="40" l="1"/>
  <c r="AO469" i="40" s="1"/>
  <c r="AR469" i="40" s="1"/>
  <c r="D470" i="40"/>
  <c r="F470" i="40"/>
  <c r="AQ469" i="40" l="1"/>
  <c r="AT469" i="40" s="1"/>
  <c r="G470" i="40"/>
  <c r="H470" i="40" s="1"/>
  <c r="I470" i="40" s="1"/>
  <c r="K470" i="40" s="1"/>
  <c r="L470" i="40" s="1"/>
  <c r="U470" i="40"/>
  <c r="V470" i="40" s="1"/>
  <c r="X470" i="40" l="1"/>
  <c r="M470" i="40"/>
  <c r="N470" i="40" s="1"/>
  <c r="P470" i="40" s="1"/>
  <c r="BF470" i="40"/>
  <c r="BG470" i="40" s="1"/>
  <c r="AF471" i="40" s="1"/>
  <c r="AG471" i="40" s="1"/>
  <c r="AN470" i="40"/>
  <c r="AP470" i="40" s="1"/>
  <c r="AS470" i="40" s="1"/>
  <c r="BH470" i="40"/>
  <c r="BI470" i="40" s="1"/>
  <c r="AA470" i="40"/>
  <c r="AM470" i="40"/>
  <c r="W470" i="40"/>
  <c r="T471" i="40" l="1"/>
  <c r="Q470" i="40"/>
  <c r="O470" i="40"/>
  <c r="AY471" i="40"/>
  <c r="AI471" i="40"/>
  <c r="AH471" i="40"/>
  <c r="R470" i="40" l="1"/>
  <c r="S470" i="40" s="1"/>
  <c r="BB471" i="40"/>
  <c r="AV471" i="40"/>
  <c r="AW471" i="40" s="1"/>
  <c r="AX471" i="40" s="1"/>
  <c r="AZ471" i="40"/>
  <c r="B472" i="40" l="1"/>
  <c r="BC471" i="40"/>
  <c r="BD471" i="40" s="1"/>
  <c r="BE471" i="40" s="1"/>
  <c r="AB470" i="40"/>
  <c r="Y470" i="40"/>
  <c r="AC470" i="40" l="1"/>
  <c r="AD470" i="40" s="1"/>
  <c r="C471" i="40" s="1"/>
  <c r="E471" i="40" s="1"/>
  <c r="AJ470" i="40"/>
  <c r="AK470" i="40" s="1"/>
  <c r="Z470" i="40"/>
  <c r="AL470" i="40" l="1"/>
  <c r="AO470" i="40" s="1"/>
  <c r="AR470" i="40" s="1"/>
  <c r="D471" i="40"/>
  <c r="F471" i="40"/>
  <c r="U471" i="40" l="1"/>
  <c r="V471" i="40" s="1"/>
  <c r="AQ470" i="40"/>
  <c r="AT470" i="40" s="1"/>
  <c r="G471" i="40"/>
  <c r="H471" i="40" s="1"/>
  <c r="I471" i="40" s="1"/>
  <c r="K471" i="40" s="1"/>
  <c r="L471" i="40" s="1"/>
  <c r="X471" i="40" l="1"/>
  <c r="AA471" i="40"/>
  <c r="M471" i="40"/>
  <c r="BF471" i="40"/>
  <c r="BG471" i="40" s="1"/>
  <c r="AF472" i="40" s="1"/>
  <c r="AG472" i="40" s="1"/>
  <c r="AM471" i="40"/>
  <c r="BH471" i="40"/>
  <c r="BI471" i="40" s="1"/>
  <c r="AN471" i="40"/>
  <c r="AP471" i="40" s="1"/>
  <c r="AS471" i="40" s="1"/>
  <c r="T472" i="40" l="1"/>
  <c r="W471" i="40"/>
  <c r="N471" i="40"/>
  <c r="P471" i="40" s="1"/>
  <c r="AI472" i="40"/>
  <c r="AY472" i="40"/>
  <c r="AH472" i="40"/>
  <c r="Q471" i="40" l="1"/>
  <c r="O471" i="40"/>
  <c r="AZ472" i="40"/>
  <c r="AV472" i="40"/>
  <c r="AW472" i="40" s="1"/>
  <c r="AX472" i="40" s="1"/>
  <c r="BB472" i="40"/>
  <c r="B473" i="40" l="1"/>
  <c r="R471" i="40"/>
  <c r="S471" i="40" s="1"/>
  <c r="BC472" i="40"/>
  <c r="BD472" i="40" s="1"/>
  <c r="BE472" i="40" s="1"/>
  <c r="Y471" i="40"/>
  <c r="AB471" i="40"/>
  <c r="AC471" i="40" l="1"/>
  <c r="AD471" i="40" s="1"/>
  <c r="C472" i="40" s="1"/>
  <c r="E472" i="40" s="1"/>
  <c r="AJ471" i="40"/>
  <c r="AK471" i="40" s="1"/>
  <c r="Z471" i="40"/>
  <c r="AL471" i="40" l="1"/>
  <c r="AO471" i="40" s="1"/>
  <c r="AR471" i="40" s="1"/>
  <c r="D472" i="40"/>
  <c r="F472" i="40"/>
  <c r="G472" i="40" l="1"/>
  <c r="H472" i="40" s="1"/>
  <c r="I472" i="40" s="1"/>
  <c r="K472" i="40" s="1"/>
  <c r="L472" i="40" s="1"/>
  <c r="U472" i="40"/>
  <c r="V472" i="40" s="1"/>
  <c r="AQ471" i="40"/>
  <c r="AT471" i="40" s="1"/>
  <c r="BH472" i="40"/>
  <c r="BI472" i="40" s="1"/>
  <c r="X472" i="40" l="1"/>
  <c r="T473" i="40"/>
  <c r="M472" i="40"/>
  <c r="BF472" i="40"/>
  <c r="BG472" i="40" s="1"/>
  <c r="AF473" i="40" s="1"/>
  <c r="AG473" i="40" s="1"/>
  <c r="AN472" i="40"/>
  <c r="AP472" i="40" s="1"/>
  <c r="AS472" i="40" s="1"/>
  <c r="AM472" i="40"/>
  <c r="AA472" i="40"/>
  <c r="W472" i="40" l="1"/>
  <c r="N472" i="40"/>
  <c r="P472" i="40" s="1"/>
  <c r="AY473" i="40"/>
  <c r="AI473" i="40"/>
  <c r="AH473" i="40"/>
  <c r="O472" i="40" l="1"/>
  <c r="Q472" i="40"/>
  <c r="AZ473" i="40"/>
  <c r="AV473" i="40"/>
  <c r="AW473" i="40" s="1"/>
  <c r="AX473" i="40" s="1"/>
  <c r="BB473" i="40"/>
  <c r="B474" i="40" l="1"/>
  <c r="R472" i="40"/>
  <c r="S472" i="40" s="1"/>
  <c r="BC473" i="40"/>
  <c r="BD473" i="40" s="1"/>
  <c r="BE473" i="40" s="1"/>
  <c r="Y472" i="40" l="1"/>
  <c r="AB472" i="40"/>
  <c r="AC472" i="40" l="1"/>
  <c r="AD472" i="40" s="1"/>
  <c r="C473" i="40" s="1"/>
  <c r="E473" i="40" s="1"/>
  <c r="AJ472" i="40"/>
  <c r="AK472" i="40" s="1"/>
  <c r="Z472" i="40"/>
  <c r="AL472" i="40" l="1"/>
  <c r="AQ472" i="40" s="1"/>
  <c r="AT472" i="40" s="1"/>
  <c r="D473" i="40"/>
  <c r="F473" i="40"/>
  <c r="AO472" i="40" l="1"/>
  <c r="AR472" i="40" s="1"/>
  <c r="G473" i="40"/>
  <c r="H473" i="40" s="1"/>
  <c r="I473" i="40" s="1"/>
  <c r="K473" i="40" s="1"/>
  <c r="L473" i="40" s="1"/>
  <c r="U473" i="40"/>
  <c r="V473" i="40" s="1"/>
  <c r="X473" i="40" l="1"/>
  <c r="M473" i="40"/>
  <c r="BF473" i="40"/>
  <c r="BG473" i="40" s="1"/>
  <c r="AF474" i="40" s="1"/>
  <c r="AG474" i="40" s="1"/>
  <c r="AI474" i="40" s="1"/>
  <c r="AM473" i="40"/>
  <c r="AA473" i="40"/>
  <c r="BH473" i="40"/>
  <c r="BI473" i="40" s="1"/>
  <c r="AN473" i="40"/>
  <c r="AP473" i="40" s="1"/>
  <c r="AS473" i="40" s="1"/>
  <c r="AY474" i="40" l="1"/>
  <c r="AH474" i="40"/>
  <c r="T474" i="40"/>
  <c r="N473" i="40"/>
  <c r="P473" i="40" s="1"/>
  <c r="W473" i="40"/>
  <c r="BB474" i="40"/>
  <c r="AV474" i="40"/>
  <c r="AW474" i="40" s="1"/>
  <c r="AX474" i="40" s="1"/>
  <c r="AZ474" i="40"/>
  <c r="B475" i="40" l="1"/>
  <c r="O473" i="40"/>
  <c r="Q473" i="40"/>
  <c r="BC474" i="40"/>
  <c r="BD474" i="40" s="1"/>
  <c r="BE474" i="40" s="1"/>
  <c r="R473" i="40" l="1"/>
  <c r="S473" i="40" s="1"/>
  <c r="Y473" i="40"/>
  <c r="AB473" i="40"/>
  <c r="AC473" i="40" l="1"/>
  <c r="AD473" i="40" s="1"/>
  <c r="C474" i="40" s="1"/>
  <c r="E474" i="40" s="1"/>
  <c r="AJ473" i="40"/>
  <c r="AK473" i="40" s="1"/>
  <c r="Z473" i="40"/>
  <c r="AL473" i="40" l="1"/>
  <c r="AO473" i="40" s="1"/>
  <c r="AR473" i="40" s="1"/>
  <c r="D474" i="40"/>
  <c r="F474" i="40"/>
  <c r="G474" i="40" l="1"/>
  <c r="H474" i="40" s="1"/>
  <c r="I474" i="40" s="1"/>
  <c r="K474" i="40" s="1"/>
  <c r="L474" i="40" s="1"/>
  <c r="AQ473" i="40"/>
  <c r="AT473" i="40" s="1"/>
  <c r="U474" i="40"/>
  <c r="V474" i="40" s="1"/>
  <c r="X474" i="40" l="1"/>
  <c r="M474" i="40"/>
  <c r="BF474" i="40"/>
  <c r="BG474" i="40" s="1"/>
  <c r="AF475" i="40" s="1"/>
  <c r="AG475" i="40" s="1"/>
  <c r="BH474" i="40"/>
  <c r="BI474" i="40" s="1"/>
  <c r="AA474" i="40"/>
  <c r="AM474" i="40"/>
  <c r="AN474" i="40"/>
  <c r="AP474" i="40" s="1"/>
  <c r="AS474" i="40" s="1"/>
  <c r="T475" i="40" l="1"/>
  <c r="N474" i="40"/>
  <c r="P474" i="40" s="1"/>
  <c r="W474" i="40"/>
  <c r="AH475" i="40"/>
  <c r="AI475" i="40"/>
  <c r="AY475" i="40"/>
  <c r="O474" i="40" l="1"/>
  <c r="Q474" i="40"/>
  <c r="BB475" i="40"/>
  <c r="AV475" i="40"/>
  <c r="AW475" i="40" s="1"/>
  <c r="AX475" i="40" s="1"/>
  <c r="AZ475" i="40"/>
  <c r="B476" i="40" l="1"/>
  <c r="R474" i="40"/>
  <c r="S474" i="40" s="1"/>
  <c r="BC475" i="40"/>
  <c r="BD475" i="40" s="1"/>
  <c r="BE475" i="40" s="1"/>
  <c r="Y474" i="40" l="1"/>
  <c r="AB474" i="40"/>
  <c r="AC474" i="40" l="1"/>
  <c r="AD474" i="40" s="1"/>
  <c r="C475" i="40" s="1"/>
  <c r="E475" i="40" s="1"/>
  <c r="AJ474" i="40"/>
  <c r="AK474" i="40" s="1"/>
  <c r="Z474" i="40"/>
  <c r="AL474" i="40" l="1"/>
  <c r="AQ474" i="40" s="1"/>
  <c r="AT474" i="40" s="1"/>
  <c r="D475" i="40"/>
  <c r="F475" i="40"/>
  <c r="AO474" i="40" l="1"/>
  <c r="AR474" i="40" s="1"/>
  <c r="G475" i="40"/>
  <c r="H475" i="40" s="1"/>
  <c r="I475" i="40" s="1"/>
  <c r="K475" i="40" s="1"/>
  <c r="L475" i="40" s="1"/>
  <c r="U475" i="40"/>
  <c r="V475" i="40" s="1"/>
  <c r="X475" i="40" l="1"/>
  <c r="M475" i="40"/>
  <c r="BF475" i="40"/>
  <c r="BG475" i="40" s="1"/>
  <c r="AF476" i="40" s="1"/>
  <c r="AG476" i="40" s="1"/>
  <c r="W475" i="40"/>
  <c r="AN475" i="40"/>
  <c r="AP475" i="40" s="1"/>
  <c r="AS475" i="40" s="1"/>
  <c r="BH475" i="40"/>
  <c r="BI475" i="40" s="1"/>
  <c r="N475" i="40"/>
  <c r="P475" i="40" s="1"/>
  <c r="AM475" i="40"/>
  <c r="AA475" i="40"/>
  <c r="T476" i="40" l="1"/>
  <c r="Q475" i="40"/>
  <c r="O475" i="40"/>
  <c r="AI476" i="40"/>
  <c r="AH476" i="40"/>
  <c r="AY476" i="40"/>
  <c r="R475" i="40" l="1"/>
  <c r="S475" i="40" s="1"/>
  <c r="AZ476" i="40"/>
  <c r="AV476" i="40"/>
  <c r="AW476" i="40" s="1"/>
  <c r="AX476" i="40" s="1"/>
  <c r="BB476" i="40"/>
  <c r="B477" i="40" l="1"/>
  <c r="BC476" i="40"/>
  <c r="BD476" i="40" s="1"/>
  <c r="BE476" i="40" s="1"/>
  <c r="Y475" i="40" l="1"/>
  <c r="AB475" i="40"/>
  <c r="AC475" i="40" l="1"/>
  <c r="AD475" i="40" s="1"/>
  <c r="C476" i="40" s="1"/>
  <c r="E476" i="40" s="1"/>
  <c r="AJ475" i="40"/>
  <c r="AK475" i="40" s="1"/>
  <c r="Z475" i="40"/>
  <c r="AL475" i="40" l="1"/>
  <c r="AQ475" i="40" s="1"/>
  <c r="AT475" i="40" s="1"/>
  <c r="D476" i="40"/>
  <c r="F476" i="40"/>
  <c r="AO475" i="40" l="1"/>
  <c r="AR475" i="40" s="1"/>
  <c r="G476" i="40"/>
  <c r="H476" i="40" s="1"/>
  <c r="I476" i="40" s="1"/>
  <c r="K476" i="40" s="1"/>
  <c r="L476" i="40" s="1"/>
  <c r="U476" i="40"/>
  <c r="V476" i="40" s="1"/>
  <c r="X476" i="40" l="1"/>
  <c r="M476" i="40"/>
  <c r="BF476" i="40"/>
  <c r="BG476" i="40" s="1"/>
  <c r="AF477" i="40" s="1"/>
  <c r="AG477" i="40" s="1"/>
  <c r="AY477" i="40" s="1"/>
  <c r="AM476" i="40"/>
  <c r="AN476" i="40"/>
  <c r="AP476" i="40" s="1"/>
  <c r="AS476" i="40" s="1"/>
  <c r="AA476" i="40"/>
  <c r="BH476" i="40"/>
  <c r="BI476" i="40" s="1"/>
  <c r="AI477" i="40" l="1"/>
  <c r="AH477" i="40"/>
  <c r="T477" i="40"/>
  <c r="N476" i="40"/>
  <c r="P476" i="40" s="1"/>
  <c r="W476" i="40"/>
  <c r="AZ477" i="40"/>
  <c r="BB477" i="40"/>
  <c r="AV477" i="40"/>
  <c r="AW477" i="40" s="1"/>
  <c r="AX477" i="40" s="1"/>
  <c r="B478" i="40" l="1"/>
  <c r="O476" i="40"/>
  <c r="Q476" i="40"/>
  <c r="BC477" i="40"/>
  <c r="BD477" i="40" s="1"/>
  <c r="BE477" i="40" s="1"/>
  <c r="R476" i="40" l="1"/>
  <c r="S476" i="40" s="1"/>
  <c r="AB476" i="40"/>
  <c r="Y476" i="40"/>
  <c r="AC476" i="40" l="1"/>
  <c r="AJ476" i="40"/>
  <c r="AK476" i="40" s="1"/>
  <c r="AD476" i="40"/>
  <c r="C477" i="40" s="1"/>
  <c r="E477" i="40" s="1"/>
  <c r="Z476" i="40"/>
  <c r="AL476" i="40" l="1"/>
  <c r="AQ476" i="40" s="1"/>
  <c r="AT476" i="40" s="1"/>
  <c r="D477" i="40"/>
  <c r="F477" i="40"/>
  <c r="AO476" i="40" l="1"/>
  <c r="AR476" i="40" s="1"/>
  <c r="G477" i="40"/>
  <c r="H477" i="40" s="1"/>
  <c r="I477" i="40" s="1"/>
  <c r="K477" i="40" s="1"/>
  <c r="L477" i="40" s="1"/>
  <c r="U477" i="40"/>
  <c r="V477" i="40" s="1"/>
  <c r="X477" i="40" l="1"/>
  <c r="AA477" i="40"/>
  <c r="M477" i="40"/>
  <c r="BF477" i="40"/>
  <c r="BG477" i="40" s="1"/>
  <c r="AF478" i="40" s="1"/>
  <c r="AG478" i="40" s="1"/>
  <c r="AM477" i="40"/>
  <c r="AN477" i="40"/>
  <c r="AP477" i="40" s="1"/>
  <c r="AS477" i="40" s="1"/>
  <c r="BH477" i="40"/>
  <c r="BI477" i="40" s="1"/>
  <c r="T478" i="40" l="1"/>
  <c r="W477" i="40"/>
  <c r="N477" i="40"/>
  <c r="P477" i="40" s="1"/>
  <c r="AI478" i="40"/>
  <c r="AY478" i="40"/>
  <c r="AH478" i="40"/>
  <c r="O477" i="40" l="1"/>
  <c r="Q477" i="40"/>
  <c r="AV478" i="40"/>
  <c r="AW478" i="40" s="1"/>
  <c r="AX478" i="40" s="1"/>
  <c r="BB478" i="40"/>
  <c r="AZ478" i="40"/>
  <c r="B479" i="40" l="1"/>
  <c r="R477" i="40"/>
  <c r="S477" i="40" s="1"/>
  <c r="BC478" i="40"/>
  <c r="BD478" i="40" s="1"/>
  <c r="BE478" i="40" s="1"/>
  <c r="AB477" i="40" l="1"/>
  <c r="Y477" i="40"/>
  <c r="AC477" i="40" l="1"/>
  <c r="AD477" i="40" s="1"/>
  <c r="C478" i="40" s="1"/>
  <c r="E478" i="40" s="1"/>
  <c r="AJ477" i="40"/>
  <c r="AK477" i="40" s="1"/>
  <c r="Z477" i="40"/>
  <c r="AL477" i="40" l="1"/>
  <c r="AQ477" i="40" s="1"/>
  <c r="AT477" i="40" s="1"/>
  <c r="D478" i="40"/>
  <c r="F478" i="40"/>
  <c r="AO477" i="40" l="1"/>
  <c r="AR477" i="40" s="1"/>
  <c r="G478" i="40"/>
  <c r="H478" i="40" s="1"/>
  <c r="I478" i="40" s="1"/>
  <c r="K478" i="40" s="1"/>
  <c r="L478" i="40" s="1"/>
  <c r="U478" i="40"/>
  <c r="V478" i="40" s="1"/>
  <c r="X478" i="40" l="1"/>
  <c r="M478" i="40"/>
  <c r="BF478" i="40"/>
  <c r="BG478" i="40" s="1"/>
  <c r="AF479" i="40" s="1"/>
  <c r="AG479" i="40" s="1"/>
  <c r="AM478" i="40"/>
  <c r="AN478" i="40"/>
  <c r="AP478" i="40" s="1"/>
  <c r="AS478" i="40" s="1"/>
  <c r="BH478" i="40"/>
  <c r="BI478" i="40" s="1"/>
  <c r="AA478" i="40"/>
  <c r="T479" i="40" l="1"/>
  <c r="W478" i="40"/>
  <c r="N478" i="40"/>
  <c r="P478" i="40" s="1"/>
  <c r="AI479" i="40"/>
  <c r="AH479" i="40"/>
  <c r="AY479" i="40"/>
  <c r="O478" i="40" l="1"/>
  <c r="Q478" i="40"/>
  <c r="AZ479" i="40"/>
  <c r="BB479" i="40"/>
  <c r="AV479" i="40"/>
  <c r="AW479" i="40" s="1"/>
  <c r="AX479" i="40" s="1"/>
  <c r="B480" i="40" l="1"/>
  <c r="R478" i="40"/>
  <c r="S478" i="40" s="1"/>
  <c r="BC479" i="40"/>
  <c r="BD479" i="40" s="1"/>
  <c r="BE479" i="40" s="1"/>
  <c r="Y478" i="40" l="1"/>
  <c r="AB478" i="40"/>
  <c r="AC478" i="40" l="1"/>
  <c r="AD478" i="40" s="1"/>
  <c r="C479" i="40" s="1"/>
  <c r="E479" i="40" s="1"/>
  <c r="AJ478" i="40"/>
  <c r="AK478" i="40" s="1"/>
  <c r="Z478" i="40"/>
  <c r="AL478" i="40" l="1"/>
  <c r="AO478" i="40" s="1"/>
  <c r="AR478" i="40" s="1"/>
  <c r="D479" i="40"/>
  <c r="F479" i="40"/>
  <c r="G479" i="40" l="1"/>
  <c r="H479" i="40" s="1"/>
  <c r="I479" i="40" s="1"/>
  <c r="K479" i="40" s="1"/>
  <c r="L479" i="40" s="1"/>
  <c r="U479" i="40"/>
  <c r="V479" i="40" s="1"/>
  <c r="AQ478" i="40"/>
  <c r="AT478" i="40" s="1"/>
  <c r="M479" i="40" l="1"/>
  <c r="X479" i="40"/>
  <c r="BF479" i="40"/>
  <c r="BG479" i="40" s="1"/>
  <c r="AF480" i="40" s="1"/>
  <c r="AG480" i="40" s="1"/>
  <c r="BH479" i="40"/>
  <c r="BI479" i="40" s="1"/>
  <c r="AN479" i="40"/>
  <c r="AP479" i="40" s="1"/>
  <c r="AS479" i="40" s="1"/>
  <c r="AM479" i="40"/>
  <c r="W479" i="40"/>
  <c r="AA479" i="40"/>
  <c r="N479" i="40"/>
  <c r="P479" i="40" s="1"/>
  <c r="T480" i="40" l="1"/>
  <c r="Q479" i="40"/>
  <c r="O479" i="40"/>
  <c r="AY480" i="40"/>
  <c r="AH480" i="40"/>
  <c r="AI480" i="40"/>
  <c r="R479" i="40" l="1"/>
  <c r="S479" i="40" s="1"/>
  <c r="BB480" i="40"/>
  <c r="AZ480" i="40"/>
  <c r="AV480" i="40"/>
  <c r="AW480" i="40" s="1"/>
  <c r="AX480" i="40" s="1"/>
  <c r="B481" i="40" l="1"/>
  <c r="BC480" i="40"/>
  <c r="BD480" i="40" s="1"/>
  <c r="BE480" i="40" s="1"/>
  <c r="AB479" i="40" l="1"/>
  <c r="Y479" i="40"/>
  <c r="AC479" i="40" l="1"/>
  <c r="AJ479" i="40"/>
  <c r="AK479" i="40" s="1"/>
  <c r="AD479" i="40"/>
  <c r="C480" i="40" s="1"/>
  <c r="E480" i="40" s="1"/>
  <c r="Z479" i="40"/>
  <c r="AL479" i="40" l="1"/>
  <c r="AO479" i="40" s="1"/>
  <c r="AR479" i="40" s="1"/>
  <c r="D480" i="40"/>
  <c r="F480" i="40"/>
  <c r="AQ479" i="40" l="1"/>
  <c r="AT479" i="40" s="1"/>
  <c r="G480" i="40"/>
  <c r="H480" i="40" s="1"/>
  <c r="I480" i="40" s="1"/>
  <c r="K480" i="40" s="1"/>
  <c r="L480" i="40" s="1"/>
  <c r="U480" i="40"/>
  <c r="V480" i="40" s="1"/>
  <c r="X480" i="40" l="1"/>
  <c r="M480" i="40"/>
  <c r="N480" i="40" s="1"/>
  <c r="P480" i="40" s="1"/>
  <c r="BF480" i="40"/>
  <c r="BG480" i="40" s="1"/>
  <c r="AF481" i="40" s="1"/>
  <c r="AG481" i="40" s="1"/>
  <c r="AN480" i="40"/>
  <c r="AP480" i="40" s="1"/>
  <c r="AS480" i="40" s="1"/>
  <c r="BH480" i="40"/>
  <c r="BI480" i="40" s="1"/>
  <c r="AA480" i="40"/>
  <c r="AM480" i="40"/>
  <c r="W480" i="40"/>
  <c r="T481" i="40" l="1"/>
  <c r="Q480" i="40"/>
  <c r="O480" i="40"/>
  <c r="AY481" i="40"/>
  <c r="AI481" i="40"/>
  <c r="AH481" i="40"/>
  <c r="R480" i="40" l="1"/>
  <c r="S480" i="40" s="1"/>
  <c r="BB481" i="40"/>
  <c r="AV481" i="40"/>
  <c r="AW481" i="40" s="1"/>
  <c r="AX481" i="40" s="1"/>
  <c r="AZ481" i="40"/>
  <c r="B482" i="40" l="1"/>
  <c r="BC481" i="40"/>
  <c r="BD481" i="40" s="1"/>
  <c r="BE481" i="40" s="1"/>
  <c r="Y480" i="40"/>
  <c r="AB480" i="40"/>
  <c r="AC480" i="40" l="1"/>
  <c r="AD480" i="40" s="1"/>
  <c r="C481" i="40" s="1"/>
  <c r="E481" i="40" s="1"/>
  <c r="AJ480" i="40"/>
  <c r="AK480" i="40" s="1"/>
  <c r="Z480" i="40"/>
  <c r="AL480" i="40" l="1"/>
  <c r="AQ480" i="40" s="1"/>
  <c r="AT480" i="40" s="1"/>
  <c r="D481" i="40"/>
  <c r="F481" i="40"/>
  <c r="U481" i="40" l="1"/>
  <c r="V481" i="40" s="1"/>
  <c r="AO480" i="40"/>
  <c r="AR480" i="40" s="1"/>
  <c r="G481" i="40"/>
  <c r="H481" i="40" s="1"/>
  <c r="I481" i="40" s="1"/>
  <c r="K481" i="40" s="1"/>
  <c r="L481" i="40" s="1"/>
  <c r="X481" i="40" l="1"/>
  <c r="AA481" i="40"/>
  <c r="M481" i="40"/>
  <c r="BF481" i="40"/>
  <c r="BG481" i="40" s="1"/>
  <c r="AF482" i="40" s="1"/>
  <c r="AG482" i="40" s="1"/>
  <c r="AY482" i="40" s="1"/>
  <c r="AN481" i="40"/>
  <c r="AP481" i="40" s="1"/>
  <c r="AS481" i="40" s="1"/>
  <c r="AM481" i="40"/>
  <c r="BH481" i="40"/>
  <c r="BI481" i="40" s="1"/>
  <c r="T482" i="40" l="1"/>
  <c r="AH482" i="40"/>
  <c r="AI482" i="40"/>
  <c r="AZ482" i="40" s="1"/>
  <c r="W481" i="40"/>
  <c r="N481" i="40"/>
  <c r="P481" i="40" s="1"/>
  <c r="AV482" i="40" l="1"/>
  <c r="AW482" i="40" s="1"/>
  <c r="AX482" i="40" s="1"/>
  <c r="BB482" i="40"/>
  <c r="BC482" i="40" s="1"/>
  <c r="BD482" i="40" s="1"/>
  <c r="BE482" i="40" s="1"/>
  <c r="O481" i="40"/>
  <c r="Q481" i="40"/>
  <c r="B483" i="40" l="1"/>
  <c r="R481" i="40"/>
  <c r="S481" i="40" s="1"/>
  <c r="Y481" i="40"/>
  <c r="AB481" i="40" l="1"/>
  <c r="Z481" i="40"/>
  <c r="AJ481" i="40" l="1"/>
  <c r="AK481" i="40" s="1"/>
  <c r="AC481" i="40"/>
  <c r="AD481" i="40" s="1"/>
  <c r="C482" i="40" s="1"/>
  <c r="E482" i="40" s="1"/>
  <c r="D482" i="40" l="1"/>
  <c r="F482" i="40"/>
  <c r="G482" i="40" l="1"/>
  <c r="H482" i="40" s="1"/>
  <c r="I482" i="40" s="1"/>
  <c r="K482" i="40" s="1"/>
  <c r="L482" i="40" s="1"/>
  <c r="U482" i="40"/>
  <c r="V482" i="40" s="1"/>
  <c r="AM482" i="40" s="1"/>
  <c r="AL481" i="40"/>
  <c r="X482" i="40" l="1"/>
  <c r="AN482" i="40"/>
  <c r="AP482" i="40" s="1"/>
  <c r="AS482" i="40" s="1"/>
  <c r="M482" i="40"/>
  <c r="BF482" i="40"/>
  <c r="BG482" i="40" s="1"/>
  <c r="AF483" i="40" s="1"/>
  <c r="AG483" i="40" s="1"/>
  <c r="AY483" i="40" s="1"/>
  <c r="W482" i="40"/>
  <c r="BH482" i="40"/>
  <c r="BI482" i="40" s="1"/>
  <c r="AA482" i="40"/>
  <c r="AO481" i="40"/>
  <c r="AR481" i="40" s="1"/>
  <c r="AQ481" i="40"/>
  <c r="AT481" i="40" s="1"/>
  <c r="AI483" i="40" l="1"/>
  <c r="AH483" i="40"/>
  <c r="T483" i="40"/>
  <c r="N482" i="40"/>
  <c r="P482" i="40" s="1"/>
  <c r="AZ483" i="40"/>
  <c r="BB483" i="40"/>
  <c r="AV483" i="40"/>
  <c r="AW483" i="40" s="1"/>
  <c r="AX483" i="40" s="1"/>
  <c r="B484" i="40" l="1"/>
  <c r="Q482" i="40"/>
  <c r="O482" i="40"/>
  <c r="BC483" i="40"/>
  <c r="BD483" i="40" s="1"/>
  <c r="BE483" i="40" s="1"/>
  <c r="Y482" i="40"/>
  <c r="AB482" i="40"/>
  <c r="R482" i="40" l="1"/>
  <c r="S482" i="40" s="1"/>
  <c r="AC482" i="40"/>
  <c r="AD482" i="40" s="1"/>
  <c r="C483" i="40" s="1"/>
  <c r="E483" i="40" s="1"/>
  <c r="AJ482" i="40"/>
  <c r="AK482" i="40" s="1"/>
  <c r="Z482" i="40"/>
  <c r="AL482" i="40" l="1"/>
  <c r="AO482" i="40" s="1"/>
  <c r="AR482" i="40" s="1"/>
  <c r="D483" i="40"/>
  <c r="F483" i="40"/>
  <c r="AQ482" i="40" l="1"/>
  <c r="AT482" i="40" s="1"/>
  <c r="U483" i="40"/>
  <c r="V483" i="40" s="1"/>
  <c r="G483" i="40"/>
  <c r="H483" i="40" s="1"/>
  <c r="I483" i="40" s="1"/>
  <c r="K483" i="40" s="1"/>
  <c r="L483" i="40" s="1"/>
  <c r="X483" i="40" l="1"/>
  <c r="AA483" i="40"/>
  <c r="M483" i="40"/>
  <c r="BF483" i="40"/>
  <c r="BG483" i="40" s="1"/>
  <c r="AF484" i="40" s="1"/>
  <c r="AG484" i="40" s="1"/>
  <c r="AI484" i="40" s="1"/>
  <c r="AN483" i="40"/>
  <c r="AP483" i="40" s="1"/>
  <c r="AS483" i="40" s="1"/>
  <c r="BH483" i="40"/>
  <c r="BI483" i="40" s="1"/>
  <c r="AM483" i="40"/>
  <c r="T484" i="40" l="1"/>
  <c r="AY484" i="40"/>
  <c r="AH484" i="40"/>
  <c r="N483" i="40"/>
  <c r="P483" i="40" s="1"/>
  <c r="W483" i="40"/>
  <c r="BB484" i="40"/>
  <c r="AZ484" i="40"/>
  <c r="AV484" i="40"/>
  <c r="AW484" i="40" s="1"/>
  <c r="AX484" i="40" s="1"/>
  <c r="B485" i="40" l="1"/>
  <c r="O483" i="40"/>
  <c r="Q483" i="40"/>
  <c r="BC484" i="40"/>
  <c r="BD484" i="40" s="1"/>
  <c r="BE484" i="40" s="1"/>
  <c r="R483" i="40" l="1"/>
  <c r="S483" i="40" s="1"/>
  <c r="AB483" i="40"/>
  <c r="AC483" i="40" l="1"/>
  <c r="AD483" i="40" s="1"/>
  <c r="C484" i="40" s="1"/>
  <c r="AJ483" i="40"/>
  <c r="Y483" i="40"/>
  <c r="E484" i="40" l="1"/>
  <c r="AK483" i="40"/>
  <c r="Z483" i="40"/>
  <c r="D484" i="40"/>
  <c r="F484" i="40"/>
  <c r="AL483" i="40" l="1"/>
  <c r="G484" i="40"/>
  <c r="H484" i="40" s="1"/>
  <c r="I484" i="40" s="1"/>
  <c r="K484" i="40" s="1"/>
  <c r="L484" i="40" s="1"/>
  <c r="U484" i="40"/>
  <c r="V484" i="40" s="1"/>
  <c r="AQ483" i="40" l="1"/>
  <c r="AT483" i="40" s="1"/>
  <c r="AO483" i="40"/>
  <c r="AR483" i="40" s="1"/>
  <c r="X484" i="40"/>
  <c r="M484" i="40"/>
  <c r="N484" i="40" s="1"/>
  <c r="P484" i="40" s="1"/>
  <c r="BF484" i="40"/>
  <c r="BG484" i="40" s="1"/>
  <c r="AF485" i="40" s="1"/>
  <c r="AG485" i="40" s="1"/>
  <c r="W484" i="40"/>
  <c r="AN484" i="40"/>
  <c r="AP484" i="40" s="1"/>
  <c r="AS484" i="40" s="1"/>
  <c r="AM484" i="40"/>
  <c r="BH484" i="40"/>
  <c r="BI484" i="40" s="1"/>
  <c r="AA484" i="40"/>
  <c r="T485" i="40" l="1"/>
  <c r="Q484" i="40"/>
  <c r="O484" i="40"/>
  <c r="AY485" i="40"/>
  <c r="AH485" i="40"/>
  <c r="AI485" i="40"/>
  <c r="R484" i="40" l="1"/>
  <c r="S484" i="40" s="1"/>
  <c r="AV485" i="40"/>
  <c r="AW485" i="40" s="1"/>
  <c r="AX485" i="40" s="1"/>
  <c r="AZ485" i="40"/>
  <c r="BB485" i="40"/>
  <c r="B486" i="40" l="1"/>
  <c r="BC485" i="40"/>
  <c r="BD485" i="40" s="1"/>
  <c r="BE485" i="40" s="1"/>
  <c r="Y484" i="40" l="1"/>
  <c r="AB484" i="40"/>
  <c r="AC484" i="40" l="1"/>
  <c r="AD484" i="40" s="1"/>
  <c r="C485" i="40" s="1"/>
  <c r="E485" i="40" s="1"/>
  <c r="AJ484" i="40"/>
  <c r="AK484" i="40" s="1"/>
  <c r="Z484" i="40"/>
  <c r="AL484" i="40" l="1"/>
  <c r="AQ484" i="40" s="1"/>
  <c r="AT484" i="40" s="1"/>
  <c r="D485" i="40"/>
  <c r="F485" i="40"/>
  <c r="U485" i="40" l="1"/>
  <c r="V485" i="40" s="1"/>
  <c r="AO484" i="40"/>
  <c r="AR484" i="40" s="1"/>
  <c r="G485" i="40"/>
  <c r="H485" i="40" s="1"/>
  <c r="I485" i="40" s="1"/>
  <c r="K485" i="40" s="1"/>
  <c r="L485" i="40" s="1"/>
  <c r="X485" i="40" l="1"/>
  <c r="AA485" i="40"/>
  <c r="M485" i="40"/>
  <c r="BF485" i="40"/>
  <c r="BG485" i="40" s="1"/>
  <c r="AF486" i="40" s="1"/>
  <c r="AG486" i="40" s="1"/>
  <c r="AH486" i="40" s="1"/>
  <c r="AN485" i="40"/>
  <c r="AP485" i="40" s="1"/>
  <c r="AS485" i="40" s="1"/>
  <c r="AM485" i="40"/>
  <c r="BH485" i="40"/>
  <c r="BI485" i="40" s="1"/>
  <c r="AY486" i="40" l="1"/>
  <c r="AI486" i="40"/>
  <c r="AZ486" i="40" s="1"/>
  <c r="T486" i="40"/>
  <c r="W485" i="40"/>
  <c r="N485" i="40"/>
  <c r="P485" i="40" s="1"/>
  <c r="AV486" i="40"/>
  <c r="AW486" i="40" s="1"/>
  <c r="AX486" i="40" s="1"/>
  <c r="BB486" i="40"/>
  <c r="B487" i="40" l="1"/>
  <c r="Q485" i="40"/>
  <c r="O485" i="40"/>
  <c r="BC486" i="40"/>
  <c r="BD486" i="40" s="1"/>
  <c r="BE486" i="40" s="1"/>
  <c r="R485" i="40" l="1"/>
  <c r="S485" i="40" s="1"/>
  <c r="AB485" i="40"/>
  <c r="Y485" i="40"/>
  <c r="AC485" i="40" l="1"/>
  <c r="AD485" i="40" s="1"/>
  <c r="C486" i="40" s="1"/>
  <c r="E486" i="40" s="1"/>
  <c r="AJ485" i="40"/>
  <c r="AK485" i="40" s="1"/>
  <c r="Z485" i="40"/>
  <c r="AL485" i="40" l="1"/>
  <c r="AO485" i="40" s="1"/>
  <c r="AR485" i="40" s="1"/>
  <c r="D486" i="40"/>
  <c r="F486" i="40"/>
  <c r="AQ485" i="40" l="1"/>
  <c r="AT485" i="40" s="1"/>
  <c r="G486" i="40"/>
  <c r="H486" i="40" s="1"/>
  <c r="I486" i="40" s="1"/>
  <c r="K486" i="40" s="1"/>
  <c r="L486" i="40" s="1"/>
  <c r="U486" i="40"/>
  <c r="V486" i="40" s="1"/>
  <c r="X486" i="40" l="1"/>
  <c r="M486" i="40"/>
  <c r="BF486" i="40"/>
  <c r="BG486" i="40" s="1"/>
  <c r="AF487" i="40" s="1"/>
  <c r="AG487" i="40" s="1"/>
  <c r="N486" i="40"/>
  <c r="P486" i="40" s="1"/>
  <c r="AM486" i="40"/>
  <c r="BH486" i="40"/>
  <c r="BI486" i="40" s="1"/>
  <c r="AA486" i="40"/>
  <c r="AN486" i="40"/>
  <c r="AP486" i="40" s="1"/>
  <c r="AS486" i="40" s="1"/>
  <c r="W486" i="40"/>
  <c r="T487" i="40" l="1"/>
  <c r="Q486" i="40"/>
  <c r="O486" i="40"/>
  <c r="AH487" i="40"/>
  <c r="AI487" i="40"/>
  <c r="AY487" i="40"/>
  <c r="R486" i="40" l="1"/>
  <c r="S486" i="40" s="1"/>
  <c r="BB487" i="40"/>
  <c r="AZ487" i="40"/>
  <c r="AV487" i="40"/>
  <c r="AW487" i="40" s="1"/>
  <c r="AX487" i="40" s="1"/>
  <c r="B488" i="40" l="1"/>
  <c r="BC487" i="40"/>
  <c r="BD487" i="40" s="1"/>
  <c r="BE487" i="40" s="1"/>
  <c r="Y486" i="40"/>
  <c r="AB486" i="40"/>
  <c r="AC486" i="40" l="1"/>
  <c r="AD486" i="40" s="1"/>
  <c r="C487" i="40" s="1"/>
  <c r="E487" i="40" s="1"/>
  <c r="AJ486" i="40"/>
  <c r="AK486" i="40" s="1"/>
  <c r="Z486" i="40"/>
  <c r="AL486" i="40" l="1"/>
  <c r="AO486" i="40" s="1"/>
  <c r="AR486" i="40" s="1"/>
  <c r="D487" i="40"/>
  <c r="F487" i="40"/>
  <c r="G487" i="40" l="1"/>
  <c r="H487" i="40" s="1"/>
  <c r="I487" i="40" s="1"/>
  <c r="K487" i="40" s="1"/>
  <c r="L487" i="40" s="1"/>
  <c r="U487" i="40"/>
  <c r="V487" i="40" s="1"/>
  <c r="AQ486" i="40"/>
  <c r="AT486" i="40" s="1"/>
  <c r="BH487" i="40"/>
  <c r="BI487" i="40" s="1"/>
  <c r="AN487" i="40"/>
  <c r="AP487" i="40" s="1"/>
  <c r="AS487" i="40" s="1"/>
  <c r="X487" i="40" l="1"/>
  <c r="T488" i="40"/>
  <c r="M487" i="40"/>
  <c r="N487" i="40" s="1"/>
  <c r="P487" i="40" s="1"/>
  <c r="BF487" i="40"/>
  <c r="BG487" i="40" s="1"/>
  <c r="AF488" i="40" s="1"/>
  <c r="AG488" i="40" s="1"/>
  <c r="AH488" i="40" s="1"/>
  <c r="W487" i="40"/>
  <c r="AM487" i="40"/>
  <c r="AA487" i="40"/>
  <c r="AI488" i="40" l="1"/>
  <c r="AY488" i="40"/>
  <c r="O487" i="40"/>
  <c r="Q487" i="40"/>
  <c r="AV488" i="40"/>
  <c r="AW488" i="40" s="1"/>
  <c r="AX488" i="40" s="1"/>
  <c r="AZ488" i="40"/>
  <c r="BB488" i="40"/>
  <c r="B489" i="40" l="1"/>
  <c r="R487" i="40"/>
  <c r="S487" i="40" s="1"/>
  <c r="BC488" i="40"/>
  <c r="BD488" i="40" s="1"/>
  <c r="BE488" i="40" s="1"/>
  <c r="AB487" i="40" l="1"/>
  <c r="AC487" i="40" l="1"/>
  <c r="AD487" i="40" s="1"/>
  <c r="C488" i="40" s="1"/>
  <c r="AJ487" i="40"/>
  <c r="AK487" i="40" s="1"/>
  <c r="Y487" i="40"/>
  <c r="E488" i="40" l="1"/>
  <c r="Z487" i="40"/>
  <c r="D488" i="40"/>
  <c r="F488" i="40"/>
  <c r="G488" i="40" l="1"/>
  <c r="H488" i="40" s="1"/>
  <c r="I488" i="40" s="1"/>
  <c r="K488" i="40" s="1"/>
  <c r="L488" i="40" s="1"/>
  <c r="U488" i="40"/>
  <c r="V488" i="40" s="1"/>
  <c r="AL487" i="40"/>
  <c r="M488" i="40" l="1"/>
  <c r="N488" i="40" s="1"/>
  <c r="P488" i="40" s="1"/>
  <c r="X488" i="40"/>
  <c r="BF488" i="40"/>
  <c r="BG488" i="40" s="1"/>
  <c r="AF489" i="40" s="1"/>
  <c r="AG489" i="40" s="1"/>
  <c r="AN488" i="40"/>
  <c r="AP488" i="40" s="1"/>
  <c r="AS488" i="40" s="1"/>
  <c r="BH488" i="40"/>
  <c r="BI488" i="40" s="1"/>
  <c r="AA488" i="40"/>
  <c r="AM488" i="40"/>
  <c r="W488" i="40"/>
  <c r="AQ487" i="40"/>
  <c r="AT487" i="40" s="1"/>
  <c r="AO487" i="40"/>
  <c r="AR487" i="40" s="1"/>
  <c r="T489" i="40" l="1"/>
  <c r="Q488" i="40"/>
  <c r="O488" i="40"/>
  <c r="AI489" i="40"/>
  <c r="AH489" i="40"/>
  <c r="AY489" i="40"/>
  <c r="R488" i="40" l="1"/>
  <c r="S488" i="40" s="1"/>
  <c r="AZ489" i="40"/>
  <c r="AV489" i="40"/>
  <c r="AW489" i="40" s="1"/>
  <c r="AX489" i="40" s="1"/>
  <c r="BB489" i="40"/>
  <c r="B490" i="40" l="1"/>
  <c r="BC489" i="40"/>
  <c r="BD489" i="40" s="1"/>
  <c r="BE489" i="40" s="1"/>
  <c r="AB488" i="40" l="1"/>
  <c r="Y488" i="40"/>
  <c r="AC488" i="40" l="1"/>
  <c r="AD488" i="40" s="1"/>
  <c r="C489" i="40" s="1"/>
  <c r="E489" i="40" s="1"/>
  <c r="AJ488" i="40"/>
  <c r="AK488" i="40" s="1"/>
  <c r="Z488" i="40"/>
  <c r="AL488" i="40" l="1"/>
  <c r="AQ488" i="40" s="1"/>
  <c r="AT488" i="40" s="1"/>
  <c r="D489" i="40"/>
  <c r="F489" i="40"/>
  <c r="AO488" i="40" l="1"/>
  <c r="AR488" i="40" s="1"/>
  <c r="U489" i="40"/>
  <c r="V489" i="40" s="1"/>
  <c r="G489" i="40"/>
  <c r="H489" i="40" s="1"/>
  <c r="I489" i="40" s="1"/>
  <c r="K489" i="40" s="1"/>
  <c r="L489" i="40" s="1"/>
  <c r="X489" i="40" l="1"/>
  <c r="AA489" i="40"/>
  <c r="M489" i="40"/>
  <c r="BF489" i="40"/>
  <c r="BG489" i="40" s="1"/>
  <c r="AF490" i="40" s="1"/>
  <c r="AG490" i="40" s="1"/>
  <c r="AM489" i="40"/>
  <c r="AN489" i="40"/>
  <c r="AP489" i="40" s="1"/>
  <c r="AS489" i="40" s="1"/>
  <c r="BH489" i="40"/>
  <c r="BI489" i="40" s="1"/>
  <c r="T490" i="40" l="1"/>
  <c r="W489" i="40"/>
  <c r="N489" i="40"/>
  <c r="P489" i="40" s="1"/>
  <c r="AH490" i="40"/>
  <c r="AI490" i="40"/>
  <c r="AY490" i="40"/>
  <c r="Q489" i="40" l="1"/>
  <c r="O489" i="40"/>
  <c r="BB490" i="40"/>
  <c r="AV490" i="40"/>
  <c r="AW490" i="40" s="1"/>
  <c r="AX490" i="40" s="1"/>
  <c r="AZ490" i="40"/>
  <c r="BC490" i="40" l="1"/>
  <c r="BD490" i="40" s="1"/>
  <c r="BE490" i="40" s="1"/>
  <c r="B491" i="40"/>
  <c r="R489" i="40"/>
  <c r="S489" i="40" s="1"/>
  <c r="Y489" i="40"/>
  <c r="AB489" i="40"/>
  <c r="AC489" i="40" l="1"/>
  <c r="AD489" i="40" s="1"/>
  <c r="C490" i="40" s="1"/>
  <c r="E490" i="40" s="1"/>
  <c r="AJ489" i="40"/>
  <c r="AK489" i="40" s="1"/>
  <c r="Z489" i="40"/>
  <c r="AL489" i="40" l="1"/>
  <c r="AO489" i="40" s="1"/>
  <c r="AR489" i="40" s="1"/>
  <c r="D490" i="40"/>
  <c r="F490" i="40"/>
  <c r="AQ489" i="40" l="1"/>
  <c r="AT489" i="40" s="1"/>
  <c r="G490" i="40"/>
  <c r="H490" i="40" s="1"/>
  <c r="I490" i="40" s="1"/>
  <c r="K490" i="40" s="1"/>
  <c r="L490" i="40" s="1"/>
  <c r="U490" i="40"/>
  <c r="V490" i="40" s="1"/>
  <c r="X490" i="40" l="1"/>
  <c r="M490" i="40"/>
  <c r="BF490" i="40"/>
  <c r="BG490" i="40" s="1"/>
  <c r="AF491" i="40" s="1"/>
  <c r="AG491" i="40" s="1"/>
  <c r="W490" i="40"/>
  <c r="AN490" i="40"/>
  <c r="BH490" i="40"/>
  <c r="BI490" i="40" s="1"/>
  <c r="N490" i="40"/>
  <c r="P490" i="40" s="1"/>
  <c r="AM490" i="40"/>
  <c r="AA490" i="40"/>
  <c r="T491" i="40" l="1"/>
  <c r="Q490" i="40"/>
  <c r="O490" i="40"/>
  <c r="AH491" i="40"/>
  <c r="AY491" i="40"/>
  <c r="AI491" i="40"/>
  <c r="R490" i="40" l="1"/>
  <c r="S490" i="40" s="1"/>
  <c r="AZ491" i="40"/>
  <c r="BB491" i="40"/>
  <c r="AV491" i="40"/>
  <c r="AW491" i="40" s="1"/>
  <c r="AX491" i="40" s="1"/>
  <c r="B492" i="40" l="1"/>
  <c r="BC491" i="40"/>
  <c r="BD491" i="40" s="1"/>
  <c r="BE491" i="40" s="1"/>
  <c r="Y490" i="40" l="1"/>
  <c r="AB490" i="40"/>
  <c r="AC490" i="40" l="1"/>
  <c r="AD490" i="40" s="1"/>
  <c r="C491" i="40" s="1"/>
  <c r="E491" i="40" s="1"/>
  <c r="AJ490" i="40"/>
  <c r="AP490" i="40"/>
  <c r="AS490" i="40" s="1"/>
  <c r="Z490" i="40"/>
  <c r="AK490" i="40" l="1"/>
  <c r="U491" i="40"/>
  <c r="V491" i="40" s="1"/>
  <c r="F491" i="40"/>
  <c r="D491" i="40"/>
  <c r="AL490" i="40" l="1"/>
  <c r="BF491" i="40"/>
  <c r="G491" i="40"/>
  <c r="H491" i="40" s="1"/>
  <c r="I491" i="40" s="1"/>
  <c r="K491" i="40" s="1"/>
  <c r="L491" i="40" s="1"/>
  <c r="BH491" i="40"/>
  <c r="BI491" i="40" s="1"/>
  <c r="BG491" i="40"/>
  <c r="AF492" i="40" s="1"/>
  <c r="AN491" i="40"/>
  <c r="AP491" i="40" s="1"/>
  <c r="AS491" i="40" s="1"/>
  <c r="AM491" i="40"/>
  <c r="AO490" i="40" l="1"/>
  <c r="AR490" i="40" s="1"/>
  <c r="AQ490" i="40"/>
  <c r="AT490" i="40" s="1"/>
  <c r="X491" i="40"/>
  <c r="T492" i="40"/>
  <c r="AA491" i="40"/>
  <c r="M491" i="40"/>
  <c r="AG492" i="40"/>
  <c r="W491" i="40" l="1"/>
  <c r="AH492" i="40"/>
  <c r="AI492" i="40"/>
  <c r="AY492" i="40"/>
  <c r="N491" i="40"/>
  <c r="P491" i="40" s="1"/>
  <c r="Q491" i="40" l="1"/>
  <c r="O491" i="40"/>
  <c r="BB492" i="40"/>
  <c r="AZ492" i="40"/>
  <c r="AV492" i="40"/>
  <c r="AW492" i="40" s="1"/>
  <c r="AX492" i="40" s="1"/>
  <c r="B493" i="40" l="1"/>
  <c r="R491" i="40"/>
  <c r="S491" i="40" s="1"/>
  <c r="BC492" i="40"/>
  <c r="BD492" i="40" s="1"/>
  <c r="BE492" i="40" s="1"/>
  <c r="AB491" i="40" l="1"/>
  <c r="Y491" i="40"/>
  <c r="AC491" i="40" l="1"/>
  <c r="AD491" i="40" s="1"/>
  <c r="C492" i="40" s="1"/>
  <c r="E492" i="40" s="1"/>
  <c r="AJ491" i="40"/>
  <c r="Z491" i="40"/>
  <c r="AK491" i="40" l="1"/>
  <c r="D492" i="40"/>
  <c r="F492" i="40"/>
  <c r="AL491" i="40" l="1"/>
  <c r="G492" i="40"/>
  <c r="H492" i="40" s="1"/>
  <c r="I492" i="40" s="1"/>
  <c r="K492" i="40" s="1"/>
  <c r="L492" i="40" s="1"/>
  <c r="U492" i="40"/>
  <c r="V492" i="40" s="1"/>
  <c r="AQ491" i="40" l="1"/>
  <c r="AT491" i="40" s="1"/>
  <c r="AO491" i="40"/>
  <c r="AR491" i="40" s="1"/>
  <c r="X492" i="40"/>
  <c r="M492" i="40"/>
  <c r="N492" i="40" s="1"/>
  <c r="P492" i="40" s="1"/>
  <c r="BF492" i="40"/>
  <c r="BG492" i="40" s="1"/>
  <c r="AF493" i="40" s="1"/>
  <c r="AG493" i="40" s="1"/>
  <c r="BH492" i="40"/>
  <c r="BI492" i="40" s="1"/>
  <c r="AA492" i="40"/>
  <c r="AM492" i="40"/>
  <c r="AN492" i="40"/>
  <c r="AP492" i="40" s="1"/>
  <c r="AS492" i="40" s="1"/>
  <c r="W492" i="40"/>
  <c r="T493" i="40" l="1"/>
  <c r="Q492" i="40"/>
  <c r="O492" i="40"/>
  <c r="AI493" i="40"/>
  <c r="AY493" i="40"/>
  <c r="AH493" i="40"/>
  <c r="R492" i="40" l="1"/>
  <c r="S492" i="40" s="1"/>
  <c r="AV493" i="40"/>
  <c r="AW493" i="40" s="1"/>
  <c r="AX493" i="40" s="1"/>
  <c r="AZ493" i="40"/>
  <c r="BB493" i="40"/>
  <c r="B494" i="40" l="1"/>
  <c r="BC493" i="40"/>
  <c r="BD493" i="40" s="1"/>
  <c r="BE493" i="40" s="1"/>
  <c r="Y492" i="40" l="1"/>
  <c r="AB492" i="40"/>
  <c r="AC492" i="40" l="1"/>
  <c r="AJ492" i="40"/>
  <c r="AK492" i="40" s="1"/>
  <c r="AD492" i="40"/>
  <c r="C493" i="40" s="1"/>
  <c r="E493" i="40" s="1"/>
  <c r="Z492" i="40"/>
  <c r="AL492" i="40" l="1"/>
  <c r="AO492" i="40" s="1"/>
  <c r="AR492" i="40" s="1"/>
  <c r="D493" i="40"/>
  <c r="F493" i="40"/>
  <c r="U493" i="40" l="1"/>
  <c r="V493" i="40" s="1"/>
  <c r="AQ492" i="40"/>
  <c r="AT492" i="40" s="1"/>
  <c r="G493" i="40"/>
  <c r="H493" i="40" s="1"/>
  <c r="I493" i="40" s="1"/>
  <c r="K493" i="40" s="1"/>
  <c r="L493" i="40" s="1"/>
  <c r="X493" i="40" l="1"/>
  <c r="AA493" i="40"/>
  <c r="M493" i="40"/>
  <c r="BF493" i="40"/>
  <c r="BG493" i="40" s="1"/>
  <c r="AF494" i="40" s="1"/>
  <c r="AG494" i="40" s="1"/>
  <c r="AN493" i="40"/>
  <c r="AP493" i="40" s="1"/>
  <c r="AS493" i="40" s="1"/>
  <c r="AM493" i="40"/>
  <c r="BH493" i="40"/>
  <c r="BI493" i="40" s="1"/>
  <c r="T494" i="40" l="1"/>
  <c r="N493" i="40"/>
  <c r="P493" i="40" s="1"/>
  <c r="W493" i="40"/>
  <c r="AY494" i="40"/>
  <c r="AI494" i="40"/>
  <c r="AH494" i="40"/>
  <c r="O493" i="40" l="1"/>
  <c r="Q493" i="40"/>
  <c r="AV494" i="40"/>
  <c r="AW494" i="40" s="1"/>
  <c r="AX494" i="40" s="1"/>
  <c r="BB494" i="40"/>
  <c r="AZ494" i="40"/>
  <c r="B495" i="40" l="1"/>
  <c r="R493" i="40"/>
  <c r="S493" i="40" s="1"/>
  <c r="BC494" i="40"/>
  <c r="BD494" i="40" s="1"/>
  <c r="BE494" i="40" s="1"/>
  <c r="Y493" i="40" l="1"/>
  <c r="AB493" i="40"/>
  <c r="AC493" i="40" l="1"/>
  <c r="AD493" i="40" s="1"/>
  <c r="C494" i="40" s="1"/>
  <c r="E494" i="40" s="1"/>
  <c r="AJ493" i="40"/>
  <c r="Z493" i="40"/>
  <c r="AK493" i="40" l="1"/>
  <c r="D494" i="40"/>
  <c r="F494" i="40"/>
  <c r="AL493" i="40" l="1"/>
  <c r="U494" i="40"/>
  <c r="V494" i="40" s="1"/>
  <c r="BH494" i="40" s="1"/>
  <c r="BI494" i="40" s="1"/>
  <c r="G494" i="40"/>
  <c r="H494" i="40" s="1"/>
  <c r="I494" i="40" s="1"/>
  <c r="K494" i="40" s="1"/>
  <c r="L494" i="40" s="1"/>
  <c r="AQ493" i="40" l="1"/>
  <c r="AT493" i="40" s="1"/>
  <c r="AO493" i="40"/>
  <c r="AR493" i="40" s="1"/>
  <c r="AN494" i="40"/>
  <c r="AP494" i="40" s="1"/>
  <c r="AS494" i="40" s="1"/>
  <c r="AM494" i="40"/>
  <c r="X494" i="40"/>
  <c r="T495" i="40"/>
  <c r="AA494" i="40"/>
  <c r="M494" i="40"/>
  <c r="BF494" i="40"/>
  <c r="BG494" i="40" s="1"/>
  <c r="AF495" i="40" s="1"/>
  <c r="AG495" i="40" s="1"/>
  <c r="AI495" i="40" s="1"/>
  <c r="AY495" i="40" l="1"/>
  <c r="AH495" i="40"/>
  <c r="W494" i="40"/>
  <c r="N494" i="40"/>
  <c r="P494" i="40" s="1"/>
  <c r="BB495" i="40"/>
  <c r="AZ495" i="40"/>
  <c r="AV495" i="40"/>
  <c r="AW495" i="40" s="1"/>
  <c r="AX495" i="40" s="1"/>
  <c r="B496" i="40" l="1"/>
  <c r="Q494" i="40"/>
  <c r="O494" i="40"/>
  <c r="BC495" i="40"/>
  <c r="BD495" i="40" s="1"/>
  <c r="BE495" i="40" s="1"/>
  <c r="R494" i="40" l="1"/>
  <c r="S494" i="40" s="1"/>
  <c r="Y494" i="40"/>
  <c r="AB494" i="40"/>
  <c r="AC494" i="40" l="1"/>
  <c r="AD494" i="40" s="1"/>
  <c r="C495" i="40" s="1"/>
  <c r="E495" i="40" s="1"/>
  <c r="AJ494" i="40"/>
  <c r="AK494" i="40" s="1"/>
  <c r="Z494" i="40"/>
  <c r="AL494" i="40" l="1"/>
  <c r="AO494" i="40" s="1"/>
  <c r="AR494" i="40" s="1"/>
  <c r="D495" i="40"/>
  <c r="F495" i="40"/>
  <c r="G495" i="40" l="1"/>
  <c r="H495" i="40" s="1"/>
  <c r="I495" i="40" s="1"/>
  <c r="K495" i="40" s="1"/>
  <c r="L495" i="40" s="1"/>
  <c r="U495" i="40"/>
  <c r="V495" i="40" s="1"/>
  <c r="AQ494" i="40"/>
  <c r="AT494" i="40" s="1"/>
  <c r="M495" i="40" l="1"/>
  <c r="X495" i="40"/>
  <c r="BF495" i="40"/>
  <c r="BG495" i="40" s="1"/>
  <c r="AF496" i="40" s="1"/>
  <c r="AG496" i="40" s="1"/>
  <c r="AM495" i="40"/>
  <c r="AN495" i="40"/>
  <c r="AP495" i="40" s="1"/>
  <c r="AS495" i="40" s="1"/>
  <c r="BH495" i="40"/>
  <c r="BI495" i="40" s="1"/>
  <c r="AA495" i="40"/>
  <c r="W495" i="40"/>
  <c r="N495" i="40"/>
  <c r="P495" i="40" s="1"/>
  <c r="T496" i="40" l="1"/>
  <c r="Q495" i="40"/>
  <c r="O495" i="40"/>
  <c r="AY496" i="40"/>
  <c r="AI496" i="40"/>
  <c r="AH496" i="40"/>
  <c r="R495" i="40" l="1"/>
  <c r="S495" i="40" s="1"/>
  <c r="AZ496" i="40"/>
  <c r="AV496" i="40"/>
  <c r="AW496" i="40" s="1"/>
  <c r="AX496" i="40" s="1"/>
  <c r="BB496" i="40"/>
  <c r="BC496" i="40" s="1"/>
  <c r="BD496" i="40" s="1"/>
  <c r="BE496" i="40" s="1"/>
  <c r="B497" i="40" l="1"/>
  <c r="Y495" i="40"/>
  <c r="AB495" i="40"/>
  <c r="AC495" i="40" l="1"/>
  <c r="AJ495" i="40"/>
  <c r="AK495" i="40" s="1"/>
  <c r="AD495" i="40"/>
  <c r="C496" i="40" s="1"/>
  <c r="E496" i="40" s="1"/>
  <c r="Z495" i="40"/>
  <c r="AL495" i="40" l="1"/>
  <c r="AQ495" i="40" s="1"/>
  <c r="AT495" i="40" s="1"/>
  <c r="D496" i="40"/>
  <c r="F496" i="40"/>
  <c r="AO495" i="40" l="1"/>
  <c r="AR495" i="40" s="1"/>
  <c r="G496" i="40"/>
  <c r="H496" i="40" s="1"/>
  <c r="I496" i="40" s="1"/>
  <c r="K496" i="40" s="1"/>
  <c r="L496" i="40" s="1"/>
  <c r="U496" i="40"/>
  <c r="V496" i="40" s="1"/>
  <c r="X496" i="40" l="1"/>
  <c r="W496" i="40"/>
  <c r="M496" i="40"/>
  <c r="BF496" i="40"/>
  <c r="BG496" i="40" s="1"/>
  <c r="AF497" i="40" s="1"/>
  <c r="AG497" i="40" s="1"/>
  <c r="AI497" i="40" s="1"/>
  <c r="AM496" i="40"/>
  <c r="AN496" i="40"/>
  <c r="AP496" i="40" s="1"/>
  <c r="AS496" i="40" s="1"/>
  <c r="BH496" i="40"/>
  <c r="BI496" i="40" s="1"/>
  <c r="N496" i="40"/>
  <c r="P496" i="40" s="1"/>
  <c r="AA496" i="40"/>
  <c r="T497" i="40" l="1"/>
  <c r="Q496" i="40"/>
  <c r="AH497" i="40"/>
  <c r="AY497" i="40"/>
  <c r="O496" i="40"/>
  <c r="BB497" i="40"/>
  <c r="AZ497" i="40"/>
  <c r="AV497" i="40"/>
  <c r="AW497" i="40" s="1"/>
  <c r="AX497" i="40" s="1"/>
  <c r="B498" i="40" l="1"/>
  <c r="R496" i="40"/>
  <c r="S496" i="40" s="1"/>
  <c r="BC497" i="40"/>
  <c r="BD497" i="40" s="1"/>
  <c r="BE497" i="40" s="1"/>
  <c r="AB496" i="40" l="1"/>
  <c r="Y496" i="40"/>
  <c r="AC496" i="40" l="1"/>
  <c r="AD496" i="40" s="1"/>
  <c r="C497" i="40" s="1"/>
  <c r="E497" i="40" s="1"/>
  <c r="AJ496" i="40"/>
  <c r="AK496" i="40" s="1"/>
  <c r="Z496" i="40"/>
  <c r="AL496" i="40" l="1"/>
  <c r="AO496" i="40" s="1"/>
  <c r="AR496" i="40" s="1"/>
  <c r="D497" i="40"/>
  <c r="F497" i="40"/>
  <c r="G497" i="40" l="1"/>
  <c r="H497" i="40" s="1"/>
  <c r="I497" i="40" s="1"/>
  <c r="K497" i="40" s="1"/>
  <c r="L497" i="40" s="1"/>
  <c r="U497" i="40"/>
  <c r="V497" i="40" s="1"/>
  <c r="AQ496" i="40"/>
  <c r="AT496" i="40" s="1"/>
  <c r="M497" i="40" l="1"/>
  <c r="N497" i="40" s="1"/>
  <c r="P497" i="40" s="1"/>
  <c r="X497" i="40"/>
  <c r="BF497" i="40"/>
  <c r="BG497" i="40" s="1"/>
  <c r="AF498" i="40" s="1"/>
  <c r="AG498" i="40" s="1"/>
  <c r="AY498" i="40" s="1"/>
  <c r="W497" i="40"/>
  <c r="AN497" i="40"/>
  <c r="AP497" i="40" s="1"/>
  <c r="AS497" i="40" s="1"/>
  <c r="AM497" i="40"/>
  <c r="BH497" i="40"/>
  <c r="BI497" i="40" s="1"/>
  <c r="AA497" i="40"/>
  <c r="AH498" i="40" l="1"/>
  <c r="AI498" i="40"/>
  <c r="AZ498" i="40" s="1"/>
  <c r="T498" i="40"/>
  <c r="Q497" i="40"/>
  <c r="O497" i="40"/>
  <c r="BB498" i="40" l="1"/>
  <c r="AV498" i="40"/>
  <c r="AW498" i="40" s="1"/>
  <c r="AX498" i="40" s="1"/>
  <c r="B499" i="40" s="1"/>
  <c r="R497" i="40"/>
  <c r="S497" i="40" s="1"/>
  <c r="BC498" i="40"/>
  <c r="BD498" i="40" s="1"/>
  <c r="BE498" i="40" s="1"/>
  <c r="Y497" i="40" l="1"/>
  <c r="AB497" i="40"/>
  <c r="AC497" i="40" l="1"/>
  <c r="AD497" i="40" s="1"/>
  <c r="C498" i="40" s="1"/>
  <c r="E498" i="40" s="1"/>
  <c r="AJ497" i="40"/>
  <c r="AK497" i="40" s="1"/>
  <c r="Z497" i="40"/>
  <c r="AL497" i="40" l="1"/>
  <c r="AO497" i="40" s="1"/>
  <c r="AR497" i="40" s="1"/>
  <c r="D498" i="40"/>
  <c r="F498" i="40"/>
  <c r="G498" i="40" l="1"/>
  <c r="H498" i="40" s="1"/>
  <c r="I498" i="40" s="1"/>
  <c r="K498" i="40" s="1"/>
  <c r="L498" i="40" s="1"/>
  <c r="U498" i="40"/>
  <c r="V498" i="40" s="1"/>
  <c r="AQ497" i="40"/>
  <c r="AT497" i="40" s="1"/>
  <c r="X498" i="40" l="1"/>
  <c r="M498" i="40"/>
  <c r="BF498" i="40"/>
  <c r="BG498" i="40" s="1"/>
  <c r="AF499" i="40" s="1"/>
  <c r="AG499" i="40" s="1"/>
  <c r="W498" i="40"/>
  <c r="BH498" i="40"/>
  <c r="BI498" i="40" s="1"/>
  <c r="AA498" i="40"/>
  <c r="AN498" i="40"/>
  <c r="AP498" i="40" s="1"/>
  <c r="AS498" i="40" s="1"/>
  <c r="AM498" i="40"/>
  <c r="N498" i="40" l="1"/>
  <c r="P498" i="40" s="1"/>
  <c r="Q498" i="40" s="1"/>
  <c r="T499" i="40"/>
  <c r="AI499" i="40"/>
  <c r="AY499" i="40"/>
  <c r="AH499" i="40"/>
  <c r="O498" i="40" l="1"/>
  <c r="R498" i="40"/>
  <c r="S498" i="40" s="1"/>
  <c r="AZ499" i="40"/>
  <c r="AV499" i="40"/>
  <c r="AW499" i="40" s="1"/>
  <c r="AX499" i="40" s="1"/>
  <c r="BB499" i="40"/>
  <c r="BC499" i="40" s="1"/>
  <c r="BD499" i="40" s="1"/>
  <c r="BE499" i="40" s="1"/>
  <c r="B500" i="40" l="1"/>
  <c r="AB498" i="40"/>
  <c r="Y498" i="40"/>
  <c r="AC498" i="40" l="1"/>
  <c r="AD498" i="40" s="1"/>
  <c r="C499" i="40" s="1"/>
  <c r="E499" i="40" s="1"/>
  <c r="AJ498" i="40"/>
  <c r="AK498" i="40" s="1"/>
  <c r="Z498" i="40"/>
  <c r="AL498" i="40" l="1"/>
  <c r="AO498" i="40" s="1"/>
  <c r="AR498" i="40" s="1"/>
  <c r="D499" i="40"/>
  <c r="F499" i="40"/>
  <c r="AQ498" i="40" l="1"/>
  <c r="AT498" i="40" s="1"/>
  <c r="G499" i="40"/>
  <c r="H499" i="40" s="1"/>
  <c r="I499" i="40" s="1"/>
  <c r="K499" i="40" s="1"/>
  <c r="L499" i="40" s="1"/>
  <c r="U499" i="40"/>
  <c r="V499" i="40" s="1"/>
  <c r="X499" i="40" l="1"/>
  <c r="AA499" i="40"/>
  <c r="M499" i="40"/>
  <c r="BF499" i="40"/>
  <c r="BG499" i="40" s="1"/>
  <c r="AF500" i="40" s="1"/>
  <c r="AG500" i="40" s="1"/>
  <c r="AN499" i="40"/>
  <c r="AP499" i="40" s="1"/>
  <c r="AS499" i="40" s="1"/>
  <c r="AM499" i="40"/>
  <c r="BH499" i="40"/>
  <c r="BI499" i="40" s="1"/>
  <c r="T500" i="40" l="1"/>
  <c r="W499" i="40"/>
  <c r="N499" i="40"/>
  <c r="P499" i="40" s="1"/>
  <c r="AI500" i="40"/>
  <c r="AH500" i="40"/>
  <c r="AY500" i="40"/>
  <c r="Q499" i="40" l="1"/>
  <c r="O499" i="40"/>
  <c r="AZ500" i="40"/>
  <c r="AV500" i="40"/>
  <c r="AW500" i="40" s="1"/>
  <c r="AX500" i="40" s="1"/>
  <c r="BB500" i="40"/>
  <c r="B501" i="40" l="1"/>
  <c r="R499" i="40"/>
  <c r="S499" i="40" s="1"/>
  <c r="BC500" i="40"/>
  <c r="BD500" i="40" s="1"/>
  <c r="BE500" i="40" s="1"/>
  <c r="Y499" i="40" l="1"/>
  <c r="AB499" i="40"/>
  <c r="AC499" i="40" l="1"/>
  <c r="AD499" i="40" s="1"/>
  <c r="C500" i="40" s="1"/>
  <c r="E500" i="40" s="1"/>
  <c r="AJ499" i="40"/>
  <c r="AK499" i="40" s="1"/>
  <c r="Z499" i="40"/>
  <c r="AL499" i="40" l="1"/>
  <c r="AO499" i="40" s="1"/>
  <c r="AR499" i="40" s="1"/>
  <c r="D500" i="40"/>
  <c r="F500" i="40"/>
  <c r="AQ499" i="40" l="1"/>
  <c r="AT499" i="40" s="1"/>
  <c r="G500" i="40"/>
  <c r="H500" i="40" s="1"/>
  <c r="I500" i="40" s="1"/>
  <c r="K500" i="40" s="1"/>
  <c r="L500" i="40" s="1"/>
  <c r="U500" i="40"/>
  <c r="V500" i="40" s="1"/>
  <c r="X500" i="40" l="1"/>
  <c r="M500" i="40"/>
  <c r="N500" i="40" s="1"/>
  <c r="P500" i="40" s="1"/>
  <c r="BF500" i="40"/>
  <c r="BG500" i="40" s="1"/>
  <c r="AF501" i="40" s="1"/>
  <c r="AG501" i="40" s="1"/>
  <c r="W500" i="40"/>
  <c r="AM500" i="40"/>
  <c r="BH500" i="40"/>
  <c r="BI500" i="40" s="1"/>
  <c r="AN500" i="40"/>
  <c r="AP500" i="40" s="1"/>
  <c r="AS500" i="40" s="1"/>
  <c r="AA500" i="40"/>
  <c r="T501" i="40" l="1"/>
  <c r="Q500" i="40"/>
  <c r="O500" i="40"/>
  <c r="AY501" i="40"/>
  <c r="AH501" i="40"/>
  <c r="AI501" i="40"/>
  <c r="R500" i="40" l="1"/>
  <c r="S500" i="40" s="1"/>
  <c r="AV501" i="40"/>
  <c r="AW501" i="40" s="1"/>
  <c r="AX501" i="40" s="1"/>
  <c r="BB501" i="40"/>
  <c r="AZ501" i="40"/>
  <c r="B502" i="40" l="1"/>
  <c r="BC501" i="40"/>
  <c r="BD501" i="40" s="1"/>
  <c r="BE501" i="40" s="1"/>
  <c r="Y500" i="40" l="1"/>
  <c r="AB500" i="40"/>
  <c r="AC500" i="40" l="1"/>
  <c r="AD500" i="40" s="1"/>
  <c r="C501" i="40" s="1"/>
  <c r="E501" i="40" s="1"/>
  <c r="AJ500" i="40"/>
  <c r="AK500" i="40" s="1"/>
  <c r="Z500" i="40"/>
  <c r="AL500" i="40" l="1"/>
  <c r="AQ500" i="40" s="1"/>
  <c r="AT500" i="40" s="1"/>
  <c r="D501" i="40"/>
  <c r="F501" i="40"/>
  <c r="G501" i="40" l="1"/>
  <c r="H501" i="40" s="1"/>
  <c r="I501" i="40" s="1"/>
  <c r="K501" i="40" s="1"/>
  <c r="L501" i="40" s="1"/>
  <c r="AO500" i="40"/>
  <c r="AR500" i="40" s="1"/>
  <c r="U501" i="40"/>
  <c r="V501" i="40" s="1"/>
  <c r="M501" i="40" l="1"/>
  <c r="X501" i="40"/>
  <c r="W501" i="40"/>
  <c r="BF501" i="40"/>
  <c r="BG501" i="40" s="1"/>
  <c r="AF502" i="40" s="1"/>
  <c r="AG502" i="40" s="1"/>
  <c r="BH501" i="40"/>
  <c r="BI501" i="40" s="1"/>
  <c r="AM501" i="40"/>
  <c r="AN501" i="40"/>
  <c r="AP501" i="40" s="1"/>
  <c r="AS501" i="40" s="1"/>
  <c r="AA501" i="40"/>
  <c r="N501" i="40"/>
  <c r="P501" i="40" s="1"/>
  <c r="T502" i="40" l="1"/>
  <c r="Q501" i="40"/>
  <c r="O501" i="40"/>
  <c r="AY502" i="40"/>
  <c r="AH502" i="40"/>
  <c r="AI502" i="40"/>
  <c r="R501" i="40" l="1"/>
  <c r="S501" i="40" s="1"/>
  <c r="AZ502" i="40"/>
  <c r="BB502" i="40"/>
  <c r="AV502" i="40"/>
  <c r="AW502" i="40" s="1"/>
  <c r="AX502" i="40" s="1"/>
  <c r="B503" i="40" l="1"/>
  <c r="BC502" i="40"/>
  <c r="BD502" i="40" s="1"/>
  <c r="BE502" i="40" s="1"/>
  <c r="Y501" i="40"/>
  <c r="AB501" i="40"/>
  <c r="AC501" i="40" l="1"/>
  <c r="AJ501" i="40"/>
  <c r="AK501" i="40" s="1"/>
  <c r="AD501" i="40"/>
  <c r="C502" i="40" s="1"/>
  <c r="E502" i="40" s="1"/>
  <c r="Z501" i="40"/>
  <c r="AL501" i="40" l="1"/>
  <c r="AO501" i="40" s="1"/>
  <c r="AR501" i="40" s="1"/>
  <c r="D502" i="40"/>
  <c r="F502" i="40"/>
  <c r="AQ501" i="40" l="1"/>
  <c r="AT501" i="40" s="1"/>
  <c r="G502" i="40"/>
  <c r="H502" i="40" s="1"/>
  <c r="I502" i="40" s="1"/>
  <c r="K502" i="40" s="1"/>
  <c r="L502" i="40" s="1"/>
  <c r="U502" i="40"/>
  <c r="V502" i="40" s="1"/>
  <c r="X502" i="40" l="1"/>
  <c r="M502" i="40"/>
  <c r="N502" i="40" s="1"/>
  <c r="P502" i="40" s="1"/>
  <c r="BF502" i="40"/>
  <c r="BG502" i="40" s="1"/>
  <c r="AF503" i="40" s="1"/>
  <c r="AG503" i="40" s="1"/>
  <c r="AN502" i="40"/>
  <c r="AP502" i="40" s="1"/>
  <c r="AS502" i="40" s="1"/>
  <c r="BH502" i="40"/>
  <c r="BI502" i="40" s="1"/>
  <c r="AA502" i="40"/>
  <c r="AM502" i="40"/>
  <c r="W502" i="40"/>
  <c r="T503" i="40" l="1"/>
  <c r="Q502" i="40"/>
  <c r="O502" i="40"/>
  <c r="AI503" i="40"/>
  <c r="AY503" i="40"/>
  <c r="AH503" i="40"/>
  <c r="R502" i="40" l="1"/>
  <c r="S502" i="40" s="1"/>
  <c r="AV503" i="40"/>
  <c r="AW503" i="40" s="1"/>
  <c r="AX503" i="40" s="1"/>
  <c r="BB503" i="40"/>
  <c r="AZ503" i="40"/>
  <c r="B504" i="40" l="1"/>
  <c r="BC503" i="40"/>
  <c r="BD503" i="40" s="1"/>
  <c r="BE503" i="40" s="1"/>
  <c r="Y502" i="40" l="1"/>
  <c r="AB502" i="40"/>
  <c r="AC502" i="40" l="1"/>
  <c r="AD502" i="40" s="1"/>
  <c r="C503" i="40" s="1"/>
  <c r="E503" i="40" s="1"/>
  <c r="AJ502" i="40"/>
  <c r="AK502" i="40" s="1"/>
  <c r="Z502" i="40"/>
  <c r="AL502" i="40" l="1"/>
  <c r="AO502" i="40" s="1"/>
  <c r="AR502" i="40" s="1"/>
  <c r="D503" i="40"/>
  <c r="F503" i="40"/>
  <c r="G503" i="40" l="1"/>
  <c r="H503" i="40" s="1"/>
  <c r="I503" i="40" s="1"/>
  <c r="K503" i="40" s="1"/>
  <c r="L503" i="40" s="1"/>
  <c r="U503" i="40"/>
  <c r="V503" i="40" s="1"/>
  <c r="AQ502" i="40"/>
  <c r="AT502" i="40" s="1"/>
  <c r="BH503" i="40"/>
  <c r="BI503" i="40" s="1"/>
  <c r="AM503" i="40"/>
  <c r="X503" i="40" l="1"/>
  <c r="W503" i="40"/>
  <c r="T504" i="40"/>
  <c r="M503" i="40"/>
  <c r="BF503" i="40"/>
  <c r="BG503" i="40" s="1"/>
  <c r="AF504" i="40" s="1"/>
  <c r="AG504" i="40" s="1"/>
  <c r="AA503" i="40"/>
  <c r="AN503" i="40"/>
  <c r="AP503" i="40" s="1"/>
  <c r="AS503" i="40" s="1"/>
  <c r="N503" i="40" l="1"/>
  <c r="P503" i="40" s="1"/>
  <c r="AI504" i="40"/>
  <c r="AH504" i="40"/>
  <c r="AY504" i="40"/>
  <c r="O503" i="40" l="1"/>
  <c r="Q503" i="40"/>
  <c r="AZ504" i="40"/>
  <c r="AV504" i="40"/>
  <c r="AW504" i="40" s="1"/>
  <c r="AX504" i="40" s="1"/>
  <c r="BB504" i="40"/>
  <c r="B505" i="40" l="1"/>
  <c r="R503" i="40"/>
  <c r="S503" i="40" s="1"/>
  <c r="BC504" i="40"/>
  <c r="BD504" i="40" s="1"/>
  <c r="BE504" i="40" s="1"/>
  <c r="Y503" i="40" l="1"/>
  <c r="AB503" i="40"/>
  <c r="AC503" i="40" l="1"/>
  <c r="AD503" i="40" s="1"/>
  <c r="C504" i="40" s="1"/>
  <c r="E504" i="40" s="1"/>
  <c r="AJ503" i="40"/>
  <c r="AK503" i="40" s="1"/>
  <c r="Z503" i="40"/>
  <c r="AL503" i="40" l="1"/>
  <c r="AO503" i="40" s="1"/>
  <c r="AR503" i="40" s="1"/>
  <c r="D504" i="40"/>
  <c r="F504" i="40"/>
  <c r="U504" i="40" l="1"/>
  <c r="V504" i="40" s="1"/>
  <c r="AQ503" i="40"/>
  <c r="AT503" i="40" s="1"/>
  <c r="G504" i="40"/>
  <c r="H504" i="40" s="1"/>
  <c r="I504" i="40" s="1"/>
  <c r="K504" i="40" s="1"/>
  <c r="L504" i="40" s="1"/>
  <c r="BH504" i="40"/>
  <c r="BI504" i="40" s="1"/>
  <c r="X504" i="40" l="1"/>
  <c r="T505" i="40"/>
  <c r="AA504" i="40"/>
  <c r="M504" i="40"/>
  <c r="BF504" i="40"/>
  <c r="BG504" i="40" s="1"/>
  <c r="AF505" i="40" s="1"/>
  <c r="AG505" i="40" s="1"/>
  <c r="AN504" i="40"/>
  <c r="AP504" i="40" s="1"/>
  <c r="AS504" i="40" s="1"/>
  <c r="AM504" i="40"/>
  <c r="W504" i="40" l="1"/>
  <c r="N504" i="40"/>
  <c r="P504" i="40" s="1"/>
  <c r="AY505" i="40"/>
  <c r="AI505" i="40"/>
  <c r="AH505" i="40"/>
  <c r="Q504" i="40" l="1"/>
  <c r="O504" i="40"/>
  <c r="AZ505" i="40"/>
  <c r="AV505" i="40"/>
  <c r="AW505" i="40" s="1"/>
  <c r="AX505" i="40" s="1"/>
  <c r="BB505" i="40"/>
  <c r="B506" i="40" l="1"/>
  <c r="R504" i="40"/>
  <c r="S504" i="40" s="1"/>
  <c r="BC505" i="40"/>
  <c r="BD505" i="40" s="1"/>
  <c r="BE505" i="40" s="1"/>
  <c r="Y504" i="40"/>
  <c r="AB504" i="40"/>
  <c r="AC504" i="40" l="1"/>
  <c r="AD504" i="40" s="1"/>
  <c r="C505" i="40" s="1"/>
  <c r="E505" i="40" s="1"/>
  <c r="AJ504" i="40"/>
  <c r="AK504" i="40" s="1"/>
  <c r="Z504" i="40"/>
  <c r="AL504" i="40" l="1"/>
  <c r="AO504" i="40" s="1"/>
  <c r="AR504" i="40" s="1"/>
  <c r="D505" i="40"/>
  <c r="F505" i="40"/>
  <c r="U505" i="40" l="1"/>
  <c r="V505" i="40" s="1"/>
  <c r="AQ504" i="40"/>
  <c r="AT504" i="40" s="1"/>
  <c r="G505" i="40"/>
  <c r="H505" i="40" s="1"/>
  <c r="I505" i="40" s="1"/>
  <c r="K505" i="40" s="1"/>
  <c r="L505" i="40" s="1"/>
  <c r="X505" i="40" l="1"/>
  <c r="AA505" i="40"/>
  <c r="M505" i="40"/>
  <c r="BF505" i="40"/>
  <c r="BG505" i="40" s="1"/>
  <c r="AF506" i="40" s="1"/>
  <c r="AG506" i="40" s="1"/>
  <c r="AI506" i="40" s="1"/>
  <c r="AN505" i="40"/>
  <c r="AP505" i="40" s="1"/>
  <c r="AS505" i="40" s="1"/>
  <c r="AM505" i="40"/>
  <c r="BH505" i="40"/>
  <c r="BI505" i="40" s="1"/>
  <c r="AH506" i="40" l="1"/>
  <c r="AY506" i="40"/>
  <c r="T506" i="40"/>
  <c r="W505" i="40"/>
  <c r="N505" i="40"/>
  <c r="P505" i="40" s="1"/>
  <c r="AZ506" i="40"/>
  <c r="AV506" i="40"/>
  <c r="AW506" i="40" s="1"/>
  <c r="AX506" i="40" s="1"/>
  <c r="BB506" i="40"/>
  <c r="B507" i="40" l="1"/>
  <c r="O505" i="40"/>
  <c r="Q505" i="40"/>
  <c r="BC506" i="40"/>
  <c r="BD506" i="40" s="1"/>
  <c r="BE506" i="40" s="1"/>
  <c r="R505" i="40" l="1"/>
  <c r="S505" i="40" s="1"/>
  <c r="AB505" i="40"/>
  <c r="Y505" i="40"/>
  <c r="AC505" i="40" l="1"/>
  <c r="AD505" i="40" s="1"/>
  <c r="C506" i="40" s="1"/>
  <c r="E506" i="40" s="1"/>
  <c r="AJ505" i="40"/>
  <c r="AK505" i="40" s="1"/>
  <c r="Z505" i="40"/>
  <c r="AL505" i="40" l="1"/>
  <c r="AO505" i="40" s="1"/>
  <c r="AR505" i="40" s="1"/>
  <c r="D506" i="40"/>
  <c r="F506" i="40"/>
  <c r="AQ505" i="40" l="1"/>
  <c r="AT505" i="40" s="1"/>
  <c r="U506" i="40"/>
  <c r="V506" i="40" s="1"/>
  <c r="G506" i="40"/>
  <c r="H506" i="40" s="1"/>
  <c r="I506" i="40" s="1"/>
  <c r="K506" i="40" s="1"/>
  <c r="L506" i="40" s="1"/>
  <c r="X506" i="40" l="1"/>
  <c r="AA506" i="40"/>
  <c r="M506" i="40"/>
  <c r="BF506" i="40"/>
  <c r="BG506" i="40" s="1"/>
  <c r="AF507" i="40" s="1"/>
  <c r="AG507" i="40" s="1"/>
  <c r="AH507" i="40" s="1"/>
  <c r="BH506" i="40"/>
  <c r="BI506" i="40" s="1"/>
  <c r="AN506" i="40"/>
  <c r="AP506" i="40" s="1"/>
  <c r="AS506" i="40" s="1"/>
  <c r="AM506" i="40"/>
  <c r="AY507" i="40" l="1"/>
  <c r="AI507" i="40"/>
  <c r="AV507" i="40" s="1"/>
  <c r="AW507" i="40" s="1"/>
  <c r="AX507" i="40" s="1"/>
  <c r="T507" i="40"/>
  <c r="W506" i="40"/>
  <c r="N506" i="40"/>
  <c r="P506" i="40" s="1"/>
  <c r="BB507" i="40"/>
  <c r="AZ507" i="40"/>
  <c r="B508" i="40" l="1"/>
  <c r="Q506" i="40"/>
  <c r="O506" i="40"/>
  <c r="BC507" i="40"/>
  <c r="BD507" i="40" s="1"/>
  <c r="BE507" i="40" s="1"/>
  <c r="R506" i="40" l="1"/>
  <c r="S506" i="40" s="1"/>
  <c r="AB506" i="40"/>
  <c r="Y506" i="40"/>
  <c r="AC506" i="40" l="1"/>
  <c r="AD506" i="40" s="1"/>
  <c r="C507" i="40" s="1"/>
  <c r="E507" i="40" s="1"/>
  <c r="AJ506" i="40"/>
  <c r="AK506" i="40" s="1"/>
  <c r="Z506" i="40"/>
  <c r="AL506" i="40" l="1"/>
  <c r="AQ506" i="40" s="1"/>
  <c r="AT506" i="40" s="1"/>
  <c r="D507" i="40"/>
  <c r="F507" i="40"/>
  <c r="AO506" i="40" l="1"/>
  <c r="AR506" i="40" s="1"/>
  <c r="G507" i="40"/>
  <c r="H507" i="40" s="1"/>
  <c r="I507" i="40" s="1"/>
  <c r="K507" i="40" s="1"/>
  <c r="L507" i="40" s="1"/>
  <c r="U507" i="40"/>
  <c r="V507" i="40" s="1"/>
  <c r="X507" i="40" l="1"/>
  <c r="M507" i="40"/>
  <c r="BF507" i="40"/>
  <c r="BG507" i="40" s="1"/>
  <c r="AF508" i="40" s="1"/>
  <c r="AG508" i="40" s="1"/>
  <c r="W507" i="40"/>
  <c r="AM507" i="40"/>
  <c r="BH507" i="40"/>
  <c r="BI507" i="40" s="1"/>
  <c r="AN507" i="40"/>
  <c r="AP507" i="40" s="1"/>
  <c r="AS507" i="40" s="1"/>
  <c r="AA507" i="40"/>
  <c r="N507" i="40" l="1"/>
  <c r="P507" i="40" s="1"/>
  <c r="Q507" i="40" s="1"/>
  <c r="T508" i="40"/>
  <c r="AY508" i="40"/>
  <c r="AH508" i="40"/>
  <c r="AI508" i="40"/>
  <c r="O507" i="40" l="1"/>
  <c r="R507" i="40"/>
  <c r="S507" i="40" s="1"/>
  <c r="AZ508" i="40"/>
  <c r="AV508" i="40"/>
  <c r="AW508" i="40" s="1"/>
  <c r="AX508" i="40" s="1"/>
  <c r="BB508" i="40"/>
  <c r="B509" i="40" l="1"/>
  <c r="BC508" i="40"/>
  <c r="BD508" i="40" s="1"/>
  <c r="BE508" i="40" s="1"/>
  <c r="Y507" i="40" l="1"/>
  <c r="AB507" i="40"/>
  <c r="AC507" i="40" l="1"/>
  <c r="AD507" i="40" s="1"/>
  <c r="C508" i="40" s="1"/>
  <c r="E508" i="40" s="1"/>
  <c r="AJ507" i="40"/>
  <c r="AK507" i="40" s="1"/>
  <c r="Z507" i="40"/>
  <c r="AL507" i="40" l="1"/>
  <c r="AQ507" i="40" s="1"/>
  <c r="AT507" i="40" s="1"/>
  <c r="D508" i="40"/>
  <c r="F508" i="40"/>
  <c r="U508" i="40" l="1"/>
  <c r="V508" i="40" s="1"/>
  <c r="AO507" i="40"/>
  <c r="AR507" i="40" s="1"/>
  <c r="G508" i="40"/>
  <c r="H508" i="40" s="1"/>
  <c r="I508" i="40" s="1"/>
  <c r="K508" i="40" s="1"/>
  <c r="L508" i="40" s="1"/>
  <c r="X508" i="40" l="1"/>
  <c r="AA508" i="40"/>
  <c r="M508" i="40"/>
  <c r="BF508" i="40"/>
  <c r="BG508" i="40" s="1"/>
  <c r="AF509" i="40" s="1"/>
  <c r="AG509" i="40" s="1"/>
  <c r="AI509" i="40" s="1"/>
  <c r="AM508" i="40"/>
  <c r="AN508" i="40"/>
  <c r="AP508" i="40" s="1"/>
  <c r="AS508" i="40" s="1"/>
  <c r="BH508" i="40"/>
  <c r="BI508" i="40" s="1"/>
  <c r="AH509" i="40" l="1"/>
  <c r="AY509" i="40"/>
  <c r="T509" i="40"/>
  <c r="N508" i="40"/>
  <c r="P508" i="40" s="1"/>
  <c r="W508" i="40"/>
  <c r="BB509" i="40"/>
  <c r="AV509" i="40"/>
  <c r="AW509" i="40" s="1"/>
  <c r="AX509" i="40" s="1"/>
  <c r="AZ509" i="40"/>
  <c r="B510" i="40" l="1"/>
  <c r="O508" i="40"/>
  <c r="Q508" i="40"/>
  <c r="BC509" i="40"/>
  <c r="BD509" i="40" s="1"/>
  <c r="BE509" i="40" s="1"/>
  <c r="R508" i="40" l="1"/>
  <c r="S508" i="40" s="1"/>
  <c r="Y508" i="40"/>
  <c r="AB508" i="40" l="1"/>
  <c r="Z508" i="40"/>
  <c r="AJ508" i="40" l="1"/>
  <c r="AC508" i="40"/>
  <c r="AD508" i="40" s="1"/>
  <c r="C509" i="40" s="1"/>
  <c r="E509" i="40" s="1"/>
  <c r="AK508" i="40" l="1"/>
  <c r="D509" i="40"/>
  <c r="F509" i="40"/>
  <c r="AL508" i="40" l="1"/>
  <c r="G509" i="40"/>
  <c r="H509" i="40" s="1"/>
  <c r="I509" i="40" s="1"/>
  <c r="K509" i="40" s="1"/>
  <c r="L509" i="40" s="1"/>
  <c r="U509" i="40"/>
  <c r="V509" i="40" s="1"/>
  <c r="AQ508" i="40" l="1"/>
  <c r="AT508" i="40" s="1"/>
  <c r="AO508" i="40"/>
  <c r="AR508" i="40" s="1"/>
  <c r="M509" i="40"/>
  <c r="N509" i="40" s="1"/>
  <c r="P509" i="40" s="1"/>
  <c r="X509" i="40"/>
  <c r="BF509" i="40"/>
  <c r="BG509" i="40" s="1"/>
  <c r="AF510" i="40" s="1"/>
  <c r="AG510" i="40" s="1"/>
  <c r="AI510" i="40" s="1"/>
  <c r="AA509" i="40"/>
  <c r="AN509" i="40"/>
  <c r="AP509" i="40" s="1"/>
  <c r="AS509" i="40" s="1"/>
  <c r="BH509" i="40"/>
  <c r="BI509" i="40" s="1"/>
  <c r="AM509" i="40"/>
  <c r="W509" i="40"/>
  <c r="AY510" i="40" l="1"/>
  <c r="AH510" i="40"/>
  <c r="T510" i="40"/>
  <c r="Q509" i="40"/>
  <c r="O509" i="40"/>
  <c r="AZ510" i="40"/>
  <c r="BB510" i="40"/>
  <c r="AV510" i="40"/>
  <c r="AW510" i="40" s="1"/>
  <c r="AX510" i="40" s="1"/>
  <c r="B511" i="40" l="1"/>
  <c r="R509" i="40"/>
  <c r="S509" i="40" s="1"/>
  <c r="BC510" i="40"/>
  <c r="BD510" i="40" s="1"/>
  <c r="BE510" i="40" s="1"/>
  <c r="Y509" i="40"/>
  <c r="AB509" i="40"/>
  <c r="AC509" i="40" l="1"/>
  <c r="AD509" i="40" s="1"/>
  <c r="C510" i="40" s="1"/>
  <c r="E510" i="40" s="1"/>
  <c r="AJ509" i="40"/>
  <c r="AK509" i="40" s="1"/>
  <c r="Z509" i="40"/>
  <c r="AL509" i="40" l="1"/>
  <c r="AQ509" i="40" s="1"/>
  <c r="AT509" i="40" s="1"/>
  <c r="D510" i="40"/>
  <c r="F510" i="40"/>
  <c r="AO509" i="40" l="1"/>
  <c r="AR509" i="40" s="1"/>
  <c r="U510" i="40"/>
  <c r="V510" i="40" s="1"/>
  <c r="G510" i="40"/>
  <c r="H510" i="40" s="1"/>
  <c r="I510" i="40" s="1"/>
  <c r="K510" i="40" s="1"/>
  <c r="L510" i="40" s="1"/>
  <c r="X510" i="40" l="1"/>
  <c r="AA510" i="40"/>
  <c r="M510" i="40"/>
  <c r="BF510" i="40"/>
  <c r="BG510" i="40" s="1"/>
  <c r="AF511" i="40" s="1"/>
  <c r="AG511" i="40" s="1"/>
  <c r="AH511" i="40" s="1"/>
  <c r="AN510" i="40"/>
  <c r="AP510" i="40" s="1"/>
  <c r="AS510" i="40" s="1"/>
  <c r="AM510" i="40"/>
  <c r="BH510" i="40"/>
  <c r="BI510" i="40" s="1"/>
  <c r="AY511" i="40" l="1"/>
  <c r="AI511" i="40"/>
  <c r="T511" i="40"/>
  <c r="W510" i="40"/>
  <c r="N510" i="40"/>
  <c r="P510" i="40" s="1"/>
  <c r="AV511" i="40"/>
  <c r="AW511" i="40" s="1"/>
  <c r="AX511" i="40" s="1"/>
  <c r="BB511" i="40"/>
  <c r="AZ511" i="40"/>
  <c r="B512" i="40" l="1"/>
  <c r="Q510" i="40"/>
  <c r="O510" i="40"/>
  <c r="BC511" i="40"/>
  <c r="BD511" i="40" s="1"/>
  <c r="BE511" i="40" s="1"/>
  <c r="R510" i="40" l="1"/>
  <c r="S510" i="40" s="1"/>
  <c r="Y510" i="40"/>
  <c r="AB510" i="40" l="1"/>
  <c r="Z510" i="40"/>
  <c r="AJ510" i="40" l="1"/>
  <c r="AC510" i="40"/>
  <c r="AD510" i="40" s="1"/>
  <c r="C511" i="40" s="1"/>
  <c r="E511" i="40" s="1"/>
  <c r="AK510" i="40" l="1"/>
  <c r="D511" i="40"/>
  <c r="F511" i="40"/>
  <c r="AL510" i="40" l="1"/>
  <c r="G511" i="40"/>
  <c r="H511" i="40" s="1"/>
  <c r="I511" i="40" s="1"/>
  <c r="K511" i="40" s="1"/>
  <c r="L511" i="40" s="1"/>
  <c r="U511" i="40"/>
  <c r="V511" i="40" s="1"/>
  <c r="AO510" i="40" l="1"/>
  <c r="AR510" i="40" s="1"/>
  <c r="AQ510" i="40"/>
  <c r="AT510" i="40" s="1"/>
  <c r="X511" i="40"/>
  <c r="AA511" i="40"/>
  <c r="M511" i="40"/>
  <c r="BF511" i="40"/>
  <c r="BG511" i="40" s="1"/>
  <c r="AF512" i="40" s="1"/>
  <c r="AG512" i="40" s="1"/>
  <c r="AI512" i="40" s="1"/>
  <c r="BH511" i="40"/>
  <c r="BI511" i="40" s="1"/>
  <c r="AN511" i="40"/>
  <c r="AP511" i="40" s="1"/>
  <c r="AS511" i="40" s="1"/>
  <c r="AM511" i="40"/>
  <c r="T512" i="40" l="1"/>
  <c r="AY512" i="40"/>
  <c r="AH512" i="40"/>
  <c r="W511" i="40"/>
  <c r="N511" i="40"/>
  <c r="P511" i="40" s="1"/>
  <c r="AV512" i="40"/>
  <c r="AW512" i="40" s="1"/>
  <c r="AX512" i="40" s="1"/>
  <c r="AZ512" i="40"/>
  <c r="BB512" i="40"/>
  <c r="B513" i="40" l="1"/>
  <c r="Q511" i="40"/>
  <c r="O511" i="40"/>
  <c r="BC512" i="40"/>
  <c r="BD512" i="40" s="1"/>
  <c r="BE512" i="40" s="1"/>
  <c r="R511" i="40" l="1"/>
  <c r="S511" i="40" s="1"/>
  <c r="Y511" i="40"/>
  <c r="AB511" i="40"/>
  <c r="AC511" i="40" l="1"/>
  <c r="AD511" i="40" s="1"/>
  <c r="C512" i="40" s="1"/>
  <c r="E512" i="40" s="1"/>
  <c r="AJ511" i="40"/>
  <c r="AK511" i="40" s="1"/>
  <c r="Z511" i="40"/>
  <c r="AL511" i="40" l="1"/>
  <c r="AQ511" i="40" s="1"/>
  <c r="AT511" i="40" s="1"/>
  <c r="D512" i="40"/>
  <c r="F512" i="40"/>
  <c r="U512" i="40" l="1"/>
  <c r="V512" i="40" s="1"/>
  <c r="AO511" i="40"/>
  <c r="AR511" i="40" s="1"/>
  <c r="G512" i="40"/>
  <c r="H512" i="40" s="1"/>
  <c r="I512" i="40" s="1"/>
  <c r="K512" i="40" s="1"/>
  <c r="L512" i="40" s="1"/>
  <c r="X512" i="40" l="1"/>
  <c r="AA512" i="40"/>
  <c r="M512" i="40"/>
  <c r="BF512" i="40"/>
  <c r="BG512" i="40" s="1"/>
  <c r="AF513" i="40" s="1"/>
  <c r="AG513" i="40" s="1"/>
  <c r="AM512" i="40"/>
  <c r="AN512" i="40"/>
  <c r="AP512" i="40" s="1"/>
  <c r="AS512" i="40" s="1"/>
  <c r="BH512" i="40"/>
  <c r="BI512" i="40" s="1"/>
  <c r="T513" i="40" l="1"/>
  <c r="N512" i="40"/>
  <c r="P512" i="40" s="1"/>
  <c r="W512" i="40"/>
  <c r="AY513" i="40"/>
  <c r="AI513" i="40"/>
  <c r="AH513" i="40"/>
  <c r="O512" i="40" l="1"/>
  <c r="Q512" i="40"/>
  <c r="AV513" i="40"/>
  <c r="AW513" i="40" s="1"/>
  <c r="AX513" i="40" s="1"/>
  <c r="AZ513" i="40"/>
  <c r="BB513" i="40"/>
  <c r="B514" i="40" l="1"/>
  <c r="R512" i="40"/>
  <c r="S512" i="40" s="1"/>
  <c r="BC513" i="40"/>
  <c r="BD513" i="40" s="1"/>
  <c r="BE513" i="40" s="1"/>
  <c r="Y512" i="40" l="1"/>
  <c r="AB512" i="40"/>
  <c r="AC512" i="40" l="1"/>
  <c r="AD512" i="40" s="1"/>
  <c r="C513" i="40" s="1"/>
  <c r="E513" i="40" s="1"/>
  <c r="AJ512" i="40"/>
  <c r="AK512" i="40" s="1"/>
  <c r="Z512" i="40"/>
  <c r="AL512" i="40" l="1"/>
  <c r="AQ512" i="40" s="1"/>
  <c r="AT512" i="40" s="1"/>
  <c r="D513" i="40"/>
  <c r="F513" i="40"/>
  <c r="AO512" i="40" l="1"/>
  <c r="AR512" i="40" s="1"/>
  <c r="U513" i="40"/>
  <c r="V513" i="40" s="1"/>
  <c r="G513" i="40"/>
  <c r="H513" i="40" s="1"/>
  <c r="I513" i="40" s="1"/>
  <c r="K513" i="40" s="1"/>
  <c r="L513" i="40" s="1"/>
  <c r="X513" i="40" l="1"/>
  <c r="AA513" i="40"/>
  <c r="M513" i="40"/>
  <c r="BF513" i="40"/>
  <c r="BG513" i="40" s="1"/>
  <c r="AF514" i="40" s="1"/>
  <c r="AG514" i="40" s="1"/>
  <c r="AI514" i="40" s="1"/>
  <c r="BH513" i="40"/>
  <c r="BI513" i="40" s="1"/>
  <c r="AN513" i="40"/>
  <c r="AP513" i="40" s="1"/>
  <c r="AS513" i="40" s="1"/>
  <c r="AM513" i="40"/>
  <c r="AY514" i="40" l="1"/>
  <c r="AH514" i="40"/>
  <c r="T514" i="40"/>
  <c r="W513" i="40"/>
  <c r="N513" i="40"/>
  <c r="P513" i="40" s="1"/>
  <c r="AZ514" i="40"/>
  <c r="AV514" i="40"/>
  <c r="AW514" i="40" s="1"/>
  <c r="AX514" i="40" s="1"/>
  <c r="BB514" i="40"/>
  <c r="B515" i="40" l="1"/>
  <c r="O513" i="40"/>
  <c r="Q513" i="40"/>
  <c r="BC514" i="40"/>
  <c r="BD514" i="40" s="1"/>
  <c r="BE514" i="40" s="1"/>
  <c r="R513" i="40" l="1"/>
  <c r="S513" i="40" s="1"/>
  <c r="Y513" i="40" l="1"/>
  <c r="AB513" i="40"/>
  <c r="Z513" i="40" l="1"/>
  <c r="AC513" i="40"/>
  <c r="AD513" i="40" s="1"/>
  <c r="C514" i="40" s="1"/>
  <c r="D514" i="40" s="1"/>
  <c r="AJ513" i="40"/>
  <c r="AK513" i="40" s="1"/>
  <c r="E514" i="40" l="1"/>
  <c r="F514" i="40"/>
  <c r="G514" i="40" s="1"/>
  <c r="H514" i="40" s="1"/>
  <c r="I514" i="40" s="1"/>
  <c r="K514" i="40" s="1"/>
  <c r="L514" i="40" s="1"/>
  <c r="AL513" i="40"/>
  <c r="AO513" i="40" s="1"/>
  <c r="AR513" i="40" s="1"/>
  <c r="M514" i="40" l="1"/>
  <c r="U514" i="40"/>
  <c r="V514" i="40" s="1"/>
  <c r="X514" i="40" s="1"/>
  <c r="AQ513" i="40"/>
  <c r="AT513" i="40" s="1"/>
  <c r="BH514" i="40" l="1"/>
  <c r="BI514" i="40" s="1"/>
  <c r="N514" i="40"/>
  <c r="P514" i="40" s="1"/>
  <c r="W514" i="40"/>
  <c r="BF514" i="40"/>
  <c r="BG514" i="40" s="1"/>
  <c r="AF515" i="40" s="1"/>
  <c r="AG515" i="40" s="1"/>
  <c r="AY515" i="40" s="1"/>
  <c r="AM514" i="40"/>
  <c r="AN514" i="40"/>
  <c r="AP514" i="40" s="1"/>
  <c r="AS514" i="40" s="1"/>
  <c r="AA514" i="40"/>
  <c r="T515" i="40" l="1"/>
  <c r="Q514" i="40"/>
  <c r="O514" i="40"/>
  <c r="AH515" i="40"/>
  <c r="AI515" i="40"/>
  <c r="AZ515" i="40" s="1"/>
  <c r="R514" i="40" l="1"/>
  <c r="S514" i="40" s="1"/>
  <c r="BB515" i="40"/>
  <c r="AV515" i="40"/>
  <c r="AW515" i="40" s="1"/>
  <c r="AX515" i="40" s="1"/>
  <c r="BC515" i="40"/>
  <c r="BD515" i="40" s="1"/>
  <c r="BE515" i="40" s="1"/>
  <c r="B516" i="40" l="1"/>
  <c r="AB514" i="40"/>
  <c r="Y514" i="40"/>
  <c r="AC514" i="40" l="1"/>
  <c r="AD514" i="40" s="1"/>
  <c r="C515" i="40" s="1"/>
  <c r="E515" i="40" s="1"/>
  <c r="AJ514" i="40"/>
  <c r="AK514" i="40" s="1"/>
  <c r="Z514" i="40"/>
  <c r="AL514" i="40" l="1"/>
  <c r="AQ514" i="40" s="1"/>
  <c r="AT514" i="40" s="1"/>
  <c r="D515" i="40"/>
  <c r="F515" i="40"/>
  <c r="G515" i="40" l="1"/>
  <c r="H515" i="40" s="1"/>
  <c r="I515" i="40" s="1"/>
  <c r="K515" i="40" s="1"/>
  <c r="L515" i="40" s="1"/>
  <c r="U515" i="40"/>
  <c r="V515" i="40" s="1"/>
  <c r="AO514" i="40"/>
  <c r="AR514" i="40" s="1"/>
  <c r="X515" i="40" l="1"/>
  <c r="M515" i="40"/>
  <c r="BF515" i="40"/>
  <c r="BG515" i="40" s="1"/>
  <c r="AF516" i="40" s="1"/>
  <c r="AG516" i="40" s="1"/>
  <c r="AM515" i="40"/>
  <c r="AN515" i="40"/>
  <c r="AP515" i="40" s="1"/>
  <c r="AS515" i="40" s="1"/>
  <c r="BH515" i="40"/>
  <c r="BI515" i="40" s="1"/>
  <c r="AA515" i="40"/>
  <c r="T516" i="40" l="1"/>
  <c r="W515" i="40"/>
  <c r="N515" i="40"/>
  <c r="P515" i="40" s="1"/>
  <c r="AH516" i="40"/>
  <c r="AY516" i="40"/>
  <c r="AI516" i="40"/>
  <c r="O515" i="40" l="1"/>
  <c r="Q515" i="40"/>
  <c r="BB516" i="40"/>
  <c r="AV516" i="40"/>
  <c r="AW516" i="40" s="1"/>
  <c r="AX516" i="40" s="1"/>
  <c r="AZ516" i="40"/>
  <c r="B517" i="40" l="1"/>
  <c r="R515" i="40"/>
  <c r="S515" i="40" s="1"/>
  <c r="BC516" i="40"/>
  <c r="BD516" i="40" s="1"/>
  <c r="BE516" i="40" s="1"/>
  <c r="Y515" i="40"/>
  <c r="AB515" i="40"/>
  <c r="AC515" i="40" l="1"/>
  <c r="AD515" i="40" s="1"/>
  <c r="C516" i="40" s="1"/>
  <c r="E516" i="40" s="1"/>
  <c r="AJ515" i="40"/>
  <c r="Z515" i="40"/>
  <c r="AK515" i="40" l="1"/>
  <c r="D516" i="40"/>
  <c r="F516" i="40"/>
  <c r="AL515" i="40" l="1"/>
  <c r="G516" i="40"/>
  <c r="H516" i="40" s="1"/>
  <c r="I516" i="40" s="1"/>
  <c r="K516" i="40" s="1"/>
  <c r="L516" i="40" s="1"/>
  <c r="U516" i="40"/>
  <c r="V516" i="40" s="1"/>
  <c r="AQ515" i="40" l="1"/>
  <c r="AT515" i="40" s="1"/>
  <c r="AO515" i="40"/>
  <c r="AR515" i="40" s="1"/>
  <c r="X516" i="40"/>
  <c r="AA516" i="40"/>
  <c r="M516" i="40"/>
  <c r="BF516" i="40"/>
  <c r="BG516" i="40" s="1"/>
  <c r="AF517" i="40" s="1"/>
  <c r="AG517" i="40" s="1"/>
  <c r="AN516" i="40"/>
  <c r="AP516" i="40" s="1"/>
  <c r="AS516" i="40" s="1"/>
  <c r="AM516" i="40"/>
  <c r="BH516" i="40"/>
  <c r="BI516" i="40" s="1"/>
  <c r="T517" i="40" l="1"/>
  <c r="W516" i="40"/>
  <c r="N516" i="40"/>
  <c r="P516" i="40" s="1"/>
  <c r="AI517" i="40"/>
  <c r="AH517" i="40"/>
  <c r="AY517" i="40"/>
  <c r="Q516" i="40" l="1"/>
  <c r="O516" i="40"/>
  <c r="AZ517" i="40"/>
  <c r="AV517" i="40"/>
  <c r="AW517" i="40" s="1"/>
  <c r="AX517" i="40" s="1"/>
  <c r="BB517" i="40"/>
  <c r="B518" i="40" l="1"/>
  <c r="R516" i="40"/>
  <c r="S516" i="40" s="1"/>
  <c r="BC517" i="40"/>
  <c r="BD517" i="40" s="1"/>
  <c r="BE517" i="40" s="1"/>
  <c r="AB516" i="40" l="1"/>
  <c r="Y516" i="40"/>
  <c r="AC516" i="40" l="1"/>
  <c r="AD516" i="40" s="1"/>
  <c r="C517" i="40" s="1"/>
  <c r="E517" i="40" s="1"/>
  <c r="AJ516" i="40"/>
  <c r="AK516" i="40" s="1"/>
  <c r="Z516" i="40"/>
  <c r="AL516" i="40" l="1"/>
  <c r="AO516" i="40" s="1"/>
  <c r="AR516" i="40" s="1"/>
  <c r="D517" i="40"/>
  <c r="F517" i="40"/>
  <c r="AQ516" i="40" l="1"/>
  <c r="AT516" i="40" s="1"/>
  <c r="U517" i="40"/>
  <c r="V517" i="40" s="1"/>
  <c r="G517" i="40"/>
  <c r="H517" i="40" s="1"/>
  <c r="I517" i="40" s="1"/>
  <c r="K517" i="40" s="1"/>
  <c r="L517" i="40" s="1"/>
  <c r="X517" i="40" l="1"/>
  <c r="M517" i="40"/>
  <c r="BF517" i="40"/>
  <c r="BG517" i="40" s="1"/>
  <c r="AF518" i="40" s="1"/>
  <c r="AG518" i="40" s="1"/>
  <c r="AI518" i="40" s="1"/>
  <c r="AN517" i="40"/>
  <c r="AP517" i="40" s="1"/>
  <c r="AS517" i="40" s="1"/>
  <c r="AM517" i="40"/>
  <c r="BH517" i="40"/>
  <c r="BI517" i="40" s="1"/>
  <c r="AA517" i="40"/>
  <c r="AH518" i="40" l="1"/>
  <c r="AY518" i="40"/>
  <c r="T518" i="40"/>
  <c r="W517" i="40"/>
  <c r="N517" i="40"/>
  <c r="P517" i="40" s="1"/>
  <c r="BB518" i="40"/>
  <c r="AZ518" i="40"/>
  <c r="AV518" i="40"/>
  <c r="AW518" i="40" s="1"/>
  <c r="AX518" i="40" s="1"/>
  <c r="B519" i="40" l="1"/>
  <c r="O517" i="40"/>
  <c r="Q517" i="40"/>
  <c r="BC518" i="40"/>
  <c r="BD518" i="40" s="1"/>
  <c r="BE518" i="40" s="1"/>
  <c r="R517" i="40" l="1"/>
  <c r="S517" i="40" s="1"/>
  <c r="Y517" i="40" l="1"/>
  <c r="AB517" i="40"/>
  <c r="AC517" i="40" l="1"/>
  <c r="AD517" i="40" s="1"/>
  <c r="C518" i="40" s="1"/>
  <c r="E518" i="40" s="1"/>
  <c r="AJ517" i="40"/>
  <c r="AK517" i="40" s="1"/>
  <c r="Z517" i="40"/>
  <c r="D518" i="40" l="1"/>
  <c r="F518" i="40"/>
  <c r="U518" i="40" l="1"/>
  <c r="V518" i="40" s="1"/>
  <c r="AL517" i="40"/>
  <c r="G518" i="40"/>
  <c r="H518" i="40" s="1"/>
  <c r="I518" i="40" s="1"/>
  <c r="K518" i="40" s="1"/>
  <c r="L518" i="40" s="1"/>
  <c r="X518" i="40" l="1"/>
  <c r="AA518" i="40"/>
  <c r="M518" i="40"/>
  <c r="BF518" i="40"/>
  <c r="BG518" i="40" s="1"/>
  <c r="AF519" i="40" s="1"/>
  <c r="AG519" i="40" s="1"/>
  <c r="AM518" i="40"/>
  <c r="AN518" i="40"/>
  <c r="AP518" i="40" s="1"/>
  <c r="AS518" i="40" s="1"/>
  <c r="BH518" i="40"/>
  <c r="BI518" i="40" s="1"/>
  <c r="AQ517" i="40"/>
  <c r="AT517" i="40" s="1"/>
  <c r="AO517" i="40"/>
  <c r="AR517" i="40" s="1"/>
  <c r="T519" i="40" l="1"/>
  <c r="W518" i="40"/>
  <c r="N518" i="40"/>
  <c r="P518" i="40" s="1"/>
  <c r="AI519" i="40"/>
  <c r="AH519" i="40"/>
  <c r="AY519" i="40"/>
  <c r="Q518" i="40" l="1"/>
  <c r="O518" i="40"/>
  <c r="AZ519" i="40"/>
  <c r="AV519" i="40"/>
  <c r="AW519" i="40" s="1"/>
  <c r="AX519" i="40" s="1"/>
  <c r="BB519" i="40"/>
  <c r="B520" i="40" l="1"/>
  <c r="R518" i="40"/>
  <c r="S518" i="40" s="1"/>
  <c r="BC519" i="40"/>
  <c r="BD519" i="40" s="1"/>
  <c r="BE519" i="40" s="1"/>
  <c r="Y518" i="40"/>
  <c r="AB518" i="40"/>
  <c r="AC518" i="40" l="1"/>
  <c r="AD518" i="40" s="1"/>
  <c r="C519" i="40" s="1"/>
  <c r="E519" i="40" s="1"/>
  <c r="AJ518" i="40"/>
  <c r="AK518" i="40" s="1"/>
  <c r="Z518" i="40"/>
  <c r="AL518" i="40" l="1"/>
  <c r="AQ518" i="40" s="1"/>
  <c r="AT518" i="40" s="1"/>
  <c r="D519" i="40"/>
  <c r="F519" i="40"/>
  <c r="AO518" i="40" l="1"/>
  <c r="AR518" i="40" s="1"/>
  <c r="U519" i="40"/>
  <c r="V519" i="40" s="1"/>
  <c r="G519" i="40"/>
  <c r="H519" i="40" s="1"/>
  <c r="I519" i="40" s="1"/>
  <c r="K519" i="40" s="1"/>
  <c r="L519" i="40" s="1"/>
  <c r="X519" i="40" l="1"/>
  <c r="AA519" i="40"/>
  <c r="M519" i="40"/>
  <c r="BF519" i="40"/>
  <c r="BG519" i="40" s="1"/>
  <c r="AF520" i="40" s="1"/>
  <c r="AG520" i="40" s="1"/>
  <c r="AM519" i="40"/>
  <c r="AN519" i="40"/>
  <c r="AP519" i="40" s="1"/>
  <c r="AS519" i="40" s="1"/>
  <c r="BH519" i="40"/>
  <c r="BI519" i="40" s="1"/>
  <c r="T520" i="40" l="1"/>
  <c r="W519" i="40"/>
  <c r="N519" i="40"/>
  <c r="P519" i="40" s="1"/>
  <c r="AH520" i="40"/>
  <c r="AI520" i="40"/>
  <c r="AY520" i="40"/>
  <c r="Q519" i="40" l="1"/>
  <c r="O519" i="40"/>
  <c r="AZ520" i="40"/>
  <c r="BB520" i="40"/>
  <c r="AV520" i="40"/>
  <c r="AW520" i="40" s="1"/>
  <c r="AX520" i="40" s="1"/>
  <c r="B521" i="40" l="1"/>
  <c r="R519" i="40"/>
  <c r="S519" i="40" s="1"/>
  <c r="BC520" i="40"/>
  <c r="BD520" i="40" s="1"/>
  <c r="BE520" i="40" s="1"/>
  <c r="Y519" i="40" l="1"/>
  <c r="AB519" i="40"/>
  <c r="AC519" i="40" l="1"/>
  <c r="AD519" i="40" s="1"/>
  <c r="C520" i="40" s="1"/>
  <c r="E520" i="40" s="1"/>
  <c r="AJ519" i="40"/>
  <c r="AK519" i="40" s="1"/>
  <c r="Z519" i="40"/>
  <c r="AL519" i="40" l="1"/>
  <c r="AO519" i="40" s="1"/>
  <c r="AR519" i="40" s="1"/>
  <c r="D520" i="40"/>
  <c r="F520" i="40"/>
  <c r="G520" i="40" l="1"/>
  <c r="H520" i="40" s="1"/>
  <c r="I520" i="40" s="1"/>
  <c r="K520" i="40" s="1"/>
  <c r="L520" i="40" s="1"/>
  <c r="U520" i="40"/>
  <c r="V520" i="40" s="1"/>
  <c r="AQ519" i="40"/>
  <c r="AT519" i="40" s="1"/>
  <c r="M520" i="40" l="1"/>
  <c r="X520" i="40"/>
  <c r="W520" i="40"/>
  <c r="BF520" i="40"/>
  <c r="BG520" i="40" s="1"/>
  <c r="AF521" i="40" s="1"/>
  <c r="AG521" i="40" s="1"/>
  <c r="BH520" i="40"/>
  <c r="BI520" i="40" s="1"/>
  <c r="AN520" i="40"/>
  <c r="AP520" i="40" s="1"/>
  <c r="AS520" i="40" s="1"/>
  <c r="AM520" i="40"/>
  <c r="AA520" i="40"/>
  <c r="N520" i="40"/>
  <c r="P520" i="40" s="1"/>
  <c r="T521" i="40" l="1"/>
  <c r="Q520" i="40"/>
  <c r="O520" i="40"/>
  <c r="AI521" i="40"/>
  <c r="AH521" i="40"/>
  <c r="AY521" i="40"/>
  <c r="R520" i="40" l="1"/>
  <c r="S520" i="40" s="1"/>
  <c r="AV521" i="40"/>
  <c r="AW521" i="40" s="1"/>
  <c r="AX521" i="40" s="1"/>
  <c r="AZ521" i="40"/>
  <c r="BB521" i="40"/>
  <c r="B522" i="40" l="1"/>
  <c r="BC521" i="40"/>
  <c r="BD521" i="40" s="1"/>
  <c r="BE521" i="40" s="1"/>
  <c r="AB520" i="40" l="1"/>
  <c r="Y520" i="40"/>
  <c r="AC520" i="40" l="1"/>
  <c r="AD520" i="40" s="1"/>
  <c r="C521" i="40" s="1"/>
  <c r="E521" i="40" s="1"/>
  <c r="AJ520" i="40"/>
  <c r="AK520" i="40" s="1"/>
  <c r="Z520" i="40"/>
  <c r="AL520" i="40" l="1"/>
  <c r="AO520" i="40" s="1"/>
  <c r="AR520" i="40" s="1"/>
  <c r="D521" i="40"/>
  <c r="F521" i="40"/>
  <c r="AQ520" i="40" l="1"/>
  <c r="AT520" i="40" s="1"/>
  <c r="U521" i="40"/>
  <c r="V521" i="40" s="1"/>
  <c r="G521" i="40"/>
  <c r="H521" i="40" s="1"/>
  <c r="I521" i="40" s="1"/>
  <c r="K521" i="40" s="1"/>
  <c r="L521" i="40" s="1"/>
  <c r="X521" i="40" l="1"/>
  <c r="AA521" i="40"/>
  <c r="M521" i="40"/>
  <c r="BF521" i="40"/>
  <c r="BG521" i="40" s="1"/>
  <c r="AF522" i="40" s="1"/>
  <c r="AG522" i="40" s="1"/>
  <c r="AN521" i="40"/>
  <c r="AP521" i="40" s="1"/>
  <c r="AS521" i="40" s="1"/>
  <c r="AM521" i="40"/>
  <c r="BH521" i="40"/>
  <c r="BI521" i="40" s="1"/>
  <c r="T522" i="40" l="1"/>
  <c r="W521" i="40"/>
  <c r="N521" i="40"/>
  <c r="P521" i="40" s="1"/>
  <c r="AY522" i="40"/>
  <c r="AI522" i="40"/>
  <c r="AH522" i="40"/>
  <c r="Q521" i="40" l="1"/>
  <c r="O521" i="40"/>
  <c r="BB522" i="40"/>
  <c r="AZ522" i="40"/>
  <c r="AV522" i="40"/>
  <c r="AW522" i="40" s="1"/>
  <c r="AX522" i="40" s="1"/>
  <c r="BC522" i="40" l="1"/>
  <c r="BD522" i="40" s="1"/>
  <c r="BE522" i="40" s="1"/>
  <c r="B523" i="40"/>
  <c r="R521" i="40"/>
  <c r="S521" i="40" s="1"/>
  <c r="AB521" i="40"/>
  <c r="Y521" i="40"/>
  <c r="AC521" i="40" l="1"/>
  <c r="AJ521" i="40"/>
  <c r="AK521" i="40" s="1"/>
  <c r="AD521" i="40"/>
  <c r="C522" i="40" s="1"/>
  <c r="E522" i="40" s="1"/>
  <c r="Z521" i="40"/>
  <c r="AL521" i="40" l="1"/>
  <c r="AQ521" i="40" s="1"/>
  <c r="AT521" i="40" s="1"/>
  <c r="D522" i="40"/>
  <c r="F522" i="40"/>
  <c r="AO521" i="40" l="1"/>
  <c r="AR521" i="40" s="1"/>
  <c r="U522" i="40"/>
  <c r="V522" i="40" s="1"/>
  <c r="G522" i="40"/>
  <c r="H522" i="40" s="1"/>
  <c r="I522" i="40" s="1"/>
  <c r="K522" i="40" s="1"/>
  <c r="L522" i="40" s="1"/>
  <c r="X522" i="40" l="1"/>
  <c r="AA522" i="40"/>
  <c r="M522" i="40"/>
  <c r="BF522" i="40"/>
  <c r="BG522" i="40" s="1"/>
  <c r="AF523" i="40" s="1"/>
  <c r="AG523" i="40" s="1"/>
  <c r="AY523" i="40" s="1"/>
  <c r="BH522" i="40"/>
  <c r="BI522" i="40" s="1"/>
  <c r="AN522" i="40"/>
  <c r="AP522" i="40" s="1"/>
  <c r="AS522" i="40" s="1"/>
  <c r="AM522" i="40"/>
  <c r="AH523" i="40" l="1"/>
  <c r="AI523" i="40"/>
  <c r="AZ523" i="40" s="1"/>
  <c r="T523" i="40"/>
  <c r="N522" i="40"/>
  <c r="P522" i="40" s="1"/>
  <c r="W522" i="40"/>
  <c r="BB523" i="40"/>
  <c r="AV523" i="40"/>
  <c r="AW523" i="40" s="1"/>
  <c r="AX523" i="40" s="1"/>
  <c r="B524" i="40" l="1"/>
  <c r="BC523" i="40"/>
  <c r="BD523" i="40" s="1"/>
  <c r="BE523" i="40" s="1"/>
  <c r="Q522" i="40"/>
  <c r="O522" i="40"/>
  <c r="AB522" i="40"/>
  <c r="Y522" i="40"/>
  <c r="R522" i="40" l="1"/>
  <c r="S522" i="40" s="1"/>
  <c r="AC522" i="40"/>
  <c r="AD522" i="40" s="1"/>
  <c r="C523" i="40" s="1"/>
  <c r="E523" i="40" s="1"/>
  <c r="AJ522" i="40"/>
  <c r="AK522" i="40" s="1"/>
  <c r="Z522" i="40"/>
  <c r="AL522" i="40" l="1"/>
  <c r="AO522" i="40" s="1"/>
  <c r="AR522" i="40" s="1"/>
  <c r="D523" i="40"/>
  <c r="F523" i="40"/>
  <c r="AQ522" i="40" l="1"/>
  <c r="AT522" i="40" s="1"/>
  <c r="U523" i="40"/>
  <c r="V523" i="40" s="1"/>
  <c r="G523" i="40"/>
  <c r="H523" i="40" s="1"/>
  <c r="I523" i="40" s="1"/>
  <c r="K523" i="40" s="1"/>
  <c r="L523" i="40" s="1"/>
  <c r="X523" i="40" l="1"/>
  <c r="AA523" i="40"/>
  <c r="M523" i="40"/>
  <c r="BF523" i="40"/>
  <c r="BG523" i="40" s="1"/>
  <c r="AF524" i="40" s="1"/>
  <c r="AG524" i="40" s="1"/>
  <c r="AM523" i="40"/>
  <c r="AN523" i="40"/>
  <c r="AP523" i="40" s="1"/>
  <c r="AS523" i="40" s="1"/>
  <c r="BH523" i="40"/>
  <c r="BI523" i="40" s="1"/>
  <c r="T524" i="40" l="1"/>
  <c r="N523" i="40"/>
  <c r="P523" i="40" s="1"/>
  <c r="W523" i="40"/>
  <c r="AH524" i="40"/>
  <c r="AY524" i="40"/>
  <c r="AI524" i="40"/>
  <c r="Q523" i="40" l="1"/>
  <c r="O523" i="40"/>
  <c r="AV524" i="40"/>
  <c r="AW524" i="40" s="1"/>
  <c r="AX524" i="40" s="1"/>
  <c r="BB524" i="40"/>
  <c r="AZ524" i="40"/>
  <c r="B525" i="40" l="1"/>
  <c r="R523" i="40"/>
  <c r="S523" i="40" s="1"/>
  <c r="BC524" i="40"/>
  <c r="BD524" i="40" s="1"/>
  <c r="BE524" i="40" s="1"/>
  <c r="Y523" i="40" l="1"/>
  <c r="AB523" i="40"/>
  <c r="AC523" i="40" l="1"/>
  <c r="AD523" i="40" s="1"/>
  <c r="C524" i="40" s="1"/>
  <c r="E524" i="40" s="1"/>
  <c r="AJ523" i="40"/>
  <c r="AK523" i="40" s="1"/>
  <c r="Z523" i="40"/>
  <c r="AL523" i="40" l="1"/>
  <c r="AO523" i="40" s="1"/>
  <c r="AR523" i="40" s="1"/>
  <c r="D524" i="40"/>
  <c r="F524" i="40"/>
  <c r="AQ523" i="40" l="1"/>
  <c r="AT523" i="40" s="1"/>
  <c r="G524" i="40"/>
  <c r="H524" i="40" s="1"/>
  <c r="I524" i="40" s="1"/>
  <c r="K524" i="40" s="1"/>
  <c r="L524" i="40" s="1"/>
  <c r="U524" i="40"/>
  <c r="V524" i="40" s="1"/>
  <c r="X524" i="40" l="1"/>
  <c r="M524" i="40"/>
  <c r="N524" i="40" s="1"/>
  <c r="P524" i="40" s="1"/>
  <c r="BF524" i="40"/>
  <c r="BG524" i="40" s="1"/>
  <c r="AF525" i="40" s="1"/>
  <c r="AG525" i="40" s="1"/>
  <c r="W524" i="40"/>
  <c r="AM524" i="40"/>
  <c r="BH524" i="40"/>
  <c r="BI524" i="40" s="1"/>
  <c r="AN524" i="40"/>
  <c r="AP524" i="40" s="1"/>
  <c r="AS524" i="40" s="1"/>
  <c r="AA524" i="40"/>
  <c r="T525" i="40" l="1"/>
  <c r="Q524" i="40"/>
  <c r="O524" i="40"/>
  <c r="AH525" i="40"/>
  <c r="AI525" i="40"/>
  <c r="AY525" i="40"/>
  <c r="R524" i="40" l="1"/>
  <c r="S524" i="40" s="1"/>
  <c r="BB525" i="40"/>
  <c r="AZ525" i="40"/>
  <c r="BC525" i="40" s="1"/>
  <c r="BD525" i="40" s="1"/>
  <c r="BE525" i="40" s="1"/>
  <c r="AV525" i="40"/>
  <c r="AW525" i="40" s="1"/>
  <c r="AX525" i="40" s="1"/>
  <c r="B526" i="40" l="1"/>
  <c r="AB524" i="40"/>
  <c r="Y524" i="40"/>
  <c r="AC524" i="40" l="1"/>
  <c r="AD524" i="40" s="1"/>
  <c r="C525" i="40" s="1"/>
  <c r="E525" i="40" s="1"/>
  <c r="AJ524" i="40"/>
  <c r="AK524" i="40" s="1"/>
  <c r="Z524" i="40"/>
  <c r="AL524" i="40" l="1"/>
  <c r="AQ524" i="40" s="1"/>
  <c r="AT524" i="40" s="1"/>
  <c r="D525" i="40"/>
  <c r="F525" i="40"/>
  <c r="AO524" i="40" l="1"/>
  <c r="AR524" i="40" s="1"/>
  <c r="G525" i="40"/>
  <c r="H525" i="40" s="1"/>
  <c r="I525" i="40" s="1"/>
  <c r="K525" i="40" s="1"/>
  <c r="L525" i="40" s="1"/>
  <c r="U525" i="40"/>
  <c r="V525" i="40" s="1"/>
  <c r="X525" i="40" l="1"/>
  <c r="M525" i="40"/>
  <c r="BF525" i="40"/>
  <c r="BG525" i="40" s="1"/>
  <c r="AF526" i="40" s="1"/>
  <c r="AG526" i="40" s="1"/>
  <c r="AM525" i="40"/>
  <c r="AA525" i="40"/>
  <c r="AN525" i="40"/>
  <c r="AP525" i="40" s="1"/>
  <c r="AS525" i="40" s="1"/>
  <c r="BH525" i="40"/>
  <c r="BI525" i="40" s="1"/>
  <c r="T526" i="40" l="1"/>
  <c r="W525" i="40"/>
  <c r="N525" i="40"/>
  <c r="P525" i="40" s="1"/>
  <c r="AY526" i="40"/>
  <c r="AH526" i="40"/>
  <c r="AI526" i="40"/>
  <c r="Q525" i="40" l="1"/>
  <c r="O525" i="40"/>
  <c r="AV526" i="40"/>
  <c r="AW526" i="40" s="1"/>
  <c r="AX526" i="40" s="1"/>
  <c r="BB526" i="40"/>
  <c r="AZ526" i="40"/>
  <c r="B527" i="40" l="1"/>
  <c r="R525" i="40"/>
  <c r="S525" i="40" s="1"/>
  <c r="BC526" i="40"/>
  <c r="BD526" i="40" s="1"/>
  <c r="BE526" i="40" s="1"/>
  <c r="AB525" i="40" l="1"/>
  <c r="Y525" i="40"/>
  <c r="AC525" i="40" l="1"/>
  <c r="AD525" i="40" s="1"/>
  <c r="C526" i="40" s="1"/>
  <c r="E526" i="40" s="1"/>
  <c r="AJ525" i="40"/>
  <c r="AK525" i="40" s="1"/>
  <c r="Z525" i="40"/>
  <c r="AL525" i="40" l="1"/>
  <c r="AQ525" i="40" s="1"/>
  <c r="AT525" i="40" s="1"/>
  <c r="D526" i="40"/>
  <c r="F526" i="40"/>
  <c r="G526" i="40" l="1"/>
  <c r="H526" i="40" s="1"/>
  <c r="I526" i="40" s="1"/>
  <c r="K526" i="40" s="1"/>
  <c r="L526" i="40" s="1"/>
  <c r="U526" i="40"/>
  <c r="V526" i="40" s="1"/>
  <c r="AO525" i="40"/>
  <c r="AR525" i="40" s="1"/>
  <c r="X526" i="40" l="1"/>
  <c r="M526" i="40"/>
  <c r="N526" i="40" s="1"/>
  <c r="P526" i="40" s="1"/>
  <c r="BF526" i="40"/>
  <c r="BG526" i="40" s="1"/>
  <c r="AF527" i="40" s="1"/>
  <c r="AG527" i="40" s="1"/>
  <c r="AN526" i="40"/>
  <c r="AP526" i="40" s="1"/>
  <c r="AS526" i="40" s="1"/>
  <c r="BH526" i="40"/>
  <c r="BI526" i="40" s="1"/>
  <c r="AM526" i="40"/>
  <c r="AA526" i="40"/>
  <c r="W526" i="40"/>
  <c r="T527" i="40" l="1"/>
  <c r="O526" i="40"/>
  <c r="Q526" i="40"/>
  <c r="AH527" i="40"/>
  <c r="AY527" i="40"/>
  <c r="AI527" i="40"/>
  <c r="R526" i="40" l="1"/>
  <c r="S526" i="40" s="1"/>
  <c r="AZ527" i="40"/>
  <c r="AV527" i="40"/>
  <c r="AW527" i="40" s="1"/>
  <c r="AX527" i="40" s="1"/>
  <c r="BB527" i="40"/>
  <c r="B528" i="40" l="1"/>
  <c r="BC527" i="40"/>
  <c r="BD527" i="40" s="1"/>
  <c r="BE527" i="40" s="1"/>
  <c r="AB526" i="40"/>
  <c r="Y526" i="40"/>
  <c r="AC526" i="40" l="1"/>
  <c r="AD526" i="40" s="1"/>
  <c r="C527" i="40" s="1"/>
  <c r="E527" i="40" s="1"/>
  <c r="AJ526" i="40"/>
  <c r="AK526" i="40" s="1"/>
  <c r="Z526" i="40"/>
  <c r="AL526" i="40" l="1"/>
  <c r="AO526" i="40" s="1"/>
  <c r="AR526" i="40" s="1"/>
  <c r="D527" i="40"/>
  <c r="F527" i="40"/>
  <c r="G527" i="40" l="1"/>
  <c r="H527" i="40" s="1"/>
  <c r="I527" i="40" s="1"/>
  <c r="K527" i="40" s="1"/>
  <c r="L527" i="40" s="1"/>
  <c r="U527" i="40"/>
  <c r="V527" i="40" s="1"/>
  <c r="AQ526" i="40"/>
  <c r="AT526" i="40" s="1"/>
  <c r="X527" i="40" l="1"/>
  <c r="W527" i="40"/>
  <c r="M527" i="40"/>
  <c r="BF527" i="40"/>
  <c r="BG527" i="40" s="1"/>
  <c r="AF528" i="40" s="1"/>
  <c r="AG528" i="40" s="1"/>
  <c r="BH527" i="40"/>
  <c r="BI527" i="40" s="1"/>
  <c r="AN527" i="40"/>
  <c r="AP527" i="40" s="1"/>
  <c r="AS527" i="40" s="1"/>
  <c r="N527" i="40"/>
  <c r="P527" i="40" s="1"/>
  <c r="AM527" i="40"/>
  <c r="AA527" i="40"/>
  <c r="T528" i="40" l="1"/>
  <c r="Q527" i="40"/>
  <c r="O527" i="40"/>
  <c r="AY528" i="40"/>
  <c r="AI528" i="40"/>
  <c r="AH528" i="40"/>
  <c r="R527" i="40" l="1"/>
  <c r="S527" i="40" s="1"/>
  <c r="AZ528" i="40"/>
  <c r="BB528" i="40"/>
  <c r="AV528" i="40"/>
  <c r="AW528" i="40" s="1"/>
  <c r="AX528" i="40" s="1"/>
  <c r="BC528" i="40"/>
  <c r="BD528" i="40" s="1"/>
  <c r="BE528" i="40" s="1"/>
  <c r="B529" i="40" l="1"/>
  <c r="Y527" i="40"/>
  <c r="AB527" i="40"/>
  <c r="AC527" i="40" l="1"/>
  <c r="AD527" i="40" s="1"/>
  <c r="C528" i="40" s="1"/>
  <c r="E528" i="40" s="1"/>
  <c r="AJ527" i="40"/>
  <c r="AK527" i="40" s="1"/>
  <c r="Z527" i="40"/>
  <c r="AL527" i="40" l="1"/>
  <c r="AQ527" i="40" s="1"/>
  <c r="AT527" i="40" s="1"/>
  <c r="D528" i="40"/>
  <c r="F528" i="40"/>
  <c r="AO527" i="40" l="1"/>
  <c r="AR527" i="40" s="1"/>
  <c r="U528" i="40"/>
  <c r="V528" i="40" s="1"/>
  <c r="G528" i="40"/>
  <c r="H528" i="40" s="1"/>
  <c r="I528" i="40" s="1"/>
  <c r="K528" i="40" s="1"/>
  <c r="L528" i="40" s="1"/>
  <c r="X528" i="40" l="1"/>
  <c r="M528" i="40"/>
  <c r="BF528" i="40"/>
  <c r="BG528" i="40" s="1"/>
  <c r="AF529" i="40" s="1"/>
  <c r="AG529" i="40" s="1"/>
  <c r="AM528" i="40"/>
  <c r="AN528" i="40"/>
  <c r="AP528" i="40" s="1"/>
  <c r="AS528" i="40" s="1"/>
  <c r="BH528" i="40"/>
  <c r="BI528" i="40" s="1"/>
  <c r="AA528" i="40"/>
  <c r="T529" i="40" l="1"/>
  <c r="W528" i="40"/>
  <c r="N528" i="40"/>
  <c r="P528" i="40" s="1"/>
  <c r="AH529" i="40"/>
  <c r="AY529" i="40"/>
  <c r="AI529" i="40"/>
  <c r="Q528" i="40" l="1"/>
  <c r="O528" i="40"/>
  <c r="AV529" i="40"/>
  <c r="AW529" i="40" s="1"/>
  <c r="AX529" i="40" s="1"/>
  <c r="AZ529" i="40"/>
  <c r="BB529" i="40"/>
  <c r="B530" i="40" l="1"/>
  <c r="R528" i="40"/>
  <c r="S528" i="40" s="1"/>
  <c r="BC529" i="40"/>
  <c r="BD529" i="40" s="1"/>
  <c r="BE529" i="40" s="1"/>
  <c r="Y528" i="40" l="1"/>
  <c r="AB528" i="40"/>
  <c r="AC528" i="40" l="1"/>
  <c r="AD528" i="40" s="1"/>
  <c r="C529" i="40" s="1"/>
  <c r="E529" i="40" s="1"/>
  <c r="AJ528" i="40"/>
  <c r="AK528" i="40" s="1"/>
  <c r="Z528" i="40"/>
  <c r="AL528" i="40" l="1"/>
  <c r="AQ528" i="40" s="1"/>
  <c r="AT528" i="40" s="1"/>
  <c r="D529" i="40"/>
  <c r="F529" i="40"/>
  <c r="U529" i="40" l="1"/>
  <c r="V529" i="40" s="1"/>
  <c r="AO528" i="40"/>
  <c r="AR528" i="40" s="1"/>
  <c r="G529" i="40"/>
  <c r="H529" i="40" s="1"/>
  <c r="I529" i="40" s="1"/>
  <c r="K529" i="40" s="1"/>
  <c r="L529" i="40" s="1"/>
  <c r="X529" i="40" l="1"/>
  <c r="M529" i="40"/>
  <c r="BF529" i="40"/>
  <c r="BG529" i="40" s="1"/>
  <c r="AF530" i="40" s="1"/>
  <c r="AG530" i="40" s="1"/>
  <c r="AM529" i="40"/>
  <c r="AN529" i="40"/>
  <c r="AP529" i="40" s="1"/>
  <c r="AS529" i="40" s="1"/>
  <c r="BH529" i="40"/>
  <c r="BI529" i="40" s="1"/>
  <c r="AA529" i="40"/>
  <c r="T530" i="40" l="1"/>
  <c r="N529" i="40"/>
  <c r="P529" i="40" s="1"/>
  <c r="W529" i="40"/>
  <c r="AI530" i="40"/>
  <c r="AH530" i="40"/>
  <c r="AY530" i="40"/>
  <c r="Q529" i="40" l="1"/>
  <c r="O529" i="40"/>
  <c r="AV530" i="40"/>
  <c r="AW530" i="40" s="1"/>
  <c r="AX530" i="40" s="1"/>
  <c r="BB530" i="40"/>
  <c r="AZ530" i="40"/>
  <c r="B531" i="40" l="1"/>
  <c r="R529" i="40"/>
  <c r="S529" i="40" s="1"/>
  <c r="BC530" i="40"/>
  <c r="BD530" i="40" s="1"/>
  <c r="BE530" i="40" s="1"/>
  <c r="Y529" i="40" l="1"/>
  <c r="AB529" i="40"/>
  <c r="AC529" i="40" l="1"/>
  <c r="AD529" i="40" s="1"/>
  <c r="C530" i="40" s="1"/>
  <c r="E530" i="40" s="1"/>
  <c r="AJ529" i="40"/>
  <c r="AK529" i="40" s="1"/>
  <c r="Z529" i="40"/>
  <c r="AL529" i="40" l="1"/>
  <c r="AQ529" i="40" s="1"/>
  <c r="AT529" i="40" s="1"/>
  <c r="D530" i="40"/>
  <c r="F530" i="40"/>
  <c r="U530" i="40" l="1"/>
  <c r="V530" i="40" s="1"/>
  <c r="AO529" i="40"/>
  <c r="AR529" i="40" s="1"/>
  <c r="G530" i="40"/>
  <c r="H530" i="40" s="1"/>
  <c r="I530" i="40" s="1"/>
  <c r="K530" i="40" s="1"/>
  <c r="L530" i="40" s="1"/>
  <c r="X530" i="40" l="1"/>
  <c r="AA530" i="40"/>
  <c r="M530" i="40"/>
  <c r="BF530" i="40"/>
  <c r="BG530" i="40" s="1"/>
  <c r="AF531" i="40" s="1"/>
  <c r="AG531" i="40" s="1"/>
  <c r="AN530" i="40"/>
  <c r="AP530" i="40" s="1"/>
  <c r="AS530" i="40" s="1"/>
  <c r="AM530" i="40"/>
  <c r="BH530" i="40"/>
  <c r="BI530" i="40" s="1"/>
  <c r="T531" i="40" l="1"/>
  <c r="W530" i="40"/>
  <c r="N530" i="40"/>
  <c r="P530" i="40" s="1"/>
  <c r="AI531" i="40"/>
  <c r="AH531" i="40"/>
  <c r="AY531" i="40"/>
  <c r="Q530" i="40" l="1"/>
  <c r="O530" i="40"/>
  <c r="AZ531" i="40"/>
  <c r="AV531" i="40"/>
  <c r="AW531" i="40" s="1"/>
  <c r="AX531" i="40" s="1"/>
  <c r="BB531" i="40"/>
  <c r="B532" i="40" l="1"/>
  <c r="R530" i="40"/>
  <c r="S530" i="40" s="1"/>
  <c r="BC531" i="40"/>
  <c r="BD531" i="40" s="1"/>
  <c r="BE531" i="40" s="1"/>
  <c r="Y530" i="40" l="1"/>
  <c r="AB530" i="40"/>
  <c r="Z530" i="40" l="1"/>
  <c r="AJ530" i="40"/>
  <c r="AC530" i="40"/>
  <c r="AD530" i="40" s="1"/>
  <c r="C531" i="40" s="1"/>
  <c r="E531" i="40" s="1"/>
  <c r="AK530" i="40" l="1"/>
  <c r="F531" i="40"/>
  <c r="D531" i="40"/>
  <c r="AL530" i="40" l="1"/>
  <c r="G531" i="40"/>
  <c r="H531" i="40" s="1"/>
  <c r="I531" i="40" s="1"/>
  <c r="K531" i="40" s="1"/>
  <c r="L531" i="40" s="1"/>
  <c r="U531" i="40"/>
  <c r="V531" i="40" s="1"/>
  <c r="AO530" i="40" l="1"/>
  <c r="AR530" i="40" s="1"/>
  <c r="AQ530" i="40"/>
  <c r="AT530" i="40" s="1"/>
  <c r="X531" i="40"/>
  <c r="AA531" i="40"/>
  <c r="M531" i="40"/>
  <c r="BF531" i="40"/>
  <c r="BG531" i="40" s="1"/>
  <c r="AF532" i="40" s="1"/>
  <c r="AG532" i="40" s="1"/>
  <c r="AI532" i="40" s="1"/>
  <c r="AZ532" i="40" s="1"/>
  <c r="AN531" i="40"/>
  <c r="AP531" i="40" s="1"/>
  <c r="AS531" i="40" s="1"/>
  <c r="AM531" i="40"/>
  <c r="BH531" i="40"/>
  <c r="BI531" i="40" s="1"/>
  <c r="T532" i="40" l="1"/>
  <c r="BB532" i="40"/>
  <c r="AV532" i="40"/>
  <c r="AW532" i="40" s="1"/>
  <c r="AX532" i="40" s="1"/>
  <c r="AH532" i="40"/>
  <c r="AY532" i="40"/>
  <c r="W531" i="40"/>
  <c r="N531" i="40"/>
  <c r="P531" i="40" s="1"/>
  <c r="B533" i="40" l="1"/>
  <c r="BC532" i="40"/>
  <c r="BD532" i="40" s="1"/>
  <c r="BE532" i="40" s="1"/>
  <c r="O531" i="40"/>
  <c r="Q531" i="40"/>
  <c r="R531" i="40" l="1"/>
  <c r="S531" i="40" s="1"/>
  <c r="AB531" i="40"/>
  <c r="Y531" i="40"/>
  <c r="Z531" i="40" l="1"/>
  <c r="AJ531" i="40"/>
  <c r="AK531" i="40" s="1"/>
  <c r="AC531" i="40"/>
  <c r="AD531" i="40" s="1"/>
  <c r="C532" i="40" s="1"/>
  <c r="E532" i="40" s="1"/>
  <c r="D532" i="40" l="1"/>
  <c r="F532" i="40"/>
  <c r="U532" i="40" l="1"/>
  <c r="V532" i="40" s="1"/>
  <c r="AL531" i="40"/>
  <c r="G532" i="40"/>
  <c r="H532" i="40" s="1"/>
  <c r="I532" i="40" s="1"/>
  <c r="K532" i="40" s="1"/>
  <c r="L532" i="40" s="1"/>
  <c r="X532" i="40" l="1"/>
  <c r="AA532" i="40"/>
  <c r="M532" i="40"/>
  <c r="BF532" i="40"/>
  <c r="BG532" i="40" s="1"/>
  <c r="AF533" i="40" s="1"/>
  <c r="AG533" i="40" s="1"/>
  <c r="AY533" i="40" s="1"/>
  <c r="BH532" i="40"/>
  <c r="BI532" i="40" s="1"/>
  <c r="AN532" i="40"/>
  <c r="AP532" i="40" s="1"/>
  <c r="AS532" i="40" s="1"/>
  <c r="AM532" i="40"/>
  <c r="AQ531" i="40"/>
  <c r="AT531" i="40" s="1"/>
  <c r="AO531" i="40"/>
  <c r="AR531" i="40" s="1"/>
  <c r="T533" i="40" l="1"/>
  <c r="AI533" i="40"/>
  <c r="AV533" i="40" s="1"/>
  <c r="AW533" i="40" s="1"/>
  <c r="AX533" i="40" s="1"/>
  <c r="AH533" i="40"/>
  <c r="W532" i="40"/>
  <c r="N532" i="40"/>
  <c r="P532" i="40" s="1"/>
  <c r="B534" i="40" l="1"/>
  <c r="BB533" i="40"/>
  <c r="AZ533" i="40"/>
  <c r="Q532" i="40"/>
  <c r="BC533" i="40"/>
  <c r="BD533" i="40" s="1"/>
  <c r="BE533" i="40" s="1"/>
  <c r="O532" i="40"/>
  <c r="R532" i="40" l="1"/>
  <c r="S532" i="40" s="1"/>
  <c r="Y532" i="40" l="1"/>
  <c r="AB532" i="40"/>
  <c r="AC532" i="40" l="1"/>
  <c r="AD532" i="40" s="1"/>
  <c r="C533" i="40" s="1"/>
  <c r="D533" i="40" s="1"/>
  <c r="AJ532" i="40"/>
  <c r="AK532" i="40" s="1"/>
  <c r="Z532" i="40"/>
  <c r="E533" i="40" l="1"/>
  <c r="AL532" i="40"/>
  <c r="AO532" i="40" s="1"/>
  <c r="AR532" i="40" s="1"/>
  <c r="F533" i="40"/>
  <c r="G533" i="40" s="1"/>
  <c r="H533" i="40" s="1"/>
  <c r="I533" i="40" s="1"/>
  <c r="K533" i="40" s="1"/>
  <c r="L533" i="40" s="1"/>
  <c r="M533" i="40" l="1"/>
  <c r="AQ532" i="40"/>
  <c r="AT532" i="40" s="1"/>
  <c r="N533" i="40"/>
  <c r="P533" i="40" s="1"/>
  <c r="U533" i="40"/>
  <c r="V533" i="40" s="1"/>
  <c r="X533" i="40" s="1"/>
  <c r="BF533" i="40" l="1"/>
  <c r="BG533" i="40" s="1"/>
  <c r="AF534" i="40" s="1"/>
  <c r="AG534" i="40" s="1"/>
  <c r="AI534" i="40" s="1"/>
  <c r="Q533" i="40"/>
  <c r="AA533" i="40"/>
  <c r="AN533" i="40"/>
  <c r="AP533" i="40" s="1"/>
  <c r="AS533" i="40" s="1"/>
  <c r="BH533" i="40"/>
  <c r="BI533" i="40" s="1"/>
  <c r="W533" i="40"/>
  <c r="AM533" i="40"/>
  <c r="O533" i="40"/>
  <c r="AY534" i="40"/>
  <c r="T534" i="40" l="1"/>
  <c r="R533" i="40"/>
  <c r="S533" i="40" s="1"/>
  <c r="AH534" i="40"/>
  <c r="AZ534" i="40"/>
  <c r="AV534" i="40"/>
  <c r="AW534" i="40" s="1"/>
  <c r="AX534" i="40" s="1"/>
  <c r="BB534" i="40"/>
  <c r="B535" i="40" l="1"/>
  <c r="BC534" i="40"/>
  <c r="BD534" i="40" s="1"/>
  <c r="BE534" i="40" s="1"/>
  <c r="Y533" i="40" l="1"/>
  <c r="AB533" i="40"/>
  <c r="Z533" i="40" l="1"/>
  <c r="AC533" i="40"/>
  <c r="AD533" i="40" s="1"/>
  <c r="C534" i="40" s="1"/>
  <c r="F534" i="40" s="1"/>
  <c r="AJ533" i="40"/>
  <c r="AK533" i="40" s="1"/>
  <c r="E534" i="40" l="1"/>
  <c r="AL533" i="40"/>
  <c r="AQ533" i="40" s="1"/>
  <c r="AT533" i="40" s="1"/>
  <c r="D534" i="40"/>
  <c r="G534" i="40" s="1"/>
  <c r="H534" i="40" s="1"/>
  <c r="I534" i="40" s="1"/>
  <c r="K534" i="40" s="1"/>
  <c r="L534" i="40" s="1"/>
  <c r="M534" i="40" l="1"/>
  <c r="AO533" i="40"/>
  <c r="AR533" i="40" s="1"/>
  <c r="U534" i="40"/>
  <c r="V534" i="40" s="1"/>
  <c r="X534" i="40" s="1"/>
  <c r="BF534" i="40" l="1"/>
  <c r="BG534" i="40" s="1"/>
  <c r="AF535" i="40" s="1"/>
  <c r="AG535" i="40" s="1"/>
  <c r="AY535" i="40" s="1"/>
  <c r="AM534" i="40"/>
  <c r="W534" i="40"/>
  <c r="AN534" i="40"/>
  <c r="AP534" i="40" s="1"/>
  <c r="AS534" i="40" s="1"/>
  <c r="BH534" i="40"/>
  <c r="BI534" i="40" s="1"/>
  <c r="AA534" i="40"/>
  <c r="N534" i="40"/>
  <c r="P534" i="40" s="1"/>
  <c r="T535" i="40" l="1"/>
  <c r="AI535" i="40"/>
  <c r="AV535" i="40" s="1"/>
  <c r="AW535" i="40" s="1"/>
  <c r="AX535" i="40" s="1"/>
  <c r="Q534" i="40"/>
  <c r="AH535" i="40"/>
  <c r="O534" i="40"/>
  <c r="Y534" i="40"/>
  <c r="AB534" i="40"/>
  <c r="BB535" i="40" l="1"/>
  <c r="B536" i="40"/>
  <c r="AZ535" i="40"/>
  <c r="BC535" i="40" s="1"/>
  <c r="BD535" i="40" s="1"/>
  <c r="BE535" i="40" s="1"/>
  <c r="R534" i="40"/>
  <c r="S534" i="40" s="1"/>
  <c r="AC534" i="40"/>
  <c r="AD534" i="40" s="1"/>
  <c r="C535" i="40" s="1"/>
  <c r="E535" i="40" s="1"/>
  <c r="AJ534" i="40"/>
  <c r="Z534" i="40"/>
  <c r="AK534" i="40" l="1"/>
  <c r="D535" i="40"/>
  <c r="F535" i="40"/>
  <c r="AL534" i="40" l="1"/>
  <c r="G535" i="40"/>
  <c r="H535" i="40" s="1"/>
  <c r="I535" i="40" s="1"/>
  <c r="K535" i="40" s="1"/>
  <c r="L535" i="40" s="1"/>
  <c r="U535" i="40"/>
  <c r="V535" i="40" s="1"/>
  <c r="AQ534" i="40" l="1"/>
  <c r="AT534" i="40" s="1"/>
  <c r="AO534" i="40"/>
  <c r="AR534" i="40" s="1"/>
  <c r="X535" i="40"/>
  <c r="M535" i="40"/>
  <c r="BF535" i="40"/>
  <c r="BG535" i="40" s="1"/>
  <c r="AF536" i="40" s="1"/>
  <c r="AG536" i="40" s="1"/>
  <c r="W535" i="40"/>
  <c r="N535" i="40"/>
  <c r="P535" i="40" s="1"/>
  <c r="AN535" i="40"/>
  <c r="AP535" i="40" s="1"/>
  <c r="AS535" i="40" s="1"/>
  <c r="AM535" i="40"/>
  <c r="BH535" i="40"/>
  <c r="BI535" i="40" s="1"/>
  <c r="AA535" i="40"/>
  <c r="T536" i="40" l="1"/>
  <c r="Q535" i="40"/>
  <c r="O535" i="40"/>
  <c r="AY536" i="40"/>
  <c r="AI536" i="40"/>
  <c r="AH536" i="40"/>
  <c r="R535" i="40" l="1"/>
  <c r="S535" i="40" s="1"/>
  <c r="BB536" i="40"/>
  <c r="AV536" i="40"/>
  <c r="AW536" i="40" s="1"/>
  <c r="AX536" i="40" s="1"/>
  <c r="AZ536" i="40"/>
  <c r="B537" i="40" l="1"/>
  <c r="BC536" i="40"/>
  <c r="BD536" i="40" s="1"/>
  <c r="BE536" i="40" s="1"/>
  <c r="Y535" i="40" l="1"/>
  <c r="AB535" i="40"/>
  <c r="AC535" i="40" l="1"/>
  <c r="AJ535" i="40"/>
  <c r="AK535" i="40" s="1"/>
  <c r="AD535" i="40"/>
  <c r="C536" i="40" s="1"/>
  <c r="E536" i="40" s="1"/>
  <c r="Z535" i="40"/>
  <c r="AL535" i="40" l="1"/>
  <c r="AQ535" i="40" s="1"/>
  <c r="AT535" i="40" s="1"/>
  <c r="D536" i="40"/>
  <c r="F536" i="40"/>
  <c r="AO535" i="40" l="1"/>
  <c r="AR535" i="40" s="1"/>
  <c r="G536" i="40"/>
  <c r="H536" i="40" s="1"/>
  <c r="I536" i="40" s="1"/>
  <c r="K536" i="40" s="1"/>
  <c r="L536" i="40" s="1"/>
  <c r="U536" i="40"/>
  <c r="V536" i="40" s="1"/>
  <c r="X536" i="40" l="1"/>
  <c r="M536" i="40"/>
  <c r="BF536" i="40"/>
  <c r="BG536" i="40" s="1"/>
  <c r="AF537" i="40" s="1"/>
  <c r="AG537" i="40" s="1"/>
  <c r="AI537" i="40" s="1"/>
  <c r="W536" i="40"/>
  <c r="BH536" i="40"/>
  <c r="BI536" i="40" s="1"/>
  <c r="AM536" i="40"/>
  <c r="AN536" i="40"/>
  <c r="AP536" i="40" s="1"/>
  <c r="AS536" i="40" s="1"/>
  <c r="N536" i="40"/>
  <c r="P536" i="40" s="1"/>
  <c r="AA536" i="40"/>
  <c r="AH537" i="40" l="1"/>
  <c r="T537" i="40"/>
  <c r="AY537" i="40"/>
  <c r="O536" i="40"/>
  <c r="Q536" i="40"/>
  <c r="AV537" i="40"/>
  <c r="AW537" i="40" s="1"/>
  <c r="AX537" i="40" s="1"/>
  <c r="AZ537" i="40"/>
  <c r="BB537" i="40"/>
  <c r="B538" i="40" l="1"/>
  <c r="R536" i="40"/>
  <c r="S536" i="40" s="1"/>
  <c r="BC537" i="40"/>
  <c r="BD537" i="40" s="1"/>
  <c r="BE537" i="40" s="1"/>
  <c r="Y536" i="40" l="1"/>
  <c r="AB536" i="40"/>
  <c r="AC536" i="40" l="1"/>
  <c r="AD536" i="40" s="1"/>
  <c r="C537" i="40" s="1"/>
  <c r="E537" i="40" s="1"/>
  <c r="AJ536" i="40"/>
  <c r="AK536" i="40" s="1"/>
  <c r="Z536" i="40"/>
  <c r="AL536" i="40" l="1"/>
  <c r="AQ536" i="40" s="1"/>
  <c r="AT536" i="40" s="1"/>
  <c r="D537" i="40"/>
  <c r="F537" i="40"/>
  <c r="AO536" i="40" l="1"/>
  <c r="AR536" i="40" s="1"/>
  <c r="U537" i="40"/>
  <c r="V537" i="40" s="1"/>
  <c r="G537" i="40"/>
  <c r="H537" i="40" s="1"/>
  <c r="I537" i="40" s="1"/>
  <c r="K537" i="40" s="1"/>
  <c r="L537" i="40" s="1"/>
  <c r="X537" i="40" l="1"/>
  <c r="AA537" i="40"/>
  <c r="M537" i="40"/>
  <c r="BF537" i="40"/>
  <c r="BG537" i="40" s="1"/>
  <c r="AF538" i="40" s="1"/>
  <c r="AG538" i="40" s="1"/>
  <c r="AI538" i="40" s="1"/>
  <c r="BH537" i="40"/>
  <c r="BI537" i="40" s="1"/>
  <c r="AM537" i="40"/>
  <c r="AN537" i="40"/>
  <c r="AP537" i="40" s="1"/>
  <c r="AS537" i="40" s="1"/>
  <c r="T538" i="40" l="1"/>
  <c r="AY538" i="40"/>
  <c r="AH538" i="40"/>
  <c r="W537" i="40"/>
  <c r="N537" i="40"/>
  <c r="P537" i="40" s="1"/>
  <c r="BB538" i="40"/>
  <c r="AV538" i="40"/>
  <c r="AW538" i="40" s="1"/>
  <c r="AX538" i="40" s="1"/>
  <c r="AZ538" i="40"/>
  <c r="B539" i="40" l="1"/>
  <c r="Q537" i="40"/>
  <c r="BC538" i="40"/>
  <c r="BD538" i="40" s="1"/>
  <c r="BE538" i="40" s="1"/>
  <c r="O537" i="40"/>
  <c r="Y537" i="40"/>
  <c r="AB537" i="40"/>
  <c r="R537" i="40" l="1"/>
  <c r="S537" i="40" s="1"/>
  <c r="AC537" i="40"/>
  <c r="AD537" i="40" s="1"/>
  <c r="C538" i="40" s="1"/>
  <c r="E538" i="40" s="1"/>
  <c r="AJ537" i="40"/>
  <c r="AK537" i="40" s="1"/>
  <c r="Z537" i="40"/>
  <c r="AL537" i="40" l="1"/>
  <c r="AO537" i="40" s="1"/>
  <c r="AR537" i="40" s="1"/>
  <c r="D538" i="40"/>
  <c r="F538" i="40"/>
  <c r="AQ537" i="40" l="1"/>
  <c r="AT537" i="40" s="1"/>
  <c r="G538" i="40"/>
  <c r="H538" i="40" s="1"/>
  <c r="I538" i="40" s="1"/>
  <c r="K538" i="40" s="1"/>
  <c r="L538" i="40" s="1"/>
  <c r="U538" i="40"/>
  <c r="V538" i="40" s="1"/>
  <c r="X538" i="40" l="1"/>
  <c r="AA538" i="40"/>
  <c r="M538" i="40"/>
  <c r="BF538" i="40"/>
  <c r="BG538" i="40" s="1"/>
  <c r="AF539" i="40" s="1"/>
  <c r="AG539" i="40" s="1"/>
  <c r="BH538" i="40"/>
  <c r="BI538" i="40" s="1"/>
  <c r="AM538" i="40"/>
  <c r="AN538" i="40"/>
  <c r="AP538" i="40" s="1"/>
  <c r="AS538" i="40" s="1"/>
  <c r="T539" i="40" l="1"/>
  <c r="W538" i="40"/>
  <c r="N538" i="40"/>
  <c r="P538" i="40" s="1"/>
  <c r="AH539" i="40"/>
  <c r="AY539" i="40"/>
  <c r="AI539" i="40"/>
  <c r="O538" i="40" l="1"/>
  <c r="Q538" i="40"/>
  <c r="AV539" i="40"/>
  <c r="AW539" i="40" s="1"/>
  <c r="AX539" i="40" s="1"/>
  <c r="AZ539" i="40"/>
  <c r="BB539" i="40"/>
  <c r="B540" i="40" l="1"/>
  <c r="R538" i="40"/>
  <c r="S538" i="40" s="1"/>
  <c r="BC539" i="40"/>
  <c r="BD539" i="40" s="1"/>
  <c r="BE539" i="40" s="1"/>
  <c r="AB538" i="40" l="1"/>
  <c r="Y538" i="40"/>
  <c r="AC538" i="40" l="1"/>
  <c r="AD538" i="40" s="1"/>
  <c r="C539" i="40" s="1"/>
  <c r="E539" i="40" s="1"/>
  <c r="AJ538" i="40"/>
  <c r="AK538" i="40" s="1"/>
  <c r="Z538" i="40"/>
  <c r="AL538" i="40" l="1"/>
  <c r="AQ538" i="40" s="1"/>
  <c r="AT538" i="40" s="1"/>
  <c r="D539" i="40"/>
  <c r="F539" i="40"/>
  <c r="G539" i="40" l="1"/>
  <c r="H539" i="40" s="1"/>
  <c r="I539" i="40" s="1"/>
  <c r="K539" i="40" s="1"/>
  <c r="L539" i="40" s="1"/>
  <c r="U539" i="40"/>
  <c r="V539" i="40" s="1"/>
  <c r="AO538" i="40"/>
  <c r="AR538" i="40" s="1"/>
  <c r="M539" i="40" l="1"/>
  <c r="X539" i="40"/>
  <c r="BF539" i="40"/>
  <c r="BG539" i="40" s="1"/>
  <c r="AF540" i="40" s="1"/>
  <c r="AG540" i="40" s="1"/>
  <c r="AH540" i="40" s="1"/>
  <c r="AA539" i="40"/>
  <c r="W539" i="40"/>
  <c r="BH539" i="40"/>
  <c r="BI539" i="40" s="1"/>
  <c r="AM539" i="40"/>
  <c r="AN539" i="40"/>
  <c r="AP539" i="40" s="1"/>
  <c r="AS539" i="40" s="1"/>
  <c r="N539" i="40"/>
  <c r="P539" i="40" s="1"/>
  <c r="AY540" i="40" l="1"/>
  <c r="AI540" i="40"/>
  <c r="T540" i="40"/>
  <c r="Q539" i="40"/>
  <c r="O539" i="40"/>
  <c r="AZ540" i="40"/>
  <c r="AV540" i="40"/>
  <c r="AW540" i="40" s="1"/>
  <c r="AX540" i="40" s="1"/>
  <c r="BB540" i="40"/>
  <c r="B541" i="40" l="1"/>
  <c r="R539" i="40"/>
  <c r="S539" i="40" s="1"/>
  <c r="BC540" i="40"/>
  <c r="BD540" i="40" s="1"/>
  <c r="BE540" i="40" s="1"/>
  <c r="Y539" i="40"/>
  <c r="AB539" i="40"/>
  <c r="AC539" i="40" l="1"/>
  <c r="AD539" i="40" s="1"/>
  <c r="C540" i="40" s="1"/>
  <c r="E540" i="40" s="1"/>
  <c r="AJ539" i="40"/>
  <c r="AK539" i="40" s="1"/>
  <c r="Z539" i="40"/>
  <c r="AL539" i="40" l="1"/>
  <c r="AO539" i="40" s="1"/>
  <c r="AR539" i="40" s="1"/>
  <c r="D540" i="40"/>
  <c r="F540" i="40"/>
  <c r="AQ539" i="40" l="1"/>
  <c r="AT539" i="40" s="1"/>
  <c r="U540" i="40"/>
  <c r="V540" i="40" s="1"/>
  <c r="G540" i="40"/>
  <c r="H540" i="40" s="1"/>
  <c r="I540" i="40" s="1"/>
  <c r="K540" i="40" s="1"/>
  <c r="L540" i="40" s="1"/>
  <c r="X540" i="40" l="1"/>
  <c r="AA540" i="40"/>
  <c r="M540" i="40"/>
  <c r="BF540" i="40"/>
  <c r="BG540" i="40" s="1"/>
  <c r="AF541" i="40" s="1"/>
  <c r="AG541" i="40" s="1"/>
  <c r="AM540" i="40"/>
  <c r="AN540" i="40"/>
  <c r="AP540" i="40" s="1"/>
  <c r="AS540" i="40" s="1"/>
  <c r="BH540" i="40"/>
  <c r="BI540" i="40" s="1"/>
  <c r="T541" i="40" l="1"/>
  <c r="W540" i="40"/>
  <c r="N540" i="40"/>
  <c r="P540" i="40" s="1"/>
  <c r="AH541" i="40"/>
  <c r="AY541" i="40"/>
  <c r="AI541" i="40"/>
  <c r="Q540" i="40" l="1"/>
  <c r="O540" i="40"/>
  <c r="AV541" i="40"/>
  <c r="AW541" i="40" s="1"/>
  <c r="AX541" i="40" s="1"/>
  <c r="BB541" i="40"/>
  <c r="AZ541" i="40"/>
  <c r="B542" i="40" l="1"/>
  <c r="R540" i="40"/>
  <c r="S540" i="40" s="1"/>
  <c r="BC541" i="40"/>
  <c r="BD541" i="40" s="1"/>
  <c r="BE541" i="40" s="1"/>
  <c r="AB540" i="40" l="1"/>
  <c r="Y540" i="40"/>
  <c r="AC540" i="40" l="1"/>
  <c r="AJ540" i="40"/>
  <c r="AK540" i="40" s="1"/>
  <c r="AD540" i="40"/>
  <c r="C541" i="40" s="1"/>
  <c r="E541" i="40" s="1"/>
  <c r="Z540" i="40"/>
  <c r="AL540" i="40" l="1"/>
  <c r="AO540" i="40" s="1"/>
  <c r="AR540" i="40" s="1"/>
  <c r="D541" i="40"/>
  <c r="F541" i="40"/>
  <c r="AQ540" i="40" l="1"/>
  <c r="AT540" i="40" s="1"/>
  <c r="U541" i="40"/>
  <c r="V541" i="40" s="1"/>
  <c r="G541" i="40"/>
  <c r="H541" i="40" s="1"/>
  <c r="I541" i="40" s="1"/>
  <c r="K541" i="40" s="1"/>
  <c r="L541" i="40" s="1"/>
  <c r="X541" i="40" l="1"/>
  <c r="AA541" i="40"/>
  <c r="M541" i="40"/>
  <c r="BF541" i="40"/>
  <c r="BG541" i="40" s="1"/>
  <c r="AF542" i="40" s="1"/>
  <c r="AG542" i="40" s="1"/>
  <c r="AN541" i="40"/>
  <c r="AP541" i="40" s="1"/>
  <c r="AS541" i="40" s="1"/>
  <c r="AM541" i="40"/>
  <c r="BH541" i="40"/>
  <c r="BI541" i="40" s="1"/>
  <c r="T542" i="40" l="1"/>
  <c r="W541" i="40"/>
  <c r="N541" i="40"/>
  <c r="P541" i="40" s="1"/>
  <c r="AY542" i="40"/>
  <c r="AI542" i="40"/>
  <c r="AH542" i="40"/>
  <c r="O541" i="40" l="1"/>
  <c r="Q541" i="40"/>
  <c r="AV542" i="40"/>
  <c r="AW542" i="40" s="1"/>
  <c r="AX542" i="40" s="1"/>
  <c r="AZ542" i="40"/>
  <c r="BB542" i="40"/>
  <c r="B543" i="40" l="1"/>
  <c r="R541" i="40"/>
  <c r="S541" i="40" s="1"/>
  <c r="BC542" i="40"/>
  <c r="BD542" i="40" s="1"/>
  <c r="BE542" i="40" s="1"/>
  <c r="AB541" i="40" l="1"/>
  <c r="Y541" i="40"/>
  <c r="AC541" i="40" l="1"/>
  <c r="AD541" i="40" s="1"/>
  <c r="C542" i="40" s="1"/>
  <c r="E542" i="40" s="1"/>
  <c r="AJ541" i="40"/>
  <c r="AK541" i="40" s="1"/>
  <c r="Z541" i="40"/>
  <c r="AL541" i="40" l="1"/>
  <c r="AO541" i="40" s="1"/>
  <c r="AR541" i="40" s="1"/>
  <c r="D542" i="40"/>
  <c r="F542" i="40"/>
  <c r="G542" i="40" l="1"/>
  <c r="H542" i="40" s="1"/>
  <c r="I542" i="40" s="1"/>
  <c r="K542" i="40" s="1"/>
  <c r="L542" i="40" s="1"/>
  <c r="U542" i="40"/>
  <c r="V542" i="40" s="1"/>
  <c r="AQ541" i="40"/>
  <c r="AT541" i="40" s="1"/>
  <c r="X542" i="40" l="1"/>
  <c r="M542" i="40"/>
  <c r="BF542" i="40"/>
  <c r="BG542" i="40" s="1"/>
  <c r="AF543" i="40" s="1"/>
  <c r="AG543" i="40" s="1"/>
  <c r="W542" i="40"/>
  <c r="AM542" i="40"/>
  <c r="AN542" i="40"/>
  <c r="AP542" i="40" s="1"/>
  <c r="AS542" i="40" s="1"/>
  <c r="BH542" i="40"/>
  <c r="BI542" i="40" s="1"/>
  <c r="AA542" i="40"/>
  <c r="N542" i="40" l="1"/>
  <c r="P542" i="40" s="1"/>
  <c r="Q542" i="40" s="1"/>
  <c r="T543" i="40"/>
  <c r="AY543" i="40"/>
  <c r="AH543" i="40"/>
  <c r="AI543" i="40"/>
  <c r="O542" i="40" l="1"/>
  <c r="R542" i="40"/>
  <c r="S542" i="40" s="1"/>
  <c r="AV543" i="40"/>
  <c r="AW543" i="40" s="1"/>
  <c r="AX543" i="40" s="1"/>
  <c r="BB543" i="40"/>
  <c r="AZ543" i="40"/>
  <c r="B544" i="40" l="1"/>
  <c r="BC543" i="40"/>
  <c r="BD543" i="40" s="1"/>
  <c r="BE543" i="40" s="1"/>
  <c r="Y542" i="40" l="1"/>
  <c r="AB542" i="40"/>
  <c r="AC542" i="40" l="1"/>
  <c r="AD542" i="40" s="1"/>
  <c r="C543" i="40" s="1"/>
  <c r="E543" i="40" s="1"/>
  <c r="AJ542" i="40"/>
  <c r="AK542" i="40" s="1"/>
  <c r="Z542" i="40"/>
  <c r="AL542" i="40" l="1"/>
  <c r="AO542" i="40" s="1"/>
  <c r="AR542" i="40" s="1"/>
  <c r="D543" i="40"/>
  <c r="F543" i="40"/>
  <c r="U543" i="40" l="1"/>
  <c r="V543" i="40" s="1"/>
  <c r="BH543" i="40" s="1"/>
  <c r="BI543" i="40" s="1"/>
  <c r="AQ542" i="40"/>
  <c r="AT542" i="40" s="1"/>
  <c r="G543" i="40"/>
  <c r="H543" i="40" s="1"/>
  <c r="I543" i="40" s="1"/>
  <c r="K543" i="40" s="1"/>
  <c r="L543" i="40" s="1"/>
  <c r="X543" i="40" l="1"/>
  <c r="T544" i="40"/>
  <c r="AA543" i="40"/>
  <c r="M543" i="40"/>
  <c r="BF543" i="40"/>
  <c r="BG543" i="40" s="1"/>
  <c r="AF544" i="40" s="1"/>
  <c r="AG544" i="40" s="1"/>
  <c r="AM543" i="40"/>
  <c r="AN543" i="40"/>
  <c r="AP543" i="40" s="1"/>
  <c r="AS543" i="40" s="1"/>
  <c r="W543" i="40" l="1"/>
  <c r="N543" i="40"/>
  <c r="P543" i="40" s="1"/>
  <c r="AY544" i="40"/>
  <c r="AI544" i="40"/>
  <c r="AH544" i="40"/>
  <c r="O543" i="40" l="1"/>
  <c r="Q543" i="40"/>
  <c r="BB544" i="40"/>
  <c r="AV544" i="40"/>
  <c r="AW544" i="40" s="1"/>
  <c r="AX544" i="40" s="1"/>
  <c r="AZ544" i="40"/>
  <c r="B545" i="40" l="1"/>
  <c r="R543" i="40"/>
  <c r="S543" i="40" s="1"/>
  <c r="BC544" i="40"/>
  <c r="BD544" i="40" s="1"/>
  <c r="BE544" i="40" s="1"/>
  <c r="Y543" i="40"/>
  <c r="AB543" i="40"/>
  <c r="AC543" i="40" l="1"/>
  <c r="AJ543" i="40"/>
  <c r="AK543" i="40" s="1"/>
  <c r="AD543" i="40"/>
  <c r="C544" i="40" s="1"/>
  <c r="E544" i="40" s="1"/>
  <c r="Z543" i="40"/>
  <c r="AL543" i="40" l="1"/>
  <c r="AO543" i="40" s="1"/>
  <c r="AR543" i="40" s="1"/>
  <c r="D544" i="40"/>
  <c r="F544" i="40"/>
  <c r="G544" i="40" l="1"/>
  <c r="H544" i="40" s="1"/>
  <c r="I544" i="40" s="1"/>
  <c r="K544" i="40" s="1"/>
  <c r="L544" i="40" s="1"/>
  <c r="AQ543" i="40"/>
  <c r="AT543" i="40" s="1"/>
  <c r="U544" i="40"/>
  <c r="V544" i="40" s="1"/>
  <c r="X544" i="40" l="1"/>
  <c r="M544" i="40"/>
  <c r="BF544" i="40"/>
  <c r="BG544" i="40" s="1"/>
  <c r="AF545" i="40" s="1"/>
  <c r="AG545" i="40" s="1"/>
  <c r="BH544" i="40"/>
  <c r="BI544" i="40" s="1"/>
  <c r="AA544" i="40"/>
  <c r="AM544" i="40"/>
  <c r="AN544" i="40"/>
  <c r="AP544" i="40" s="1"/>
  <c r="AS544" i="40" s="1"/>
  <c r="T545" i="40" l="1"/>
  <c r="W544" i="40"/>
  <c r="N544" i="40"/>
  <c r="P544" i="40" s="1"/>
  <c r="AH545" i="40"/>
  <c r="AI545" i="40"/>
  <c r="AY545" i="40"/>
  <c r="O544" i="40" l="1"/>
  <c r="Q544" i="40"/>
  <c r="AZ545" i="40"/>
  <c r="BB545" i="40"/>
  <c r="AV545" i="40"/>
  <c r="AW545" i="40" s="1"/>
  <c r="AX545" i="40" s="1"/>
  <c r="B546" i="40" l="1"/>
  <c r="R544" i="40"/>
  <c r="S544" i="40" s="1"/>
  <c r="BC545" i="40"/>
  <c r="BD545" i="40" s="1"/>
  <c r="BE545" i="40" s="1"/>
  <c r="AB544" i="40"/>
  <c r="Y544" i="40"/>
  <c r="AC544" i="40" l="1"/>
  <c r="AJ544" i="40"/>
  <c r="AK544" i="40" s="1"/>
  <c r="AD544" i="40"/>
  <c r="C545" i="40" s="1"/>
  <c r="E545" i="40" s="1"/>
  <c r="Z544" i="40"/>
  <c r="AL544" i="40" l="1"/>
  <c r="AO544" i="40" s="1"/>
  <c r="AR544" i="40" s="1"/>
  <c r="D545" i="40"/>
  <c r="F545" i="40"/>
  <c r="AQ544" i="40" l="1"/>
  <c r="AT544" i="40" s="1"/>
  <c r="G545" i="40"/>
  <c r="H545" i="40" s="1"/>
  <c r="I545" i="40" s="1"/>
  <c r="K545" i="40" s="1"/>
  <c r="L545" i="40" s="1"/>
  <c r="U545" i="40"/>
  <c r="V545" i="40" s="1"/>
  <c r="X545" i="40" l="1"/>
  <c r="W545" i="40"/>
  <c r="M545" i="40"/>
  <c r="N545" i="40" s="1"/>
  <c r="P545" i="40" s="1"/>
  <c r="BF545" i="40"/>
  <c r="BG545" i="40" s="1"/>
  <c r="AF546" i="40" s="1"/>
  <c r="AG546" i="40" s="1"/>
  <c r="BH545" i="40"/>
  <c r="BI545" i="40" s="1"/>
  <c r="AN545" i="40"/>
  <c r="AP545" i="40" s="1"/>
  <c r="AS545" i="40" s="1"/>
  <c r="AM545" i="40"/>
  <c r="AA545" i="40"/>
  <c r="T546" i="40" l="1"/>
  <c r="Q545" i="40"/>
  <c r="O545" i="40"/>
  <c r="AH546" i="40"/>
  <c r="AY546" i="40"/>
  <c r="AI546" i="40"/>
  <c r="R545" i="40" l="1"/>
  <c r="S545" i="40" s="1"/>
  <c r="BB546" i="40"/>
  <c r="AZ546" i="40"/>
  <c r="AV546" i="40"/>
  <c r="AW546" i="40" s="1"/>
  <c r="AX546" i="40" s="1"/>
  <c r="B547" i="40" l="1"/>
  <c r="BC546" i="40"/>
  <c r="BD546" i="40" s="1"/>
  <c r="BE546" i="40" s="1"/>
  <c r="AB545" i="40" l="1"/>
  <c r="Y545" i="40"/>
  <c r="AC545" i="40" l="1"/>
  <c r="AD545" i="40" s="1"/>
  <c r="C546" i="40" s="1"/>
  <c r="E546" i="40" s="1"/>
  <c r="AJ545" i="40"/>
  <c r="AK545" i="40" s="1"/>
  <c r="Z545" i="40"/>
  <c r="AL545" i="40" l="1"/>
  <c r="AQ545" i="40" s="1"/>
  <c r="AT545" i="40" s="1"/>
  <c r="D546" i="40"/>
  <c r="F546" i="40"/>
  <c r="AO545" i="40" l="1"/>
  <c r="AR545" i="40" s="1"/>
  <c r="U546" i="40"/>
  <c r="V546" i="40" s="1"/>
  <c r="G546" i="40"/>
  <c r="H546" i="40" s="1"/>
  <c r="I546" i="40" s="1"/>
  <c r="K546" i="40" s="1"/>
  <c r="L546" i="40" s="1"/>
  <c r="X546" i="40" l="1"/>
  <c r="AA546" i="40"/>
  <c r="M546" i="40"/>
  <c r="BF546" i="40"/>
  <c r="BG546" i="40" s="1"/>
  <c r="AF547" i="40" s="1"/>
  <c r="AG547" i="40" s="1"/>
  <c r="BH546" i="40"/>
  <c r="BI546" i="40" s="1"/>
  <c r="AN546" i="40"/>
  <c r="AP546" i="40" s="1"/>
  <c r="AS546" i="40" s="1"/>
  <c r="AM546" i="40"/>
  <c r="T547" i="40" l="1"/>
  <c r="N546" i="40"/>
  <c r="P546" i="40" s="1"/>
  <c r="W546" i="40"/>
  <c r="AY547" i="40"/>
  <c r="AH547" i="40"/>
  <c r="AI547" i="40"/>
  <c r="Q546" i="40" l="1"/>
  <c r="O546" i="40"/>
  <c r="BB547" i="40"/>
  <c r="AV547" i="40"/>
  <c r="AW547" i="40" s="1"/>
  <c r="AX547" i="40" s="1"/>
  <c r="AZ547" i="40"/>
  <c r="B548" i="40" l="1"/>
  <c r="BC547" i="40"/>
  <c r="BD547" i="40" s="1"/>
  <c r="BE547" i="40" s="1"/>
  <c r="R546" i="40"/>
  <c r="S546" i="40" s="1"/>
  <c r="Y546" i="40"/>
  <c r="AB546" i="40"/>
  <c r="AC546" i="40" l="1"/>
  <c r="AD546" i="40" s="1"/>
  <c r="C547" i="40" s="1"/>
  <c r="E547" i="40" s="1"/>
  <c r="AJ546" i="40"/>
  <c r="Z546" i="40"/>
  <c r="AK546" i="40" l="1"/>
  <c r="D547" i="40"/>
  <c r="F547" i="40"/>
  <c r="AL546" i="40" l="1"/>
  <c r="G547" i="40"/>
  <c r="H547" i="40" s="1"/>
  <c r="I547" i="40" s="1"/>
  <c r="K547" i="40" s="1"/>
  <c r="L547" i="40" s="1"/>
  <c r="U547" i="40"/>
  <c r="V547" i="40" s="1"/>
  <c r="AQ546" i="40" l="1"/>
  <c r="AT546" i="40" s="1"/>
  <c r="AO546" i="40"/>
  <c r="AR546" i="40" s="1"/>
  <c r="X547" i="40"/>
  <c r="M547" i="40"/>
  <c r="BF547" i="40"/>
  <c r="BG547" i="40" s="1"/>
  <c r="AF548" i="40" s="1"/>
  <c r="AG548" i="40" s="1"/>
  <c r="W547" i="40"/>
  <c r="BH547" i="40"/>
  <c r="BI547" i="40" s="1"/>
  <c r="N547" i="40"/>
  <c r="P547" i="40" s="1"/>
  <c r="AM547" i="40"/>
  <c r="AN547" i="40"/>
  <c r="AP547" i="40" s="1"/>
  <c r="AS547" i="40" s="1"/>
  <c r="AA547" i="40"/>
  <c r="T548" i="40" l="1"/>
  <c r="Q547" i="40"/>
  <c r="O547" i="40"/>
  <c r="AH548" i="40"/>
  <c r="AY548" i="40"/>
  <c r="AI548" i="40"/>
  <c r="R547" i="40" l="1"/>
  <c r="S547" i="40" s="1"/>
  <c r="BB548" i="40"/>
  <c r="AZ548" i="40"/>
  <c r="BC548" i="40" s="1"/>
  <c r="BD548" i="40" s="1"/>
  <c r="BE548" i="40" s="1"/>
  <c r="AV548" i="40"/>
  <c r="AW548" i="40" s="1"/>
  <c r="AX548" i="40" s="1"/>
  <c r="B549" i="40" l="1"/>
  <c r="AB547" i="40"/>
  <c r="Y547" i="40"/>
  <c r="AC547" i="40" l="1"/>
  <c r="AJ547" i="40"/>
  <c r="AK547" i="40" s="1"/>
  <c r="AD547" i="40"/>
  <c r="C548" i="40" s="1"/>
  <c r="E548" i="40" s="1"/>
  <c r="Z547" i="40"/>
  <c r="AL547" i="40" l="1"/>
  <c r="AO547" i="40" s="1"/>
  <c r="AR547" i="40" s="1"/>
  <c r="D548" i="40"/>
  <c r="F548" i="40"/>
  <c r="G548" i="40" l="1"/>
  <c r="H548" i="40" s="1"/>
  <c r="I548" i="40" s="1"/>
  <c r="K548" i="40" s="1"/>
  <c r="L548" i="40" s="1"/>
  <c r="AQ547" i="40"/>
  <c r="AT547" i="40" s="1"/>
  <c r="U548" i="40"/>
  <c r="V548" i="40" s="1"/>
  <c r="X548" i="40" l="1"/>
  <c r="M548" i="40"/>
  <c r="N548" i="40" s="1"/>
  <c r="P548" i="40" s="1"/>
  <c r="BH548" i="40"/>
  <c r="BI548" i="40" s="1"/>
  <c r="T549" i="40" s="1"/>
  <c r="BF548" i="40"/>
  <c r="BG548" i="40" s="1"/>
  <c r="AF549" i="40" s="1"/>
  <c r="AG549" i="40" s="1"/>
  <c r="W548" i="40"/>
  <c r="AA548" i="40"/>
  <c r="AN548" i="40"/>
  <c r="AP548" i="40" s="1"/>
  <c r="AS548" i="40" s="1"/>
  <c r="AM548" i="40"/>
  <c r="Q548" i="40" l="1"/>
  <c r="O548" i="40"/>
  <c r="AI549" i="40"/>
  <c r="AH549" i="40"/>
  <c r="AY549" i="40"/>
  <c r="R548" i="40" l="1"/>
  <c r="S548" i="40" s="1"/>
  <c r="BB549" i="40"/>
  <c r="AV549" i="40"/>
  <c r="AW549" i="40" s="1"/>
  <c r="AX549" i="40" s="1"/>
  <c r="AZ549" i="40"/>
  <c r="B550" i="40" l="1"/>
  <c r="BC549" i="40"/>
  <c r="BD549" i="40" s="1"/>
  <c r="BE549" i="40" s="1"/>
  <c r="AB548" i="40"/>
  <c r="Y548" i="40"/>
  <c r="AC548" i="40" l="1"/>
  <c r="AJ548" i="40"/>
  <c r="AK548" i="40" s="1"/>
  <c r="AD548" i="40"/>
  <c r="C549" i="40" s="1"/>
  <c r="E549" i="40" s="1"/>
  <c r="Z548" i="40"/>
  <c r="AL548" i="40" l="1"/>
  <c r="AQ548" i="40" s="1"/>
  <c r="AT548" i="40" s="1"/>
  <c r="D549" i="40"/>
  <c r="F549" i="40"/>
  <c r="AO548" i="40" l="1"/>
  <c r="AR548" i="40" s="1"/>
  <c r="U549" i="40"/>
  <c r="V549" i="40" s="1"/>
  <c r="G549" i="40"/>
  <c r="H549" i="40" s="1"/>
  <c r="I549" i="40" s="1"/>
  <c r="K549" i="40" s="1"/>
  <c r="L549" i="40" s="1"/>
  <c r="X549" i="40" l="1"/>
  <c r="M549" i="40"/>
  <c r="BF549" i="40"/>
  <c r="BG549" i="40" s="1"/>
  <c r="AF550" i="40" s="1"/>
  <c r="AG550" i="40" s="1"/>
  <c r="AM549" i="40"/>
  <c r="AN549" i="40"/>
  <c r="AP549" i="40" s="1"/>
  <c r="AS549" i="40" s="1"/>
  <c r="BH549" i="40"/>
  <c r="BI549" i="40" s="1"/>
  <c r="AA549" i="40"/>
  <c r="T550" i="40" l="1"/>
  <c r="N549" i="40"/>
  <c r="P549" i="40" s="1"/>
  <c r="W549" i="40"/>
  <c r="AH550" i="40"/>
  <c r="AI550" i="40"/>
  <c r="AY550" i="40"/>
  <c r="O549" i="40" l="1"/>
  <c r="Q549" i="40"/>
  <c r="AV550" i="40"/>
  <c r="AW550" i="40" s="1"/>
  <c r="AX550" i="40" s="1"/>
  <c r="BB550" i="40"/>
  <c r="AZ550" i="40"/>
  <c r="B551" i="40" l="1"/>
  <c r="R549" i="40"/>
  <c r="S549" i="40" s="1"/>
  <c r="BC550" i="40"/>
  <c r="BD550" i="40" s="1"/>
  <c r="BE550" i="40" s="1"/>
  <c r="Y549" i="40"/>
  <c r="AB549" i="40"/>
  <c r="AC549" i="40" l="1"/>
  <c r="AD549" i="40" s="1"/>
  <c r="C550" i="40" s="1"/>
  <c r="E550" i="40" s="1"/>
  <c r="AJ549" i="40"/>
  <c r="AK549" i="40" s="1"/>
  <c r="Z549" i="40"/>
  <c r="AL549" i="40" l="1"/>
  <c r="AQ549" i="40" s="1"/>
  <c r="AT549" i="40" s="1"/>
  <c r="D550" i="40"/>
  <c r="F550" i="40"/>
  <c r="G550" i="40" l="1"/>
  <c r="H550" i="40" s="1"/>
  <c r="I550" i="40" s="1"/>
  <c r="K550" i="40" s="1"/>
  <c r="L550" i="40" s="1"/>
  <c r="AO549" i="40"/>
  <c r="AR549" i="40" s="1"/>
  <c r="U550" i="40"/>
  <c r="V550" i="40" s="1"/>
  <c r="X550" i="40" l="1"/>
  <c r="M550" i="40"/>
  <c r="BF550" i="40"/>
  <c r="BG550" i="40" s="1"/>
  <c r="AF551" i="40" s="1"/>
  <c r="AG551" i="40" s="1"/>
  <c r="W550" i="40"/>
  <c r="BH550" i="40"/>
  <c r="BI550" i="40" s="1"/>
  <c r="AN550" i="40"/>
  <c r="AP550" i="40" s="1"/>
  <c r="AS550" i="40" s="1"/>
  <c r="AM550" i="40"/>
  <c r="AA550" i="40"/>
  <c r="T551" i="40" l="1"/>
  <c r="N550" i="40"/>
  <c r="P550" i="40" s="1"/>
  <c r="Q550" i="40" s="1"/>
  <c r="AI551" i="40"/>
  <c r="AH551" i="40"/>
  <c r="AY551" i="40"/>
  <c r="O550" i="40" l="1"/>
  <c r="R550" i="40"/>
  <c r="S550" i="40" s="1"/>
  <c r="BB551" i="40"/>
  <c r="AZ551" i="40"/>
  <c r="BC551" i="40" s="1"/>
  <c r="BD551" i="40" s="1"/>
  <c r="BE551" i="40" s="1"/>
  <c r="AV551" i="40"/>
  <c r="AW551" i="40" s="1"/>
  <c r="AX551" i="40" s="1"/>
  <c r="B552" i="40" l="1"/>
  <c r="AB550" i="40"/>
  <c r="Y550" i="40"/>
  <c r="AC550" i="40" l="1"/>
  <c r="AD550" i="40" s="1"/>
  <c r="C551" i="40" s="1"/>
  <c r="E551" i="40" s="1"/>
  <c r="AJ550" i="40"/>
  <c r="AK550" i="40" s="1"/>
  <c r="Z550" i="40"/>
  <c r="AL550" i="40" l="1"/>
  <c r="AO550" i="40" s="1"/>
  <c r="AR550" i="40" s="1"/>
  <c r="D551" i="40"/>
  <c r="F551" i="40"/>
  <c r="AQ550" i="40" l="1"/>
  <c r="AT550" i="40" s="1"/>
  <c r="U551" i="40"/>
  <c r="V551" i="40" s="1"/>
  <c r="G551" i="40"/>
  <c r="H551" i="40" s="1"/>
  <c r="I551" i="40" s="1"/>
  <c r="K551" i="40" s="1"/>
  <c r="L551" i="40" s="1"/>
  <c r="X551" i="40" l="1"/>
  <c r="AA551" i="40"/>
  <c r="M551" i="40"/>
  <c r="BF551" i="40"/>
  <c r="BG551" i="40" s="1"/>
  <c r="AF552" i="40" s="1"/>
  <c r="AG552" i="40" s="1"/>
  <c r="AM551" i="40"/>
  <c r="AN551" i="40"/>
  <c r="AP551" i="40" s="1"/>
  <c r="AS551" i="40" s="1"/>
  <c r="BH551" i="40"/>
  <c r="BI551" i="40" s="1"/>
  <c r="T552" i="40" l="1"/>
  <c r="W551" i="40"/>
  <c r="N551" i="40"/>
  <c r="P551" i="40" s="1"/>
  <c r="AY552" i="40"/>
  <c r="AH552" i="40"/>
  <c r="AI552" i="40"/>
  <c r="Q551" i="40" l="1"/>
  <c r="O551" i="40"/>
  <c r="AZ552" i="40"/>
  <c r="BB552" i="40"/>
  <c r="AV552" i="40"/>
  <c r="AW552" i="40" s="1"/>
  <c r="AX552" i="40" s="1"/>
  <c r="B553" i="40" l="1"/>
  <c r="BC552" i="40"/>
  <c r="BD552" i="40" s="1"/>
  <c r="BE552" i="40" s="1"/>
  <c r="R551" i="40"/>
  <c r="S551" i="40" s="1"/>
  <c r="AB551" i="40"/>
  <c r="Y551" i="40"/>
  <c r="AC551" i="40" l="1"/>
  <c r="AD551" i="40" s="1"/>
  <c r="C552" i="40" s="1"/>
  <c r="E552" i="40" s="1"/>
  <c r="AJ551" i="40"/>
  <c r="AK551" i="40" s="1"/>
  <c r="Z551" i="40"/>
  <c r="AL551" i="40" l="1"/>
  <c r="AQ551" i="40" s="1"/>
  <c r="AT551" i="40" s="1"/>
  <c r="D552" i="40"/>
  <c r="F552" i="40"/>
  <c r="AO551" i="40" l="1"/>
  <c r="AR551" i="40" s="1"/>
  <c r="G552" i="40"/>
  <c r="H552" i="40" s="1"/>
  <c r="I552" i="40" s="1"/>
  <c r="K552" i="40" s="1"/>
  <c r="L552" i="40" s="1"/>
  <c r="U552" i="40"/>
  <c r="V552" i="40" s="1"/>
  <c r="X552" i="40" l="1"/>
  <c r="M552" i="40"/>
  <c r="BF552" i="40"/>
  <c r="BG552" i="40" s="1"/>
  <c r="AF553" i="40" s="1"/>
  <c r="AG553" i="40" s="1"/>
  <c r="AY553" i="40" s="1"/>
  <c r="BH552" i="40"/>
  <c r="BI552" i="40" s="1"/>
  <c r="AN552" i="40"/>
  <c r="AP552" i="40" s="1"/>
  <c r="AS552" i="40" s="1"/>
  <c r="AM552" i="40"/>
  <c r="AA552" i="40"/>
  <c r="AI553" i="40" l="1"/>
  <c r="AH553" i="40"/>
  <c r="T553" i="40"/>
  <c r="W552" i="40"/>
  <c r="N552" i="40"/>
  <c r="P552" i="40" s="1"/>
  <c r="AV553" i="40"/>
  <c r="AW553" i="40" s="1"/>
  <c r="AX553" i="40" s="1"/>
  <c r="BB553" i="40"/>
  <c r="AZ553" i="40"/>
  <c r="B554" i="40" l="1"/>
  <c r="Q552" i="40"/>
  <c r="O552" i="40"/>
  <c r="BC553" i="40"/>
  <c r="BD553" i="40" s="1"/>
  <c r="BE553" i="40" s="1"/>
  <c r="R552" i="40" l="1"/>
  <c r="S552" i="40" s="1"/>
  <c r="Y552" i="40"/>
  <c r="AB552" i="40"/>
  <c r="AC552" i="40" l="1"/>
  <c r="AD552" i="40" s="1"/>
  <c r="C553" i="40" s="1"/>
  <c r="E553" i="40" s="1"/>
  <c r="AJ552" i="40"/>
  <c r="AK552" i="40" s="1"/>
  <c r="Z552" i="40"/>
  <c r="AL552" i="40" l="1"/>
  <c r="AQ552" i="40" s="1"/>
  <c r="AT552" i="40" s="1"/>
  <c r="D553" i="40"/>
  <c r="F553" i="40"/>
  <c r="AO552" i="40" l="1"/>
  <c r="AR552" i="40" s="1"/>
  <c r="U553" i="40"/>
  <c r="V553" i="40" s="1"/>
  <c r="G553" i="40"/>
  <c r="H553" i="40" s="1"/>
  <c r="I553" i="40" s="1"/>
  <c r="K553" i="40" s="1"/>
  <c r="L553" i="40" s="1"/>
  <c r="X553" i="40" l="1"/>
  <c r="AA553" i="40"/>
  <c r="M553" i="40"/>
  <c r="BF553" i="40"/>
  <c r="BG553" i="40" s="1"/>
  <c r="AF554" i="40" s="1"/>
  <c r="AG554" i="40" s="1"/>
  <c r="AM553" i="40"/>
  <c r="AN553" i="40"/>
  <c r="AP553" i="40" s="1"/>
  <c r="AS553" i="40" s="1"/>
  <c r="BH553" i="40"/>
  <c r="BI553" i="40" s="1"/>
  <c r="T554" i="40" l="1"/>
  <c r="W553" i="40"/>
  <c r="N553" i="40"/>
  <c r="P553" i="40" s="1"/>
  <c r="AI554" i="40"/>
  <c r="AH554" i="40"/>
  <c r="AY554" i="40"/>
  <c r="Q553" i="40" l="1"/>
  <c r="O553" i="40"/>
  <c r="BB554" i="40"/>
  <c r="AZ554" i="40"/>
  <c r="AV554" i="40"/>
  <c r="AW554" i="40" s="1"/>
  <c r="AX554" i="40" s="1"/>
  <c r="B555" i="40" l="1"/>
  <c r="R553" i="40"/>
  <c r="S553" i="40" s="1"/>
  <c r="BC554" i="40"/>
  <c r="BD554" i="40" s="1"/>
  <c r="BE554" i="40" s="1"/>
  <c r="AB553" i="40" l="1"/>
  <c r="Y553" i="40"/>
  <c r="AC553" i="40" l="1"/>
  <c r="AD553" i="40" s="1"/>
  <c r="C554" i="40" s="1"/>
  <c r="E554" i="40" s="1"/>
  <c r="AJ553" i="40"/>
  <c r="AK553" i="40" s="1"/>
  <c r="Z553" i="40"/>
  <c r="AL553" i="40" l="1"/>
  <c r="AO553" i="40" s="1"/>
  <c r="AR553" i="40" s="1"/>
  <c r="D554" i="40"/>
  <c r="F554" i="40"/>
  <c r="G554" i="40" l="1"/>
  <c r="H554" i="40" s="1"/>
  <c r="I554" i="40" s="1"/>
  <c r="K554" i="40" s="1"/>
  <c r="L554" i="40" s="1"/>
  <c r="U554" i="40"/>
  <c r="V554" i="40" s="1"/>
  <c r="AQ553" i="40"/>
  <c r="AT553" i="40" s="1"/>
  <c r="M554" i="40" l="1"/>
  <c r="W554" i="40"/>
  <c r="X554" i="40"/>
  <c r="BF554" i="40"/>
  <c r="BG554" i="40" s="1"/>
  <c r="AF555" i="40" s="1"/>
  <c r="AG555" i="40" s="1"/>
  <c r="AA554" i="40"/>
  <c r="AM554" i="40"/>
  <c r="AN554" i="40"/>
  <c r="AP554" i="40" s="1"/>
  <c r="AS554" i="40" s="1"/>
  <c r="BH554" i="40"/>
  <c r="BI554" i="40" s="1"/>
  <c r="N554" i="40"/>
  <c r="P554" i="40" s="1"/>
  <c r="T555" i="40" l="1"/>
  <c r="Q554" i="40"/>
  <c r="O554" i="40"/>
  <c r="AI555" i="40"/>
  <c r="AH555" i="40"/>
  <c r="AY555" i="40"/>
  <c r="R554" i="40" l="1"/>
  <c r="S554" i="40" s="1"/>
  <c r="BB555" i="40"/>
  <c r="AV555" i="40"/>
  <c r="AW555" i="40" s="1"/>
  <c r="AX555" i="40" s="1"/>
  <c r="AZ555" i="40"/>
  <c r="BC555" i="40" s="1"/>
  <c r="BD555" i="40" s="1"/>
  <c r="BE555" i="40" s="1"/>
  <c r="B556" i="40" l="1"/>
  <c r="AB554" i="40"/>
  <c r="Y554" i="40"/>
  <c r="AC554" i="40" l="1"/>
  <c r="AJ554" i="40"/>
  <c r="AK554" i="40" s="1"/>
  <c r="AD554" i="40"/>
  <c r="C555" i="40" s="1"/>
  <c r="E555" i="40" s="1"/>
  <c r="Z554" i="40"/>
  <c r="AL554" i="40" l="1"/>
  <c r="AO554" i="40" s="1"/>
  <c r="AR554" i="40" s="1"/>
  <c r="D555" i="40"/>
  <c r="F555" i="40"/>
  <c r="G555" i="40" l="1"/>
  <c r="H555" i="40" s="1"/>
  <c r="I555" i="40" s="1"/>
  <c r="K555" i="40" s="1"/>
  <c r="L555" i="40" s="1"/>
  <c r="U555" i="40"/>
  <c r="V555" i="40" s="1"/>
  <c r="AQ554" i="40"/>
  <c r="AT554" i="40" s="1"/>
  <c r="X555" i="40" l="1"/>
  <c r="AA555" i="40"/>
  <c r="M555" i="40"/>
  <c r="BF555" i="40"/>
  <c r="BG555" i="40" s="1"/>
  <c r="AF556" i="40" s="1"/>
  <c r="AG556" i="40" s="1"/>
  <c r="AM555" i="40"/>
  <c r="AN555" i="40"/>
  <c r="AP555" i="40" s="1"/>
  <c r="AS555" i="40" s="1"/>
  <c r="BH555" i="40"/>
  <c r="BI555" i="40" s="1"/>
  <c r="T556" i="40" l="1"/>
  <c r="W555" i="40"/>
  <c r="N555" i="40"/>
  <c r="P555" i="40" s="1"/>
  <c r="AY556" i="40"/>
  <c r="AH556" i="40"/>
  <c r="AI556" i="40"/>
  <c r="O555" i="40" l="1"/>
  <c r="Q555" i="40"/>
  <c r="AZ556" i="40"/>
  <c r="BB556" i="40"/>
  <c r="AV556" i="40"/>
  <c r="AW556" i="40" s="1"/>
  <c r="AX556" i="40" s="1"/>
  <c r="B557" i="40" l="1"/>
  <c r="R555" i="40"/>
  <c r="S555" i="40" s="1"/>
  <c r="BC556" i="40"/>
  <c r="BD556" i="40" s="1"/>
  <c r="BE556" i="40" s="1"/>
  <c r="Y555" i="40" l="1"/>
  <c r="AB555" i="40"/>
  <c r="AC555" i="40" l="1"/>
  <c r="AD555" i="40" s="1"/>
  <c r="C556" i="40" s="1"/>
  <c r="E556" i="40" s="1"/>
  <c r="AJ555" i="40"/>
  <c r="AK555" i="40" s="1"/>
  <c r="Z555" i="40"/>
  <c r="AL555" i="40" l="1"/>
  <c r="AQ555" i="40" s="1"/>
  <c r="AT555" i="40" s="1"/>
  <c r="D556" i="40"/>
  <c r="F556" i="40"/>
  <c r="G556" i="40" l="1"/>
  <c r="H556" i="40" s="1"/>
  <c r="I556" i="40" s="1"/>
  <c r="K556" i="40" s="1"/>
  <c r="L556" i="40" s="1"/>
  <c r="U556" i="40"/>
  <c r="V556" i="40" s="1"/>
  <c r="AO555" i="40"/>
  <c r="AR555" i="40" s="1"/>
  <c r="X556" i="40" l="1"/>
  <c r="M556" i="40"/>
  <c r="BF556" i="40"/>
  <c r="BG556" i="40" s="1"/>
  <c r="AF557" i="40" s="1"/>
  <c r="AG557" i="40" s="1"/>
  <c r="AH557" i="40" s="1"/>
  <c r="AN556" i="40"/>
  <c r="AP556" i="40" s="1"/>
  <c r="AS556" i="40" s="1"/>
  <c r="AM556" i="40"/>
  <c r="BH556" i="40"/>
  <c r="BI556" i="40" s="1"/>
  <c r="AA556" i="40"/>
  <c r="T557" i="40" l="1"/>
  <c r="AI557" i="40"/>
  <c r="BB557" i="40" s="1"/>
  <c r="AY557" i="40"/>
  <c r="W556" i="40"/>
  <c r="N556" i="40"/>
  <c r="P556" i="40" s="1"/>
  <c r="AZ557" i="40" l="1"/>
  <c r="AV557" i="40"/>
  <c r="AW557" i="40" s="1"/>
  <c r="AX557" i="40" s="1"/>
  <c r="O556" i="40"/>
  <c r="Q556" i="40"/>
  <c r="BC557" i="40"/>
  <c r="BD557" i="40" s="1"/>
  <c r="BE557" i="40" s="1"/>
  <c r="B558" i="40" l="1"/>
  <c r="R556" i="40"/>
  <c r="S556" i="40" s="1"/>
  <c r="AB556" i="40"/>
  <c r="Y556" i="40"/>
  <c r="AC556" i="40" l="1"/>
  <c r="AD556" i="40" s="1"/>
  <c r="C557" i="40" s="1"/>
  <c r="E557" i="40" s="1"/>
  <c r="AJ556" i="40"/>
  <c r="AK556" i="40" s="1"/>
  <c r="Z556" i="40"/>
  <c r="AL556" i="40" l="1"/>
  <c r="AQ556" i="40" s="1"/>
  <c r="AT556" i="40" s="1"/>
  <c r="D557" i="40"/>
  <c r="F557" i="40"/>
  <c r="AO556" i="40" l="1"/>
  <c r="AR556" i="40" s="1"/>
  <c r="U557" i="40"/>
  <c r="V557" i="40" s="1"/>
  <c r="G557" i="40"/>
  <c r="H557" i="40" s="1"/>
  <c r="I557" i="40" s="1"/>
  <c r="K557" i="40" s="1"/>
  <c r="L557" i="40" s="1"/>
  <c r="X557" i="40" l="1"/>
  <c r="AA557" i="40"/>
  <c r="M557" i="40"/>
  <c r="BF557" i="40"/>
  <c r="BG557" i="40" s="1"/>
  <c r="AF558" i="40" s="1"/>
  <c r="AG558" i="40" s="1"/>
  <c r="AM557" i="40"/>
  <c r="AN557" i="40"/>
  <c r="AP557" i="40" s="1"/>
  <c r="AS557" i="40" s="1"/>
  <c r="BH557" i="40"/>
  <c r="BI557" i="40" s="1"/>
  <c r="T558" i="40" l="1"/>
  <c r="N557" i="40"/>
  <c r="P557" i="40" s="1"/>
  <c r="W557" i="40"/>
  <c r="AH558" i="40"/>
  <c r="AI558" i="40"/>
  <c r="AY558" i="40"/>
  <c r="O557" i="40" l="1"/>
  <c r="Q557" i="40"/>
  <c r="AV558" i="40"/>
  <c r="AW558" i="40" s="1"/>
  <c r="AX558" i="40" s="1"/>
  <c r="BB558" i="40"/>
  <c r="AZ558" i="40"/>
  <c r="B559" i="40" l="1"/>
  <c r="R557" i="40"/>
  <c r="S557" i="40" s="1"/>
  <c r="BC558" i="40"/>
  <c r="BD558" i="40" s="1"/>
  <c r="BE558" i="40" s="1"/>
  <c r="Y557" i="40" l="1"/>
  <c r="AB557" i="40"/>
  <c r="AC557" i="40" l="1"/>
  <c r="AJ557" i="40"/>
  <c r="AK557" i="40" s="1"/>
  <c r="AD557" i="40"/>
  <c r="C558" i="40" s="1"/>
  <c r="E558" i="40" s="1"/>
  <c r="Z557" i="40"/>
  <c r="AL557" i="40" l="1"/>
  <c r="AO557" i="40" s="1"/>
  <c r="AR557" i="40" s="1"/>
  <c r="D558" i="40"/>
  <c r="F558" i="40"/>
  <c r="AQ557" i="40" l="1"/>
  <c r="AT557" i="40" s="1"/>
  <c r="G558" i="40"/>
  <c r="H558" i="40" s="1"/>
  <c r="I558" i="40" s="1"/>
  <c r="K558" i="40" s="1"/>
  <c r="L558" i="40" s="1"/>
  <c r="U558" i="40"/>
  <c r="V558" i="40" s="1"/>
  <c r="X558" i="40" l="1"/>
  <c r="M558" i="40"/>
  <c r="BF558" i="40"/>
  <c r="BG558" i="40" s="1"/>
  <c r="AF559" i="40" s="1"/>
  <c r="AG559" i="40" s="1"/>
  <c r="W558" i="40"/>
  <c r="AM558" i="40"/>
  <c r="BH558" i="40"/>
  <c r="BI558" i="40" s="1"/>
  <c r="AN558" i="40"/>
  <c r="AP558" i="40" s="1"/>
  <c r="AS558" i="40" s="1"/>
  <c r="AA558" i="40"/>
  <c r="N558" i="40" l="1"/>
  <c r="P558" i="40" s="1"/>
  <c r="Q558" i="40" s="1"/>
  <c r="T559" i="40"/>
  <c r="AI559" i="40"/>
  <c r="AY559" i="40"/>
  <c r="AH559" i="40"/>
  <c r="O558" i="40" l="1"/>
  <c r="R558" i="40"/>
  <c r="S558" i="40" s="1"/>
  <c r="BB559" i="40"/>
  <c r="AZ559" i="40"/>
  <c r="AV559" i="40"/>
  <c r="AW559" i="40" s="1"/>
  <c r="AX559" i="40" s="1"/>
  <c r="BC559" i="40" l="1"/>
  <c r="BD559" i="40" s="1"/>
  <c r="BE559" i="40" s="1"/>
  <c r="B560" i="40"/>
  <c r="Y558" i="40"/>
  <c r="AB558" i="40"/>
  <c r="AC558" i="40" l="1"/>
  <c r="AJ558" i="40"/>
  <c r="AK558" i="40" s="1"/>
  <c r="AD558" i="40"/>
  <c r="C559" i="40" s="1"/>
  <c r="E559" i="40" s="1"/>
  <c r="Z558" i="40"/>
  <c r="AL558" i="40" l="1"/>
  <c r="AQ558" i="40" s="1"/>
  <c r="AT558" i="40" s="1"/>
  <c r="D559" i="40"/>
  <c r="F559" i="40"/>
  <c r="AO558" i="40" l="1"/>
  <c r="AR558" i="40" s="1"/>
  <c r="U559" i="40"/>
  <c r="V559" i="40" s="1"/>
  <c r="G559" i="40"/>
  <c r="H559" i="40" s="1"/>
  <c r="I559" i="40" s="1"/>
  <c r="K559" i="40" s="1"/>
  <c r="L559" i="40" s="1"/>
  <c r="X559" i="40" l="1"/>
  <c r="AA559" i="40"/>
  <c r="M559" i="40"/>
  <c r="BF559" i="40"/>
  <c r="BG559" i="40" s="1"/>
  <c r="AF560" i="40" s="1"/>
  <c r="AG560" i="40" s="1"/>
  <c r="BH559" i="40"/>
  <c r="BI559" i="40" s="1"/>
  <c r="AN559" i="40"/>
  <c r="AP559" i="40" s="1"/>
  <c r="AS559" i="40" s="1"/>
  <c r="AM559" i="40"/>
  <c r="T560" i="40" l="1"/>
  <c r="W559" i="40"/>
  <c r="N559" i="40"/>
  <c r="P559" i="40" s="1"/>
  <c r="AY560" i="40"/>
  <c r="AH560" i="40"/>
  <c r="AI560" i="40"/>
  <c r="O559" i="40" l="1"/>
  <c r="Q559" i="40"/>
  <c r="BB560" i="40"/>
  <c r="AZ560" i="40"/>
  <c r="BC560" i="40" s="1"/>
  <c r="BD560" i="40" s="1"/>
  <c r="BE560" i="40" s="1"/>
  <c r="AV560" i="40"/>
  <c r="AW560" i="40" s="1"/>
  <c r="AX560" i="40" s="1"/>
  <c r="B561" i="40" l="1"/>
  <c r="R559" i="40"/>
  <c r="S559" i="40" s="1"/>
  <c r="Y559" i="40"/>
  <c r="AB559" i="40"/>
  <c r="AC559" i="40" l="1"/>
  <c r="AJ559" i="40"/>
  <c r="AK559" i="40" s="1"/>
  <c r="AD559" i="40"/>
  <c r="C560" i="40" s="1"/>
  <c r="E560" i="40" s="1"/>
  <c r="Z559" i="40"/>
  <c r="AL559" i="40" l="1"/>
  <c r="AQ559" i="40" s="1"/>
  <c r="AT559" i="40" s="1"/>
  <c r="D560" i="40"/>
  <c r="F560" i="40"/>
  <c r="AO559" i="40" l="1"/>
  <c r="AR559" i="40" s="1"/>
  <c r="U560" i="40"/>
  <c r="V560" i="40" s="1"/>
  <c r="G560" i="40"/>
  <c r="H560" i="40" s="1"/>
  <c r="I560" i="40" s="1"/>
  <c r="K560" i="40" s="1"/>
  <c r="L560" i="40" s="1"/>
  <c r="X560" i="40" l="1"/>
  <c r="AA560" i="40"/>
  <c r="M560" i="40"/>
  <c r="BF560" i="40"/>
  <c r="BG560" i="40" s="1"/>
  <c r="AF561" i="40" s="1"/>
  <c r="AG561" i="40" s="1"/>
  <c r="BH560" i="40"/>
  <c r="BI560" i="40" s="1"/>
  <c r="AM560" i="40"/>
  <c r="AN560" i="40"/>
  <c r="AP560" i="40" s="1"/>
  <c r="AS560" i="40" s="1"/>
  <c r="T561" i="40" l="1"/>
  <c r="W560" i="40"/>
  <c r="N560" i="40"/>
  <c r="P560" i="40" s="1"/>
  <c r="AI561" i="40"/>
  <c r="AY561" i="40"/>
  <c r="AH561" i="40"/>
  <c r="Q560" i="40" l="1"/>
  <c r="O560" i="40"/>
  <c r="AZ561" i="40"/>
  <c r="BB561" i="40"/>
  <c r="AV561" i="40"/>
  <c r="AW561" i="40" s="1"/>
  <c r="AX561" i="40" s="1"/>
  <c r="B562" i="40" l="1"/>
  <c r="R560" i="40"/>
  <c r="S560" i="40" s="1"/>
  <c r="BC561" i="40"/>
  <c r="BD561" i="40" s="1"/>
  <c r="BE561" i="40" s="1"/>
  <c r="Y560" i="40" l="1"/>
  <c r="AB560" i="40"/>
  <c r="AC560" i="40" l="1"/>
  <c r="AD560" i="40" s="1"/>
  <c r="C561" i="40" s="1"/>
  <c r="E561" i="40" s="1"/>
  <c r="AJ560" i="40"/>
  <c r="AK560" i="40" s="1"/>
  <c r="Z560" i="40"/>
  <c r="AL560" i="40" l="1"/>
  <c r="AO560" i="40" s="1"/>
  <c r="AR560" i="40" s="1"/>
  <c r="D561" i="40"/>
  <c r="F561" i="40"/>
  <c r="G561" i="40" l="1"/>
  <c r="H561" i="40" s="1"/>
  <c r="I561" i="40" s="1"/>
  <c r="K561" i="40" s="1"/>
  <c r="L561" i="40" s="1"/>
  <c r="AQ560" i="40"/>
  <c r="AT560" i="40" s="1"/>
  <c r="U561" i="40"/>
  <c r="V561" i="40" s="1"/>
  <c r="X561" i="40" l="1"/>
  <c r="W561" i="40"/>
  <c r="M561" i="40"/>
  <c r="N561" i="40" s="1"/>
  <c r="P561" i="40" s="1"/>
  <c r="BF561" i="40"/>
  <c r="BG561" i="40" s="1"/>
  <c r="AF562" i="40" s="1"/>
  <c r="AG562" i="40" s="1"/>
  <c r="AN561" i="40"/>
  <c r="AP561" i="40" s="1"/>
  <c r="AS561" i="40" s="1"/>
  <c r="BH561" i="40"/>
  <c r="BI561" i="40" s="1"/>
  <c r="AM561" i="40"/>
  <c r="AA561" i="40"/>
  <c r="T562" i="40" l="1"/>
  <c r="Q561" i="40"/>
  <c r="O561" i="40"/>
  <c r="AY562" i="40"/>
  <c r="AH562" i="40"/>
  <c r="AI562" i="40"/>
  <c r="R561" i="40" l="1"/>
  <c r="S561" i="40" s="1"/>
  <c r="AZ562" i="40"/>
  <c r="AV562" i="40"/>
  <c r="AW562" i="40" s="1"/>
  <c r="AX562" i="40" s="1"/>
  <c r="BB562" i="40"/>
  <c r="B563" i="40" l="1"/>
  <c r="BC562" i="40"/>
  <c r="BD562" i="40" s="1"/>
  <c r="BE562" i="40" s="1"/>
  <c r="Y561" i="40" l="1"/>
  <c r="AB561" i="40"/>
  <c r="AC561" i="40" l="1"/>
  <c r="AD561" i="40" s="1"/>
  <c r="C562" i="40" s="1"/>
  <c r="E562" i="40" s="1"/>
  <c r="AJ561" i="40"/>
  <c r="AK561" i="40" s="1"/>
  <c r="Z561" i="40"/>
  <c r="AL561" i="40" l="1"/>
  <c r="AQ561" i="40" s="1"/>
  <c r="AT561" i="40" s="1"/>
  <c r="D562" i="40"/>
  <c r="F562" i="40"/>
  <c r="AO561" i="40" l="1"/>
  <c r="AR561" i="40" s="1"/>
  <c r="U562" i="40"/>
  <c r="V562" i="40" s="1"/>
  <c r="G562" i="40"/>
  <c r="H562" i="40" s="1"/>
  <c r="I562" i="40" s="1"/>
  <c r="K562" i="40" s="1"/>
  <c r="L562" i="40" s="1"/>
  <c r="X562" i="40" l="1"/>
  <c r="AA562" i="40"/>
  <c r="M562" i="40"/>
  <c r="BF562" i="40"/>
  <c r="BG562" i="40" s="1"/>
  <c r="AF563" i="40" s="1"/>
  <c r="AG563" i="40" s="1"/>
  <c r="AN562" i="40"/>
  <c r="AP562" i="40" s="1"/>
  <c r="AS562" i="40" s="1"/>
  <c r="AM562" i="40"/>
  <c r="BH562" i="40"/>
  <c r="BI562" i="40" s="1"/>
  <c r="T563" i="40" l="1"/>
  <c r="N562" i="40"/>
  <c r="P562" i="40" s="1"/>
  <c r="W562" i="40"/>
  <c r="AY563" i="40"/>
  <c r="AI563" i="40"/>
  <c r="AH563" i="40"/>
  <c r="Q562" i="40" l="1"/>
  <c r="O562" i="40"/>
  <c r="BB563" i="40"/>
  <c r="AV563" i="40"/>
  <c r="AW563" i="40" s="1"/>
  <c r="AX563" i="40" s="1"/>
  <c r="AZ563" i="40"/>
  <c r="B564" i="40" l="1"/>
  <c r="R562" i="40"/>
  <c r="S562" i="40" s="1"/>
  <c r="BC563" i="40"/>
  <c r="BD563" i="40" s="1"/>
  <c r="BE563" i="40" s="1"/>
  <c r="AB562" i="40" l="1"/>
  <c r="Y562" i="40"/>
  <c r="AC562" i="40" l="1"/>
  <c r="AD562" i="40" s="1"/>
  <c r="C563" i="40" s="1"/>
  <c r="E563" i="40" s="1"/>
  <c r="AJ562" i="40"/>
  <c r="AK562" i="40" s="1"/>
  <c r="Z562" i="40"/>
  <c r="AL562" i="40" l="1"/>
  <c r="AO562" i="40" s="1"/>
  <c r="AR562" i="40" s="1"/>
  <c r="D563" i="40"/>
  <c r="F563" i="40"/>
  <c r="AQ562" i="40" l="1"/>
  <c r="AT562" i="40" s="1"/>
  <c r="U563" i="40"/>
  <c r="V563" i="40" s="1"/>
  <c r="G563" i="40"/>
  <c r="H563" i="40" s="1"/>
  <c r="I563" i="40" s="1"/>
  <c r="K563" i="40" s="1"/>
  <c r="L563" i="40" s="1"/>
  <c r="X563" i="40" l="1"/>
  <c r="AA563" i="40"/>
  <c r="M563" i="40"/>
  <c r="BF563" i="40"/>
  <c r="BG563" i="40" s="1"/>
  <c r="AF564" i="40" s="1"/>
  <c r="AG564" i="40" s="1"/>
  <c r="AI564" i="40" s="1"/>
  <c r="AN563" i="40"/>
  <c r="AP563" i="40" s="1"/>
  <c r="AS563" i="40" s="1"/>
  <c r="AM563" i="40"/>
  <c r="BH563" i="40"/>
  <c r="BI563" i="40" s="1"/>
  <c r="AH564" i="40" l="1"/>
  <c r="AY564" i="40"/>
  <c r="T564" i="40"/>
  <c r="W563" i="40"/>
  <c r="N563" i="40"/>
  <c r="P563" i="40" s="1"/>
  <c r="AZ564" i="40"/>
  <c r="AV564" i="40"/>
  <c r="AW564" i="40" s="1"/>
  <c r="AX564" i="40" s="1"/>
  <c r="BB564" i="40"/>
  <c r="B565" i="40" l="1"/>
  <c r="O563" i="40"/>
  <c r="Q563" i="40"/>
  <c r="BC564" i="40"/>
  <c r="BD564" i="40" s="1"/>
  <c r="BE564" i="40" s="1"/>
  <c r="R563" i="40" l="1"/>
  <c r="S563" i="40" s="1"/>
  <c r="Y563" i="40"/>
  <c r="AB563" i="40"/>
  <c r="AC563" i="40" l="1"/>
  <c r="AD563" i="40" s="1"/>
  <c r="C564" i="40" s="1"/>
  <c r="E564" i="40" s="1"/>
  <c r="AJ563" i="40"/>
  <c r="AK563" i="40" s="1"/>
  <c r="Z563" i="40"/>
  <c r="AL563" i="40" l="1"/>
  <c r="AQ563" i="40" s="1"/>
  <c r="AT563" i="40" s="1"/>
  <c r="D564" i="40"/>
  <c r="F564" i="40"/>
  <c r="G564" i="40" l="1"/>
  <c r="H564" i="40" s="1"/>
  <c r="I564" i="40" s="1"/>
  <c r="K564" i="40" s="1"/>
  <c r="L564" i="40" s="1"/>
  <c r="AO563" i="40"/>
  <c r="AR563" i="40" s="1"/>
  <c r="U564" i="40"/>
  <c r="V564" i="40" s="1"/>
  <c r="X564" i="40" l="1"/>
  <c r="M564" i="40"/>
  <c r="BF564" i="40"/>
  <c r="BG564" i="40" s="1"/>
  <c r="AF565" i="40" s="1"/>
  <c r="AG565" i="40" s="1"/>
  <c r="AY565" i="40" s="1"/>
  <c r="BH564" i="40"/>
  <c r="BI564" i="40" s="1"/>
  <c r="AN564" i="40"/>
  <c r="AP564" i="40" s="1"/>
  <c r="AS564" i="40" s="1"/>
  <c r="AM564" i="40"/>
  <c r="AA564" i="40"/>
  <c r="T565" i="40" l="1"/>
  <c r="AH565" i="40"/>
  <c r="AI565" i="40"/>
  <c r="AZ565" i="40" s="1"/>
  <c r="N564" i="40"/>
  <c r="P564" i="40" s="1"/>
  <c r="W564" i="40"/>
  <c r="BB565" i="40" l="1"/>
  <c r="AV565" i="40"/>
  <c r="AW565" i="40" s="1"/>
  <c r="AX565" i="40" s="1"/>
  <c r="O564" i="40"/>
  <c r="Q564" i="40"/>
  <c r="BC565" i="40"/>
  <c r="BD565" i="40" s="1"/>
  <c r="BE565" i="40" s="1"/>
  <c r="B566" i="40" l="1"/>
  <c r="R564" i="40"/>
  <c r="S564" i="40" s="1"/>
  <c r="Y564" i="40"/>
  <c r="AB564" i="40" l="1"/>
  <c r="Z564" i="40"/>
  <c r="AJ564" i="40" l="1"/>
  <c r="AC564" i="40"/>
  <c r="AD564" i="40" s="1"/>
  <c r="C565" i="40" s="1"/>
  <c r="E565" i="40" s="1"/>
  <c r="AK564" i="40" l="1"/>
  <c r="AL564" i="40" s="1"/>
  <c r="AO564" i="40" s="1"/>
  <c r="AR564" i="40" s="1"/>
  <c r="D565" i="40"/>
  <c r="F565" i="40"/>
  <c r="AQ564" i="40" l="1"/>
  <c r="AT564" i="40" s="1"/>
  <c r="G565" i="40"/>
  <c r="H565" i="40" s="1"/>
  <c r="I565" i="40" s="1"/>
  <c r="K565" i="40" s="1"/>
  <c r="L565" i="40" s="1"/>
  <c r="U565" i="40"/>
  <c r="V565" i="40" s="1"/>
  <c r="X565" i="40" l="1"/>
  <c r="M565" i="40"/>
  <c r="BF565" i="40"/>
  <c r="BG565" i="40" s="1"/>
  <c r="AF566" i="40" s="1"/>
  <c r="AG566" i="40" s="1"/>
  <c r="AH566" i="40" s="1"/>
  <c r="BH565" i="40"/>
  <c r="BI565" i="40" s="1"/>
  <c r="AN565" i="40"/>
  <c r="AP565" i="40" s="1"/>
  <c r="AS565" i="40" s="1"/>
  <c r="AM565" i="40"/>
  <c r="AA565" i="40"/>
  <c r="T566" i="40" l="1"/>
  <c r="AI566" i="40"/>
  <c r="AY566" i="40"/>
  <c r="N565" i="40"/>
  <c r="P565" i="40" s="1"/>
  <c r="W565" i="40"/>
  <c r="AZ566" i="40"/>
  <c r="BB566" i="40"/>
  <c r="AV566" i="40"/>
  <c r="AW566" i="40" s="1"/>
  <c r="AX566" i="40" s="1"/>
  <c r="B567" i="40" l="1"/>
  <c r="Q565" i="40"/>
  <c r="O565" i="40"/>
  <c r="BC566" i="40"/>
  <c r="BD566" i="40" s="1"/>
  <c r="BE566" i="40" s="1"/>
  <c r="R565" i="40" l="1"/>
  <c r="S565" i="40" s="1"/>
  <c r="Y565" i="40"/>
  <c r="AB565" i="40"/>
  <c r="AC565" i="40" l="1"/>
  <c r="AD565" i="40" s="1"/>
  <c r="C566" i="40" s="1"/>
  <c r="E566" i="40" s="1"/>
  <c r="AJ565" i="40"/>
  <c r="AK565" i="40" s="1"/>
  <c r="Z565" i="40"/>
  <c r="AL565" i="40" l="1"/>
  <c r="AO565" i="40" s="1"/>
  <c r="AR565" i="40" s="1"/>
  <c r="D566" i="40"/>
  <c r="F566" i="40"/>
  <c r="G566" i="40" l="1"/>
  <c r="H566" i="40" s="1"/>
  <c r="I566" i="40" s="1"/>
  <c r="K566" i="40" s="1"/>
  <c r="L566" i="40" s="1"/>
  <c r="AQ565" i="40"/>
  <c r="AT565" i="40" s="1"/>
  <c r="U566" i="40"/>
  <c r="V566" i="40" s="1"/>
  <c r="M566" i="40" l="1"/>
  <c r="N566" i="40" s="1"/>
  <c r="P566" i="40" s="1"/>
  <c r="X566" i="40"/>
  <c r="BF566" i="40"/>
  <c r="BG566" i="40" s="1"/>
  <c r="AF567" i="40" s="1"/>
  <c r="AG567" i="40" s="1"/>
  <c r="BH566" i="40"/>
  <c r="BI566" i="40" s="1"/>
  <c r="W566" i="40"/>
  <c r="AA566" i="40"/>
  <c r="AN566" i="40"/>
  <c r="AP566" i="40" s="1"/>
  <c r="AS566" i="40" s="1"/>
  <c r="AM566" i="40"/>
  <c r="T567" i="40" l="1"/>
  <c r="Q566" i="40"/>
  <c r="O566" i="40"/>
  <c r="AI567" i="40"/>
  <c r="AH567" i="40"/>
  <c r="AY567" i="40"/>
  <c r="R566" i="40" l="1"/>
  <c r="S566" i="40" s="1"/>
  <c r="AZ567" i="40"/>
  <c r="AV567" i="40"/>
  <c r="AW567" i="40" s="1"/>
  <c r="AX567" i="40" s="1"/>
  <c r="BB567" i="40"/>
  <c r="B568" i="40" l="1"/>
  <c r="BC567" i="40"/>
  <c r="BD567" i="40" s="1"/>
  <c r="BE567" i="40" s="1"/>
  <c r="AB566" i="40" l="1"/>
  <c r="Y566" i="40"/>
  <c r="AC566" i="40" l="1"/>
  <c r="AD566" i="40" s="1"/>
  <c r="C567" i="40" s="1"/>
  <c r="E567" i="40" s="1"/>
  <c r="AJ566" i="40"/>
  <c r="AK566" i="40" s="1"/>
  <c r="Z566" i="40"/>
  <c r="AL566" i="40" l="1"/>
  <c r="AQ566" i="40" s="1"/>
  <c r="AT566" i="40" s="1"/>
  <c r="D567" i="40"/>
  <c r="F567" i="40"/>
  <c r="G567" i="40" l="1"/>
  <c r="H567" i="40" s="1"/>
  <c r="I567" i="40" s="1"/>
  <c r="K567" i="40" s="1"/>
  <c r="L567" i="40" s="1"/>
  <c r="AO566" i="40"/>
  <c r="AR566" i="40" s="1"/>
  <c r="U567" i="40"/>
  <c r="V567" i="40" s="1"/>
  <c r="X567" i="40" l="1"/>
  <c r="M567" i="40"/>
  <c r="N567" i="40" s="1"/>
  <c r="P567" i="40" s="1"/>
  <c r="BF567" i="40"/>
  <c r="BG567" i="40" s="1"/>
  <c r="AF568" i="40" s="1"/>
  <c r="AG568" i="40" s="1"/>
  <c r="BH567" i="40"/>
  <c r="BI567" i="40" s="1"/>
  <c r="W567" i="40"/>
  <c r="AA567" i="40"/>
  <c r="AN567" i="40"/>
  <c r="AP567" i="40" s="1"/>
  <c r="AS567" i="40" s="1"/>
  <c r="AM567" i="40"/>
  <c r="T568" i="40" l="1"/>
  <c r="Q567" i="40"/>
  <c r="O567" i="40"/>
  <c r="AY568" i="40"/>
  <c r="AI568" i="40"/>
  <c r="AH568" i="40"/>
  <c r="R567" i="40" l="1"/>
  <c r="S567" i="40" s="1"/>
  <c r="AV568" i="40"/>
  <c r="AW568" i="40" s="1"/>
  <c r="AX568" i="40" s="1"/>
  <c r="AZ568" i="40"/>
  <c r="BB568" i="40"/>
  <c r="B569" i="40" l="1"/>
  <c r="BC568" i="40"/>
  <c r="BD568" i="40" s="1"/>
  <c r="BE568" i="40" s="1"/>
  <c r="Y567" i="40" l="1"/>
  <c r="AB567" i="40"/>
  <c r="AC567" i="40" l="1"/>
  <c r="AD567" i="40" s="1"/>
  <c r="C568" i="40" s="1"/>
  <c r="E568" i="40" s="1"/>
  <c r="AJ567" i="40"/>
  <c r="AK567" i="40" s="1"/>
  <c r="Z567" i="40"/>
  <c r="AL567" i="40" l="1"/>
  <c r="AO567" i="40" s="1"/>
  <c r="AR567" i="40" s="1"/>
  <c r="D568" i="40"/>
  <c r="F568" i="40"/>
  <c r="AQ567" i="40" l="1"/>
  <c r="AT567" i="40" s="1"/>
  <c r="G568" i="40"/>
  <c r="H568" i="40" s="1"/>
  <c r="I568" i="40" s="1"/>
  <c r="K568" i="40" s="1"/>
  <c r="L568" i="40" s="1"/>
  <c r="U568" i="40"/>
  <c r="V568" i="40" s="1"/>
  <c r="X568" i="40" l="1"/>
  <c r="M568" i="40"/>
  <c r="BF568" i="40"/>
  <c r="BG568" i="40" s="1"/>
  <c r="AF569" i="40" s="1"/>
  <c r="AG569" i="40" s="1"/>
  <c r="AH569" i="40" s="1"/>
  <c r="BH568" i="40"/>
  <c r="BI568" i="40" s="1"/>
  <c r="AM568" i="40"/>
  <c r="AN568" i="40"/>
  <c r="AP568" i="40" s="1"/>
  <c r="AS568" i="40" s="1"/>
  <c r="AA568" i="40"/>
  <c r="N568" i="40"/>
  <c r="P568" i="40" s="1"/>
  <c r="W568" i="40"/>
  <c r="AY569" i="40" l="1"/>
  <c r="AI569" i="40"/>
  <c r="AV569" i="40" s="1"/>
  <c r="AW569" i="40" s="1"/>
  <c r="AX569" i="40" s="1"/>
  <c r="T569" i="40"/>
  <c r="Q568" i="40"/>
  <c r="O568" i="40"/>
  <c r="BB569" i="40" l="1"/>
  <c r="AZ569" i="40"/>
  <c r="B570" i="40"/>
  <c r="R568" i="40"/>
  <c r="S568" i="40" s="1"/>
  <c r="BC569" i="40" l="1"/>
  <c r="BD569" i="40" s="1"/>
  <c r="BE569" i="40" s="1"/>
  <c r="Y568" i="40"/>
  <c r="AB568" i="40"/>
  <c r="AC568" i="40" l="1"/>
  <c r="AD568" i="40" s="1"/>
  <c r="C569" i="40" s="1"/>
  <c r="E569" i="40" s="1"/>
  <c r="AJ568" i="40"/>
  <c r="AK568" i="40" s="1"/>
  <c r="Z568" i="40"/>
  <c r="AL568" i="40" l="1"/>
  <c r="AQ568" i="40" s="1"/>
  <c r="AT568" i="40" s="1"/>
  <c r="D569" i="40"/>
  <c r="F569" i="40"/>
  <c r="G569" i="40" l="1"/>
  <c r="H569" i="40" s="1"/>
  <c r="I569" i="40" s="1"/>
  <c r="K569" i="40" s="1"/>
  <c r="L569" i="40" s="1"/>
  <c r="AO568" i="40"/>
  <c r="AR568" i="40" s="1"/>
  <c r="U569" i="40"/>
  <c r="V569" i="40" s="1"/>
  <c r="X569" i="40" l="1"/>
  <c r="M569" i="40"/>
  <c r="N569" i="40" s="1"/>
  <c r="P569" i="40" s="1"/>
  <c r="BF569" i="40"/>
  <c r="BG569" i="40" s="1"/>
  <c r="AF570" i="40" s="1"/>
  <c r="AG570" i="40" s="1"/>
  <c r="AN569" i="40"/>
  <c r="AP569" i="40" s="1"/>
  <c r="AS569" i="40" s="1"/>
  <c r="BH569" i="40"/>
  <c r="BI569" i="40" s="1"/>
  <c r="W569" i="40"/>
  <c r="AM569" i="40"/>
  <c r="AA569" i="40"/>
  <c r="T570" i="40" l="1"/>
  <c r="Q569" i="40"/>
  <c r="O569" i="40"/>
  <c r="AH570" i="40"/>
  <c r="AI570" i="40"/>
  <c r="AY570" i="40"/>
  <c r="R569" i="40" l="1"/>
  <c r="S569" i="40" s="1"/>
  <c r="AZ570" i="40"/>
  <c r="BB570" i="40"/>
  <c r="AV570" i="40"/>
  <c r="AW570" i="40" s="1"/>
  <c r="AX570" i="40" s="1"/>
  <c r="B571" i="40" l="1"/>
  <c r="BC570" i="40"/>
  <c r="BD570" i="40" s="1"/>
  <c r="BE570" i="40" s="1"/>
  <c r="Y569" i="40"/>
  <c r="AB569" i="40"/>
  <c r="AC569" i="40" l="1"/>
  <c r="AJ569" i="40"/>
  <c r="AK569" i="40" s="1"/>
  <c r="AD569" i="40"/>
  <c r="C570" i="40" s="1"/>
  <c r="E570" i="40" s="1"/>
  <c r="Z569" i="40"/>
  <c r="AL569" i="40" l="1"/>
  <c r="AO569" i="40" s="1"/>
  <c r="AR569" i="40" s="1"/>
  <c r="D570" i="40"/>
  <c r="F570" i="40"/>
  <c r="AQ569" i="40" l="1"/>
  <c r="AT569" i="40" s="1"/>
  <c r="G570" i="40"/>
  <c r="H570" i="40" s="1"/>
  <c r="I570" i="40" s="1"/>
  <c r="K570" i="40" s="1"/>
  <c r="L570" i="40" s="1"/>
  <c r="U570" i="40"/>
  <c r="V570" i="40" s="1"/>
  <c r="X570" i="40" l="1"/>
  <c r="M570" i="40"/>
  <c r="BF570" i="40"/>
  <c r="BG570" i="40" s="1"/>
  <c r="AF571" i="40" s="1"/>
  <c r="AG571" i="40" s="1"/>
  <c r="W570" i="40"/>
  <c r="AN570" i="40"/>
  <c r="AP570" i="40" s="1"/>
  <c r="AS570" i="40" s="1"/>
  <c r="BH570" i="40"/>
  <c r="BI570" i="40" s="1"/>
  <c r="N570" i="40"/>
  <c r="P570" i="40" s="1"/>
  <c r="AM570" i="40"/>
  <c r="AA570" i="40"/>
  <c r="T571" i="40" l="1"/>
  <c r="Q570" i="40"/>
  <c r="O570" i="40"/>
  <c r="AI571" i="40"/>
  <c r="AH571" i="40"/>
  <c r="AY571" i="40"/>
  <c r="R570" i="40" l="1"/>
  <c r="S570" i="40" s="1"/>
  <c r="AV571" i="40"/>
  <c r="AW571" i="40" s="1"/>
  <c r="AX571" i="40" s="1"/>
  <c r="AZ571" i="40"/>
  <c r="BB571" i="40"/>
  <c r="B572" i="40" l="1"/>
  <c r="BC571" i="40"/>
  <c r="BD571" i="40" s="1"/>
  <c r="BE571" i="40" s="1"/>
  <c r="Y570" i="40" l="1"/>
  <c r="AB570" i="40"/>
  <c r="AC570" i="40" l="1"/>
  <c r="AJ570" i="40"/>
  <c r="AK570" i="40" s="1"/>
  <c r="AD570" i="40"/>
  <c r="C571" i="40" s="1"/>
  <c r="E571" i="40" s="1"/>
  <c r="Z570" i="40"/>
  <c r="AL570" i="40" l="1"/>
  <c r="AQ570" i="40" s="1"/>
  <c r="AT570" i="40" s="1"/>
  <c r="D571" i="40"/>
  <c r="F571" i="40"/>
  <c r="AO570" i="40" l="1"/>
  <c r="AR570" i="40" s="1"/>
  <c r="U571" i="40"/>
  <c r="V571" i="40" s="1"/>
  <c r="G571" i="40"/>
  <c r="H571" i="40" s="1"/>
  <c r="I571" i="40" s="1"/>
  <c r="K571" i="40" s="1"/>
  <c r="L571" i="40" s="1"/>
  <c r="X571" i="40" l="1"/>
  <c r="AA571" i="40"/>
  <c r="M571" i="40"/>
  <c r="BF571" i="40"/>
  <c r="BG571" i="40" s="1"/>
  <c r="AF572" i="40" s="1"/>
  <c r="AG572" i="40" s="1"/>
  <c r="AN571" i="40"/>
  <c r="AP571" i="40" s="1"/>
  <c r="AS571" i="40" s="1"/>
  <c r="AM571" i="40"/>
  <c r="BH571" i="40"/>
  <c r="BI571" i="40" s="1"/>
  <c r="N571" i="40"/>
  <c r="P571" i="40" s="1"/>
  <c r="T572" i="40" l="1"/>
  <c r="W571" i="40"/>
  <c r="Q571" i="40"/>
  <c r="O571" i="40"/>
  <c r="AI572" i="40"/>
  <c r="AY572" i="40"/>
  <c r="AH572" i="40"/>
  <c r="R571" i="40" l="1"/>
  <c r="S571" i="40" s="1"/>
  <c r="BB572" i="40"/>
  <c r="AZ572" i="40"/>
  <c r="AV572" i="40"/>
  <c r="AW572" i="40" s="1"/>
  <c r="AX572" i="40" s="1"/>
  <c r="BC572" i="40" l="1"/>
  <c r="BD572" i="40" s="1"/>
  <c r="BE572" i="40" s="1"/>
  <c r="B573" i="40"/>
  <c r="AB571" i="40"/>
  <c r="Y571" i="40"/>
  <c r="AC571" i="40" l="1"/>
  <c r="AD571" i="40" s="1"/>
  <c r="C572" i="40" s="1"/>
  <c r="E572" i="40" s="1"/>
  <c r="AJ571" i="40"/>
  <c r="AK571" i="40" s="1"/>
  <c r="Z571" i="40"/>
  <c r="AL571" i="40" l="1"/>
  <c r="AO571" i="40" s="1"/>
  <c r="AR571" i="40" s="1"/>
  <c r="D572" i="40"/>
  <c r="F572" i="40"/>
  <c r="AQ571" i="40" l="1"/>
  <c r="AT571" i="40" s="1"/>
  <c r="G572" i="40"/>
  <c r="H572" i="40" s="1"/>
  <c r="I572" i="40" s="1"/>
  <c r="K572" i="40" s="1"/>
  <c r="L572" i="40" s="1"/>
  <c r="U572" i="40"/>
  <c r="V572" i="40" s="1"/>
  <c r="X572" i="40" l="1"/>
  <c r="AA572" i="40"/>
  <c r="M572" i="40"/>
  <c r="BF572" i="40"/>
  <c r="BG572" i="40" s="1"/>
  <c r="AF573" i="40" s="1"/>
  <c r="AG573" i="40" s="1"/>
  <c r="AN572" i="40"/>
  <c r="AP572" i="40" s="1"/>
  <c r="AS572" i="40" s="1"/>
  <c r="AM572" i="40"/>
  <c r="BH572" i="40"/>
  <c r="BI572" i="40" s="1"/>
  <c r="T573" i="40" l="1"/>
  <c r="W572" i="40"/>
  <c r="N572" i="40"/>
  <c r="P572" i="40" s="1"/>
  <c r="AY573" i="40"/>
  <c r="AH573" i="40"/>
  <c r="AI573" i="40"/>
  <c r="Q572" i="40" l="1"/>
  <c r="O572" i="40"/>
  <c r="AZ573" i="40"/>
  <c r="AV573" i="40"/>
  <c r="AW573" i="40" s="1"/>
  <c r="AX573" i="40" s="1"/>
  <c r="BB573" i="40"/>
  <c r="B574" i="40" l="1"/>
  <c r="R572" i="40"/>
  <c r="S572" i="40" s="1"/>
  <c r="BC573" i="40"/>
  <c r="BD573" i="40" s="1"/>
  <c r="BE573" i="40" s="1"/>
  <c r="Y572" i="40"/>
  <c r="AB572" i="40"/>
  <c r="AC572" i="40" l="1"/>
  <c r="AD572" i="40" s="1"/>
  <c r="C573" i="40" s="1"/>
  <c r="E573" i="40" s="1"/>
  <c r="AJ572" i="40"/>
  <c r="AK572" i="40" s="1"/>
  <c r="Z572" i="40"/>
  <c r="AL572" i="40" l="1"/>
  <c r="AO572" i="40" s="1"/>
  <c r="AR572" i="40" s="1"/>
  <c r="D573" i="40"/>
  <c r="F573" i="40"/>
  <c r="AQ572" i="40" l="1"/>
  <c r="AT572" i="40" s="1"/>
  <c r="G573" i="40"/>
  <c r="H573" i="40" s="1"/>
  <c r="I573" i="40" s="1"/>
  <c r="K573" i="40" s="1"/>
  <c r="L573" i="40" s="1"/>
  <c r="U573" i="40"/>
  <c r="V573" i="40" s="1"/>
  <c r="X573" i="40" l="1"/>
  <c r="AA573" i="40"/>
  <c r="M573" i="40"/>
  <c r="BF573" i="40"/>
  <c r="BG573" i="40" s="1"/>
  <c r="AF574" i="40" s="1"/>
  <c r="AG574" i="40" s="1"/>
  <c r="AN573" i="40"/>
  <c r="AP573" i="40" s="1"/>
  <c r="AS573" i="40" s="1"/>
  <c r="AM573" i="40"/>
  <c r="BH573" i="40"/>
  <c r="BI573" i="40" s="1"/>
  <c r="T574" i="40" l="1"/>
  <c r="W573" i="40"/>
  <c r="N573" i="40"/>
  <c r="P573" i="40" s="1"/>
  <c r="AI574" i="40"/>
  <c r="AY574" i="40"/>
  <c r="AH574" i="40"/>
  <c r="O573" i="40" l="1"/>
  <c r="Q573" i="40"/>
  <c r="BB574" i="40"/>
  <c r="AV574" i="40"/>
  <c r="AW574" i="40" s="1"/>
  <c r="AX574" i="40" s="1"/>
  <c r="AZ574" i="40"/>
  <c r="B575" i="40" l="1"/>
  <c r="R573" i="40"/>
  <c r="S573" i="40" s="1"/>
  <c r="BC574" i="40"/>
  <c r="BD574" i="40" s="1"/>
  <c r="BE574" i="40" s="1"/>
  <c r="AB573" i="40" l="1"/>
  <c r="Y573" i="40"/>
  <c r="AC573" i="40" l="1"/>
  <c r="AJ573" i="40"/>
  <c r="AK573" i="40" s="1"/>
  <c r="AD573" i="40"/>
  <c r="C574" i="40" s="1"/>
  <c r="E574" i="40" s="1"/>
  <c r="Z573" i="40"/>
  <c r="AL573" i="40" l="1"/>
  <c r="AQ573" i="40" s="1"/>
  <c r="AT573" i="40" s="1"/>
  <c r="D574" i="40"/>
  <c r="F574" i="40"/>
  <c r="AO573" i="40" l="1"/>
  <c r="AR573" i="40" s="1"/>
  <c r="U574" i="40"/>
  <c r="V574" i="40" s="1"/>
  <c r="G574" i="40"/>
  <c r="H574" i="40" s="1"/>
  <c r="I574" i="40" s="1"/>
  <c r="K574" i="40" s="1"/>
  <c r="L574" i="40" s="1"/>
  <c r="X574" i="40" l="1"/>
  <c r="M574" i="40"/>
  <c r="BF574" i="40"/>
  <c r="BG574" i="40" s="1"/>
  <c r="AF575" i="40" s="1"/>
  <c r="AG575" i="40" s="1"/>
  <c r="BH574" i="40"/>
  <c r="BI574" i="40" s="1"/>
  <c r="AM574" i="40"/>
  <c r="AN574" i="40"/>
  <c r="AP574" i="40" s="1"/>
  <c r="AS574" i="40" s="1"/>
  <c r="AA574" i="40"/>
  <c r="T575" i="40" l="1"/>
  <c r="W574" i="40"/>
  <c r="N574" i="40"/>
  <c r="P574" i="40" s="1"/>
  <c r="AH575" i="40"/>
  <c r="AI575" i="40"/>
  <c r="AY575" i="40"/>
  <c r="O574" i="40" l="1"/>
  <c r="Q574" i="40"/>
  <c r="AZ575" i="40"/>
  <c r="AV575" i="40"/>
  <c r="AW575" i="40" s="1"/>
  <c r="AX575" i="40" s="1"/>
  <c r="BB575" i="40"/>
  <c r="B576" i="40" l="1"/>
  <c r="R574" i="40"/>
  <c r="S574" i="40" s="1"/>
  <c r="BC575" i="40"/>
  <c r="BD575" i="40" s="1"/>
  <c r="BE575" i="40" s="1"/>
  <c r="Y574" i="40" l="1"/>
  <c r="AB574" i="40" l="1"/>
  <c r="Z574" i="40"/>
  <c r="AC574" i="40" l="1"/>
  <c r="AD574" i="40" s="1"/>
  <c r="C575" i="40" s="1"/>
  <c r="E575" i="40" s="1"/>
  <c r="AJ574" i="40"/>
  <c r="AK574" i="40" s="1"/>
  <c r="D575" i="40" l="1"/>
  <c r="AL574" i="40"/>
  <c r="AO574" i="40" s="1"/>
  <c r="AR574" i="40" s="1"/>
  <c r="F575" i="40"/>
  <c r="G575" i="40" s="1"/>
  <c r="H575" i="40" s="1"/>
  <c r="I575" i="40" s="1"/>
  <c r="K575" i="40" s="1"/>
  <c r="L575" i="40" s="1"/>
  <c r="M575" i="40" l="1"/>
  <c r="AQ574" i="40"/>
  <c r="AT574" i="40" s="1"/>
  <c r="U575" i="40"/>
  <c r="V575" i="40" s="1"/>
  <c r="X575" i="40" s="1"/>
  <c r="BF575" i="40" l="1"/>
  <c r="BG575" i="40" s="1"/>
  <c r="AF576" i="40" s="1"/>
  <c r="AG576" i="40" s="1"/>
  <c r="AH576" i="40" s="1"/>
  <c r="BH575" i="40"/>
  <c r="BI575" i="40" s="1"/>
  <c r="AN575" i="40"/>
  <c r="AP575" i="40" s="1"/>
  <c r="AS575" i="40" s="1"/>
  <c r="N575" i="40"/>
  <c r="P575" i="40" s="1"/>
  <c r="W575" i="40"/>
  <c r="AM575" i="40"/>
  <c r="AA575" i="40"/>
  <c r="AY576" i="40"/>
  <c r="AI576" i="40"/>
  <c r="T576" i="40" l="1"/>
  <c r="Q575" i="40"/>
  <c r="O575" i="40"/>
  <c r="AZ576" i="40"/>
  <c r="BB576" i="40"/>
  <c r="AV576" i="40"/>
  <c r="AW576" i="40" s="1"/>
  <c r="AX576" i="40" s="1"/>
  <c r="B577" i="40" l="1"/>
  <c r="R575" i="40"/>
  <c r="S575" i="40" s="1"/>
  <c r="BC576" i="40"/>
  <c r="BD576" i="40" s="1"/>
  <c r="BE576" i="40" s="1"/>
  <c r="Y575" i="40" l="1"/>
  <c r="AB575" i="40"/>
  <c r="AC575" i="40" l="1"/>
  <c r="AD575" i="40" s="1"/>
  <c r="C576" i="40" s="1"/>
  <c r="E576" i="40" s="1"/>
  <c r="AJ575" i="40"/>
  <c r="AK575" i="40" s="1"/>
  <c r="Z575" i="40"/>
  <c r="AL575" i="40" l="1"/>
  <c r="AQ575" i="40" s="1"/>
  <c r="AT575" i="40" s="1"/>
  <c r="D576" i="40"/>
  <c r="F576" i="40"/>
  <c r="AO575" i="40" l="1"/>
  <c r="AR575" i="40" s="1"/>
  <c r="U576" i="40"/>
  <c r="V576" i="40" s="1"/>
  <c r="G576" i="40"/>
  <c r="H576" i="40" s="1"/>
  <c r="I576" i="40" s="1"/>
  <c r="K576" i="40" s="1"/>
  <c r="L576" i="40" s="1"/>
  <c r="X576" i="40" l="1"/>
  <c r="AN576" i="40"/>
  <c r="AP576" i="40" s="1"/>
  <c r="AS576" i="40" s="1"/>
  <c r="AA576" i="40"/>
  <c r="M576" i="40"/>
  <c r="AM576" i="40"/>
  <c r="BF576" i="40"/>
  <c r="BG576" i="40" s="1"/>
  <c r="AF577" i="40" s="1"/>
  <c r="AG577" i="40" s="1"/>
  <c r="BH576" i="40"/>
  <c r="BI576" i="40" s="1"/>
  <c r="T577" i="40" l="1"/>
  <c r="N576" i="40"/>
  <c r="P576" i="40" s="1"/>
  <c r="W576" i="40"/>
  <c r="AI577" i="40"/>
  <c r="AY577" i="40"/>
  <c r="AH577" i="40"/>
  <c r="Q576" i="40" l="1"/>
  <c r="O576" i="40"/>
  <c r="AZ577" i="40"/>
  <c r="BB577" i="40"/>
  <c r="AV577" i="40"/>
  <c r="AW577" i="40" s="1"/>
  <c r="AX577" i="40" s="1"/>
  <c r="B578" i="40" l="1"/>
  <c r="R576" i="40"/>
  <c r="S576" i="40" s="1"/>
  <c r="BC577" i="40"/>
  <c r="BD577" i="40" s="1"/>
  <c r="BE577" i="40" s="1"/>
  <c r="Y576" i="40" l="1"/>
  <c r="AB576" i="40"/>
  <c r="AC576" i="40" l="1"/>
  <c r="AJ576" i="40"/>
  <c r="AK576" i="40" s="1"/>
  <c r="AD576" i="40"/>
  <c r="C577" i="40" s="1"/>
  <c r="E577" i="40" s="1"/>
  <c r="Z576" i="40"/>
  <c r="AL576" i="40" l="1"/>
  <c r="AQ576" i="40" s="1"/>
  <c r="AT576" i="40" s="1"/>
  <c r="D577" i="40"/>
  <c r="F577" i="40"/>
  <c r="AO576" i="40" l="1"/>
  <c r="AR576" i="40" s="1"/>
  <c r="G577" i="40"/>
  <c r="H577" i="40" s="1"/>
  <c r="I577" i="40" s="1"/>
  <c r="K577" i="40" s="1"/>
  <c r="L577" i="40" s="1"/>
  <c r="U577" i="40"/>
  <c r="V577" i="40" s="1"/>
  <c r="X577" i="40" l="1"/>
  <c r="M577" i="40"/>
  <c r="W577" i="40"/>
  <c r="BF577" i="40"/>
  <c r="BG577" i="40" s="1"/>
  <c r="AF578" i="40" s="1"/>
  <c r="AG578" i="40" s="1"/>
  <c r="AM577" i="40"/>
  <c r="AN577" i="40"/>
  <c r="AP577" i="40" s="1"/>
  <c r="AS577" i="40" s="1"/>
  <c r="BH577" i="40"/>
  <c r="BI577" i="40" s="1"/>
  <c r="N577" i="40"/>
  <c r="P577" i="40" s="1"/>
  <c r="AA577" i="40"/>
  <c r="T578" i="40" l="1"/>
  <c r="Q577" i="40"/>
  <c r="O577" i="40"/>
  <c r="AY578" i="40"/>
  <c r="AI578" i="40"/>
  <c r="AH578" i="40"/>
  <c r="R577" i="40" l="1"/>
  <c r="S577" i="40" s="1"/>
  <c r="AZ578" i="40"/>
  <c r="AV578" i="40"/>
  <c r="AW578" i="40" s="1"/>
  <c r="AX578" i="40" s="1"/>
  <c r="BB578" i="40"/>
  <c r="B579" i="40" l="1"/>
  <c r="BC578" i="40"/>
  <c r="BD578" i="40" s="1"/>
  <c r="BE578" i="40" s="1"/>
  <c r="AB577" i="40"/>
  <c r="Y577" i="40"/>
  <c r="AC577" i="40" l="1"/>
  <c r="AD577" i="40" s="1"/>
  <c r="C578" i="40" s="1"/>
  <c r="E578" i="40" s="1"/>
  <c r="AJ577" i="40"/>
  <c r="AK577" i="40" s="1"/>
  <c r="Z577" i="40"/>
  <c r="AL577" i="40" l="1"/>
  <c r="AQ577" i="40" s="1"/>
  <c r="AT577" i="40" s="1"/>
  <c r="D578" i="40"/>
  <c r="F578" i="40"/>
  <c r="AO577" i="40" l="1"/>
  <c r="AR577" i="40" s="1"/>
  <c r="U578" i="40"/>
  <c r="V578" i="40" s="1"/>
  <c r="G578" i="40"/>
  <c r="H578" i="40" s="1"/>
  <c r="I578" i="40" s="1"/>
  <c r="K578" i="40" s="1"/>
  <c r="L578" i="40" s="1"/>
  <c r="X578" i="40" l="1"/>
  <c r="M578" i="40"/>
  <c r="BF578" i="40"/>
  <c r="BG578" i="40" s="1"/>
  <c r="AF579" i="40" s="1"/>
  <c r="AG579" i="40" s="1"/>
  <c r="AN578" i="40"/>
  <c r="AP578" i="40" s="1"/>
  <c r="AS578" i="40" s="1"/>
  <c r="AM578" i="40"/>
  <c r="BH578" i="40"/>
  <c r="BI578" i="40" s="1"/>
  <c r="AA578" i="40"/>
  <c r="T579" i="40" l="1"/>
  <c r="N578" i="40"/>
  <c r="P578" i="40" s="1"/>
  <c r="W578" i="40"/>
  <c r="AI579" i="40"/>
  <c r="AY579" i="40"/>
  <c r="AH579" i="40"/>
  <c r="O578" i="40" l="1"/>
  <c r="Q578" i="40"/>
  <c r="AZ579" i="40"/>
  <c r="AV579" i="40"/>
  <c r="AW579" i="40" s="1"/>
  <c r="AX579" i="40" s="1"/>
  <c r="BB579" i="40"/>
  <c r="B580" i="40" l="1"/>
  <c r="R578" i="40"/>
  <c r="S578" i="40" s="1"/>
  <c r="BC579" i="40"/>
  <c r="BD579" i="40" s="1"/>
  <c r="BE579" i="40" s="1"/>
  <c r="Y578" i="40" l="1"/>
  <c r="AB578" i="40"/>
  <c r="AC578" i="40" l="1"/>
  <c r="AD578" i="40" s="1"/>
  <c r="C579" i="40" s="1"/>
  <c r="E579" i="40" s="1"/>
  <c r="AJ578" i="40"/>
  <c r="AK578" i="40" s="1"/>
  <c r="Z578" i="40"/>
  <c r="AL578" i="40" l="1"/>
  <c r="AO578" i="40" s="1"/>
  <c r="AR578" i="40" s="1"/>
  <c r="D579" i="40"/>
  <c r="F579" i="40"/>
  <c r="AQ578" i="40" l="1"/>
  <c r="AT578" i="40" s="1"/>
  <c r="G579" i="40"/>
  <c r="H579" i="40" s="1"/>
  <c r="I579" i="40" s="1"/>
  <c r="K579" i="40" s="1"/>
  <c r="L579" i="40" s="1"/>
  <c r="U579" i="40"/>
  <c r="V579" i="40" s="1"/>
  <c r="X579" i="40" l="1"/>
  <c r="M579" i="40"/>
  <c r="BF579" i="40"/>
  <c r="BG579" i="40" s="1"/>
  <c r="AF580" i="40" s="1"/>
  <c r="AG580" i="40" s="1"/>
  <c r="BH579" i="40"/>
  <c r="BI579" i="40" s="1"/>
  <c r="W579" i="40"/>
  <c r="AN579" i="40"/>
  <c r="AP579" i="40" s="1"/>
  <c r="AS579" i="40" s="1"/>
  <c r="AM579" i="40"/>
  <c r="AA579" i="40"/>
  <c r="T580" i="40" l="1"/>
  <c r="N579" i="40"/>
  <c r="P579" i="40" s="1"/>
  <c r="AH580" i="40"/>
  <c r="AY580" i="40"/>
  <c r="AI580" i="40"/>
  <c r="O579" i="40" l="1"/>
  <c r="Q579" i="40"/>
  <c r="BB580" i="40"/>
  <c r="AV580" i="40"/>
  <c r="AW580" i="40" s="1"/>
  <c r="AX580" i="40" s="1"/>
  <c r="AZ580" i="40"/>
  <c r="B581" i="40" l="1"/>
  <c r="R579" i="40"/>
  <c r="S579" i="40" s="1"/>
  <c r="BC580" i="40"/>
  <c r="BD580" i="40" s="1"/>
  <c r="BE580" i="40" s="1"/>
  <c r="AB579" i="40" l="1"/>
  <c r="Y579" i="40"/>
  <c r="AC579" i="40" l="1"/>
  <c r="AD579" i="40" s="1"/>
  <c r="C580" i="40" s="1"/>
  <c r="E580" i="40" s="1"/>
  <c r="AJ579" i="40"/>
  <c r="AK579" i="40" s="1"/>
  <c r="Z579" i="40"/>
  <c r="AL579" i="40" l="1"/>
  <c r="AO579" i="40" s="1"/>
  <c r="AR579" i="40" s="1"/>
  <c r="D580" i="40"/>
  <c r="F580" i="40"/>
  <c r="AQ579" i="40" l="1"/>
  <c r="AT579" i="40" s="1"/>
  <c r="G580" i="40"/>
  <c r="H580" i="40" s="1"/>
  <c r="I580" i="40" s="1"/>
  <c r="K580" i="40" s="1"/>
  <c r="L580" i="40" s="1"/>
  <c r="U580" i="40"/>
  <c r="V580" i="40" s="1"/>
  <c r="X580" i="40" l="1"/>
  <c r="AA580" i="40"/>
  <c r="M580" i="40"/>
  <c r="BF580" i="40"/>
  <c r="BG580" i="40" s="1"/>
  <c r="AF581" i="40" s="1"/>
  <c r="AG581" i="40" s="1"/>
  <c r="AM580" i="40"/>
  <c r="AN580" i="40"/>
  <c r="AP580" i="40" s="1"/>
  <c r="AS580" i="40" s="1"/>
  <c r="BH580" i="40"/>
  <c r="BI580" i="40" s="1"/>
  <c r="T581" i="40" l="1"/>
  <c r="W580" i="40"/>
  <c r="N580" i="40"/>
  <c r="P580" i="40" s="1"/>
  <c r="AY581" i="40"/>
  <c r="AH581" i="40"/>
  <c r="AI581" i="40"/>
  <c r="O580" i="40" l="1"/>
  <c r="Q580" i="40"/>
  <c r="BB581" i="40"/>
  <c r="AZ581" i="40"/>
  <c r="AV581" i="40"/>
  <c r="AW581" i="40" s="1"/>
  <c r="AX581" i="40" s="1"/>
  <c r="B582" i="40" l="1"/>
  <c r="R580" i="40"/>
  <c r="S580" i="40" s="1"/>
  <c r="BC581" i="40"/>
  <c r="BD581" i="40" s="1"/>
  <c r="BE581" i="40" s="1"/>
  <c r="Y580" i="40"/>
  <c r="AB580" i="40"/>
  <c r="AC580" i="40" l="1"/>
  <c r="AD580" i="40" s="1"/>
  <c r="C581" i="40" s="1"/>
  <c r="E581" i="40" s="1"/>
  <c r="AJ580" i="40"/>
  <c r="AK580" i="40" s="1"/>
  <c r="Z580" i="40"/>
  <c r="AL580" i="40" l="1"/>
  <c r="AO580" i="40" s="1"/>
  <c r="AR580" i="40" s="1"/>
  <c r="D581" i="40"/>
  <c r="F581" i="40"/>
  <c r="G581" i="40" l="1"/>
  <c r="H581" i="40" s="1"/>
  <c r="I581" i="40" s="1"/>
  <c r="K581" i="40" s="1"/>
  <c r="L581" i="40" s="1"/>
  <c r="U581" i="40"/>
  <c r="V581" i="40" s="1"/>
  <c r="AQ580" i="40"/>
  <c r="AT580" i="40" s="1"/>
  <c r="X581" i="40" l="1"/>
  <c r="BH581" i="40"/>
  <c r="BI581" i="40" s="1"/>
  <c r="T582" i="40" s="1"/>
  <c r="M581" i="40"/>
  <c r="BF581" i="40"/>
  <c r="BG581" i="40" s="1"/>
  <c r="AF582" i="40" s="1"/>
  <c r="AG582" i="40" s="1"/>
  <c r="AM581" i="40"/>
  <c r="AN581" i="40"/>
  <c r="AP581" i="40" s="1"/>
  <c r="AS581" i="40" s="1"/>
  <c r="AA581" i="40"/>
  <c r="W581" i="40" l="1"/>
  <c r="N581" i="40"/>
  <c r="P581" i="40" s="1"/>
  <c r="AI582" i="40"/>
  <c r="AH582" i="40"/>
  <c r="AY582" i="40"/>
  <c r="Q581" i="40" l="1"/>
  <c r="O581" i="40"/>
  <c r="BB582" i="40"/>
  <c r="AZ582" i="40"/>
  <c r="AV582" i="40"/>
  <c r="AW582" i="40" s="1"/>
  <c r="AX582" i="40" s="1"/>
  <c r="B583" i="40" l="1"/>
  <c r="R581" i="40"/>
  <c r="S581" i="40" s="1"/>
  <c r="BC582" i="40"/>
  <c r="BD582" i="40" s="1"/>
  <c r="BE582" i="40" s="1"/>
  <c r="AB581" i="40"/>
  <c r="Y581" i="40"/>
  <c r="AC581" i="40" l="1"/>
  <c r="AJ581" i="40"/>
  <c r="AK581" i="40" s="1"/>
  <c r="AD581" i="40"/>
  <c r="C582" i="40" s="1"/>
  <c r="E582" i="40" s="1"/>
  <c r="Z581" i="40"/>
  <c r="AL581" i="40" l="1"/>
  <c r="AO581" i="40" s="1"/>
  <c r="AR581" i="40" s="1"/>
  <c r="D582" i="40"/>
  <c r="F582" i="40"/>
  <c r="AQ581" i="40" l="1"/>
  <c r="AT581" i="40" s="1"/>
  <c r="G582" i="40"/>
  <c r="H582" i="40" s="1"/>
  <c r="I582" i="40" s="1"/>
  <c r="K582" i="40" s="1"/>
  <c r="L582" i="40" s="1"/>
  <c r="U582" i="40"/>
  <c r="V582" i="40" s="1"/>
  <c r="X582" i="40" l="1"/>
  <c r="W582" i="40"/>
  <c r="M582" i="40"/>
  <c r="BF582" i="40"/>
  <c r="BG582" i="40" s="1"/>
  <c r="AF583" i="40" s="1"/>
  <c r="AG583" i="40" s="1"/>
  <c r="BH582" i="40"/>
  <c r="BI582" i="40" s="1"/>
  <c r="AN582" i="40"/>
  <c r="AP582" i="40" s="1"/>
  <c r="AS582" i="40" s="1"/>
  <c r="AM582" i="40"/>
  <c r="AA582" i="40"/>
  <c r="N582" i="40" l="1"/>
  <c r="P582" i="40" s="1"/>
  <c r="Q582" i="40" s="1"/>
  <c r="T583" i="40"/>
  <c r="AY583" i="40"/>
  <c r="AI583" i="40"/>
  <c r="AH583" i="40"/>
  <c r="O582" i="40" l="1"/>
  <c r="R582" i="40"/>
  <c r="S582" i="40" s="1"/>
  <c r="AZ583" i="40"/>
  <c r="BB583" i="40"/>
  <c r="AV583" i="40"/>
  <c r="AW583" i="40" s="1"/>
  <c r="AX583" i="40" s="1"/>
  <c r="B584" i="40" l="1"/>
  <c r="BC583" i="40"/>
  <c r="BD583" i="40" s="1"/>
  <c r="BE583" i="40" s="1"/>
  <c r="Y582" i="40" l="1"/>
  <c r="AB582" i="40"/>
  <c r="AC582" i="40" l="1"/>
  <c r="AD582" i="40" s="1"/>
  <c r="C583" i="40" s="1"/>
  <c r="E583" i="40" s="1"/>
  <c r="AJ582" i="40"/>
  <c r="AK582" i="40" s="1"/>
  <c r="Z582" i="40"/>
  <c r="AL582" i="40" l="1"/>
  <c r="AQ582" i="40" s="1"/>
  <c r="AT582" i="40" s="1"/>
  <c r="D583" i="40"/>
  <c r="F583" i="40"/>
  <c r="G583" i="40" l="1"/>
  <c r="H583" i="40" s="1"/>
  <c r="I583" i="40" s="1"/>
  <c r="K583" i="40" s="1"/>
  <c r="L583" i="40" s="1"/>
  <c r="AO582" i="40"/>
  <c r="AR582" i="40" s="1"/>
  <c r="U583" i="40"/>
  <c r="V583" i="40" s="1"/>
  <c r="X583" i="40" l="1"/>
  <c r="M583" i="40"/>
  <c r="BF583" i="40"/>
  <c r="BG583" i="40" s="1"/>
  <c r="AF584" i="40" s="1"/>
  <c r="AG584" i="40" s="1"/>
  <c r="AN583" i="40"/>
  <c r="AP583" i="40" s="1"/>
  <c r="AS583" i="40" s="1"/>
  <c r="W583" i="40"/>
  <c r="BH583" i="40"/>
  <c r="BI583" i="40" s="1"/>
  <c r="AA583" i="40"/>
  <c r="AM583" i="40"/>
  <c r="T584" i="40" l="1"/>
  <c r="N583" i="40"/>
  <c r="P583" i="40" s="1"/>
  <c r="AI584" i="40"/>
  <c r="AH584" i="40"/>
  <c r="AY584" i="40"/>
  <c r="Q583" i="40" l="1"/>
  <c r="O583" i="40"/>
  <c r="BB584" i="40"/>
  <c r="AZ584" i="40"/>
  <c r="AV584" i="40"/>
  <c r="AW584" i="40" s="1"/>
  <c r="AX584" i="40" s="1"/>
  <c r="BC584" i="40" l="1"/>
  <c r="BD584" i="40" s="1"/>
  <c r="BE584" i="40" s="1"/>
  <c r="B585" i="40"/>
  <c r="R583" i="40"/>
  <c r="S583" i="40" s="1"/>
  <c r="Y583" i="40"/>
  <c r="AB583" i="40"/>
  <c r="AC583" i="40" l="1"/>
  <c r="AD583" i="40" s="1"/>
  <c r="C584" i="40" s="1"/>
  <c r="E584" i="40" s="1"/>
  <c r="AJ583" i="40"/>
  <c r="AK583" i="40" s="1"/>
  <c r="Z583" i="40"/>
  <c r="AL583" i="40" l="1"/>
  <c r="AO583" i="40" s="1"/>
  <c r="AR583" i="40" s="1"/>
  <c r="D584" i="40"/>
  <c r="F584" i="40"/>
  <c r="G584" i="40" l="1"/>
  <c r="H584" i="40" s="1"/>
  <c r="I584" i="40" s="1"/>
  <c r="K584" i="40" s="1"/>
  <c r="L584" i="40" s="1"/>
  <c r="U584" i="40"/>
  <c r="V584" i="40" s="1"/>
  <c r="AN584" i="40" s="1"/>
  <c r="AP584" i="40" s="1"/>
  <c r="AS584" i="40" s="1"/>
  <c r="AQ583" i="40"/>
  <c r="AT583" i="40" s="1"/>
  <c r="X584" i="40" l="1"/>
  <c r="M584" i="40"/>
  <c r="BF584" i="40"/>
  <c r="BG584" i="40" s="1"/>
  <c r="AF585" i="40" s="1"/>
  <c r="AG585" i="40" s="1"/>
  <c r="AM584" i="40"/>
  <c r="BH584" i="40"/>
  <c r="BI584" i="40" s="1"/>
  <c r="AA584" i="40"/>
  <c r="T585" i="40" l="1"/>
  <c r="W584" i="40"/>
  <c r="N584" i="40"/>
  <c r="P584" i="40" s="1"/>
  <c r="AH585" i="40"/>
  <c r="AI585" i="40"/>
  <c r="AY585" i="40"/>
  <c r="Q584" i="40" l="1"/>
  <c r="O584" i="40"/>
  <c r="AV585" i="40"/>
  <c r="AW585" i="40" s="1"/>
  <c r="AX585" i="40" s="1"/>
  <c r="BB585" i="40"/>
  <c r="AZ585" i="40"/>
  <c r="B586" i="40" l="1"/>
  <c r="R584" i="40"/>
  <c r="S584" i="40" s="1"/>
  <c r="BC585" i="40"/>
  <c r="BD585" i="40" s="1"/>
  <c r="BE585" i="40" s="1"/>
  <c r="AB584" i="40" l="1"/>
  <c r="Y584" i="40"/>
  <c r="AC584" i="40" l="1"/>
  <c r="AD584" i="40" s="1"/>
  <c r="C585" i="40" s="1"/>
  <c r="E585" i="40" s="1"/>
  <c r="AJ584" i="40"/>
  <c r="AK584" i="40" s="1"/>
  <c r="Z584" i="40"/>
  <c r="AL584" i="40" l="1"/>
  <c r="AQ584" i="40" s="1"/>
  <c r="AT584" i="40" s="1"/>
  <c r="D585" i="40"/>
  <c r="F585" i="40"/>
  <c r="G585" i="40" l="1"/>
  <c r="H585" i="40" s="1"/>
  <c r="I585" i="40" s="1"/>
  <c r="K585" i="40" s="1"/>
  <c r="L585" i="40" s="1"/>
  <c r="AO584" i="40"/>
  <c r="AR584" i="40" s="1"/>
  <c r="U585" i="40"/>
  <c r="V585" i="40" s="1"/>
  <c r="M585" i="40" l="1"/>
  <c r="X585" i="40"/>
  <c r="BF585" i="40"/>
  <c r="BG585" i="40" s="1"/>
  <c r="AF586" i="40" s="1"/>
  <c r="AG586" i="40" s="1"/>
  <c r="W585" i="40"/>
  <c r="BH585" i="40"/>
  <c r="BI585" i="40" s="1"/>
  <c r="AN585" i="40"/>
  <c r="AP585" i="40" s="1"/>
  <c r="AS585" i="40" s="1"/>
  <c r="AM585" i="40"/>
  <c r="AA585" i="40"/>
  <c r="N585" i="40"/>
  <c r="P585" i="40" s="1"/>
  <c r="T586" i="40" l="1"/>
  <c r="Q585" i="40"/>
  <c r="O585" i="40"/>
  <c r="AY586" i="40"/>
  <c r="AH586" i="40"/>
  <c r="AI586" i="40"/>
  <c r="R585" i="40" l="1"/>
  <c r="S585" i="40" s="1"/>
  <c r="BB586" i="40"/>
  <c r="AV586" i="40"/>
  <c r="AW586" i="40" s="1"/>
  <c r="AX586" i="40" s="1"/>
  <c r="AZ586" i="40"/>
  <c r="BC586" i="40" s="1"/>
  <c r="BD586" i="40" s="1"/>
  <c r="BE586" i="40" s="1"/>
  <c r="B587" i="40" l="1"/>
  <c r="AB585" i="40"/>
  <c r="Y585" i="40"/>
  <c r="AC585" i="40" l="1"/>
  <c r="AD585" i="40" s="1"/>
  <c r="C586" i="40" s="1"/>
  <c r="E586" i="40" s="1"/>
  <c r="AJ585" i="40"/>
  <c r="AK585" i="40" s="1"/>
  <c r="Z585" i="40"/>
  <c r="AL585" i="40" l="1"/>
  <c r="AQ585" i="40" s="1"/>
  <c r="AT585" i="40" s="1"/>
  <c r="D586" i="40"/>
  <c r="F586" i="40"/>
  <c r="AO585" i="40" l="1"/>
  <c r="AR585" i="40" s="1"/>
  <c r="G586" i="40"/>
  <c r="H586" i="40" s="1"/>
  <c r="I586" i="40" s="1"/>
  <c r="K586" i="40" s="1"/>
  <c r="L586" i="40" s="1"/>
  <c r="U586" i="40"/>
  <c r="V586" i="40" s="1"/>
  <c r="X586" i="40" l="1"/>
  <c r="AA586" i="40"/>
  <c r="M586" i="40"/>
  <c r="BF586" i="40"/>
  <c r="BG586" i="40" s="1"/>
  <c r="AF587" i="40" s="1"/>
  <c r="AG587" i="40" s="1"/>
  <c r="AM586" i="40"/>
  <c r="AN586" i="40"/>
  <c r="AP586" i="40" s="1"/>
  <c r="AS586" i="40" s="1"/>
  <c r="BH586" i="40"/>
  <c r="BI586" i="40" s="1"/>
  <c r="T587" i="40" l="1"/>
  <c r="W586" i="40"/>
  <c r="N586" i="40"/>
  <c r="P586" i="40" s="1"/>
  <c r="AH587" i="40"/>
  <c r="AI587" i="40"/>
  <c r="AY587" i="40"/>
  <c r="Q586" i="40" l="1"/>
  <c r="O586" i="40"/>
  <c r="AZ587" i="40"/>
  <c r="AV587" i="40"/>
  <c r="AW587" i="40" s="1"/>
  <c r="AX587" i="40" s="1"/>
  <c r="BB587" i="40"/>
  <c r="B588" i="40" l="1"/>
  <c r="R586" i="40"/>
  <c r="S586" i="40" s="1"/>
  <c r="BC587" i="40"/>
  <c r="BD587" i="40" s="1"/>
  <c r="BE587" i="40" s="1"/>
  <c r="Y586" i="40" l="1"/>
  <c r="AB586" i="40"/>
  <c r="AC586" i="40" l="1"/>
  <c r="AD586" i="40" s="1"/>
  <c r="C587" i="40" s="1"/>
  <c r="E587" i="40" s="1"/>
  <c r="AJ586" i="40"/>
  <c r="AK586" i="40" s="1"/>
  <c r="Z586" i="40"/>
  <c r="AL586" i="40" l="1"/>
  <c r="AQ586" i="40" s="1"/>
  <c r="AT586" i="40" s="1"/>
  <c r="D587" i="40"/>
  <c r="F587" i="40"/>
  <c r="AO586" i="40" l="1"/>
  <c r="AR586" i="40" s="1"/>
  <c r="U587" i="40"/>
  <c r="V587" i="40" s="1"/>
  <c r="G587" i="40"/>
  <c r="H587" i="40" s="1"/>
  <c r="I587" i="40" s="1"/>
  <c r="K587" i="40" s="1"/>
  <c r="L587" i="40" s="1"/>
  <c r="X587" i="40" l="1"/>
  <c r="AA587" i="40"/>
  <c r="M587" i="40"/>
  <c r="BF587" i="40"/>
  <c r="BG587" i="40" s="1"/>
  <c r="AF588" i="40" s="1"/>
  <c r="AG588" i="40" s="1"/>
  <c r="AN587" i="40"/>
  <c r="AP587" i="40" s="1"/>
  <c r="AS587" i="40" s="1"/>
  <c r="AM587" i="40"/>
  <c r="BH587" i="40"/>
  <c r="BI587" i="40" s="1"/>
  <c r="T588" i="40" l="1"/>
  <c r="W587" i="40"/>
  <c r="N587" i="40"/>
  <c r="P587" i="40" s="1"/>
  <c r="AI588" i="40"/>
  <c r="AH588" i="40"/>
  <c r="AY588" i="40"/>
  <c r="O587" i="40" l="1"/>
  <c r="Q587" i="40"/>
  <c r="BB588" i="40"/>
  <c r="AZ588" i="40"/>
  <c r="AV588" i="40"/>
  <c r="AW588" i="40" s="1"/>
  <c r="AX588" i="40" s="1"/>
  <c r="B589" i="40" l="1"/>
  <c r="R587" i="40"/>
  <c r="S587" i="40" s="1"/>
  <c r="BC588" i="40"/>
  <c r="BD588" i="40" s="1"/>
  <c r="BE588" i="40" s="1"/>
  <c r="AB587" i="40"/>
  <c r="Y587" i="40"/>
  <c r="AC587" i="40" l="1"/>
  <c r="AD587" i="40" s="1"/>
  <c r="C588" i="40" s="1"/>
  <c r="E588" i="40" s="1"/>
  <c r="AJ587" i="40"/>
  <c r="AK587" i="40" s="1"/>
  <c r="Z587" i="40"/>
  <c r="AL587" i="40" l="1"/>
  <c r="AQ587" i="40" s="1"/>
  <c r="AT587" i="40" s="1"/>
  <c r="D588" i="40"/>
  <c r="F588" i="40"/>
  <c r="AO587" i="40" l="1"/>
  <c r="AR587" i="40" s="1"/>
  <c r="U588" i="40"/>
  <c r="V588" i="40" s="1"/>
  <c r="G588" i="40"/>
  <c r="H588" i="40" s="1"/>
  <c r="I588" i="40" s="1"/>
  <c r="K588" i="40" s="1"/>
  <c r="L588" i="40" s="1"/>
  <c r="X588" i="40" l="1"/>
  <c r="M588" i="40"/>
  <c r="BF588" i="40"/>
  <c r="BG588" i="40" s="1"/>
  <c r="AF589" i="40" s="1"/>
  <c r="AG589" i="40" s="1"/>
  <c r="AM588" i="40"/>
  <c r="AN588" i="40"/>
  <c r="AP588" i="40" s="1"/>
  <c r="AS588" i="40" s="1"/>
  <c r="BH588" i="40"/>
  <c r="BI588" i="40" s="1"/>
  <c r="AA588" i="40"/>
  <c r="T589" i="40" l="1"/>
  <c r="N588" i="40"/>
  <c r="P588" i="40" s="1"/>
  <c r="W588" i="40"/>
  <c r="AI589" i="40"/>
  <c r="AY589" i="40"/>
  <c r="AH589" i="40"/>
  <c r="O588" i="40" l="1"/>
  <c r="Q588" i="40"/>
  <c r="AZ589" i="40"/>
  <c r="AV589" i="40"/>
  <c r="AW589" i="40" s="1"/>
  <c r="AX589" i="40" s="1"/>
  <c r="BB589" i="40"/>
  <c r="B590" i="40" l="1"/>
  <c r="R588" i="40"/>
  <c r="S588" i="40" s="1"/>
  <c r="BC589" i="40"/>
  <c r="BD589" i="40" s="1"/>
  <c r="BE589" i="40" s="1"/>
  <c r="Y588" i="40"/>
  <c r="AB588" i="40"/>
  <c r="AC588" i="40" l="1"/>
  <c r="AD588" i="40" s="1"/>
  <c r="C589" i="40" s="1"/>
  <c r="E589" i="40" s="1"/>
  <c r="AJ588" i="40"/>
  <c r="AK588" i="40" s="1"/>
  <c r="Z588" i="40"/>
  <c r="AL588" i="40" l="1"/>
  <c r="AQ588" i="40" s="1"/>
  <c r="AT588" i="40" s="1"/>
  <c r="D589" i="40"/>
  <c r="F589" i="40"/>
  <c r="AO588" i="40" l="1"/>
  <c r="AR588" i="40" s="1"/>
  <c r="G589" i="40"/>
  <c r="H589" i="40" s="1"/>
  <c r="I589" i="40" s="1"/>
  <c r="K589" i="40" s="1"/>
  <c r="L589" i="40" s="1"/>
  <c r="U589" i="40"/>
  <c r="V589" i="40" s="1"/>
  <c r="X589" i="40" l="1"/>
  <c r="M589" i="40"/>
  <c r="BF589" i="40"/>
  <c r="BG589" i="40" s="1"/>
  <c r="AF590" i="40" s="1"/>
  <c r="AG590" i="40" s="1"/>
  <c r="AY590" i="40" s="1"/>
  <c r="BH589" i="40"/>
  <c r="BI589" i="40" s="1"/>
  <c r="AM589" i="40"/>
  <c r="AN589" i="40"/>
  <c r="AP589" i="40" s="1"/>
  <c r="AS589" i="40" s="1"/>
  <c r="AA589" i="40"/>
  <c r="AH590" i="40" l="1"/>
  <c r="AI590" i="40"/>
  <c r="T590" i="40"/>
  <c r="N589" i="40"/>
  <c r="P589" i="40" s="1"/>
  <c r="Q589" i="40" s="1"/>
  <c r="W589" i="40"/>
  <c r="AZ590" i="40"/>
  <c r="BB590" i="40"/>
  <c r="AV590" i="40"/>
  <c r="AW590" i="40" s="1"/>
  <c r="AX590" i="40" s="1"/>
  <c r="O589" i="40" l="1"/>
  <c r="B591" i="40"/>
  <c r="R589" i="40"/>
  <c r="S589" i="40" s="1"/>
  <c r="BC590" i="40"/>
  <c r="BD590" i="40" s="1"/>
  <c r="BE590" i="40" s="1"/>
  <c r="AB589" i="40" l="1"/>
  <c r="Y589" i="40"/>
  <c r="AC589" i="40" l="1"/>
  <c r="AJ589" i="40"/>
  <c r="AK589" i="40" s="1"/>
  <c r="AD589" i="40"/>
  <c r="C590" i="40" s="1"/>
  <c r="E590" i="40" s="1"/>
  <c r="Z589" i="40"/>
  <c r="AL589" i="40" l="1"/>
  <c r="AO589" i="40" s="1"/>
  <c r="AR589" i="40" s="1"/>
  <c r="D590" i="40"/>
  <c r="F590" i="40"/>
  <c r="AQ589" i="40" l="1"/>
  <c r="AT589" i="40" s="1"/>
  <c r="G590" i="40"/>
  <c r="H590" i="40" s="1"/>
  <c r="I590" i="40" s="1"/>
  <c r="K590" i="40" s="1"/>
  <c r="L590" i="40" s="1"/>
  <c r="U590" i="40"/>
  <c r="V590" i="40" s="1"/>
  <c r="X590" i="40" l="1"/>
  <c r="M590" i="40"/>
  <c r="N590" i="40" s="1"/>
  <c r="P590" i="40" s="1"/>
  <c r="BF590" i="40"/>
  <c r="BG590" i="40" s="1"/>
  <c r="AF591" i="40" s="1"/>
  <c r="AG591" i="40" s="1"/>
  <c r="W590" i="40"/>
  <c r="BH590" i="40"/>
  <c r="BI590" i="40" s="1"/>
  <c r="AM590" i="40"/>
  <c r="AN590" i="40"/>
  <c r="AP590" i="40" s="1"/>
  <c r="AS590" i="40" s="1"/>
  <c r="AA590" i="40"/>
  <c r="T591" i="40" l="1"/>
  <c r="Q590" i="40"/>
  <c r="O590" i="40"/>
  <c r="AI591" i="40"/>
  <c r="AH591" i="40"/>
  <c r="AY591" i="40"/>
  <c r="R590" i="40" l="1"/>
  <c r="S590" i="40" s="1"/>
  <c r="BB591" i="40"/>
  <c r="AZ591" i="40"/>
  <c r="BC591" i="40" s="1"/>
  <c r="BD591" i="40" s="1"/>
  <c r="BE591" i="40" s="1"/>
  <c r="AV591" i="40"/>
  <c r="AW591" i="40" s="1"/>
  <c r="AX591" i="40" s="1"/>
  <c r="B592" i="40" l="1"/>
  <c r="AB590" i="40"/>
  <c r="Y590" i="40"/>
  <c r="AC590" i="40" l="1"/>
  <c r="AD590" i="40" s="1"/>
  <c r="C591" i="40" s="1"/>
  <c r="E591" i="40" s="1"/>
  <c r="AJ590" i="40"/>
  <c r="AK590" i="40" s="1"/>
  <c r="Z590" i="40"/>
  <c r="AL590" i="40" l="1"/>
  <c r="AO590" i="40" s="1"/>
  <c r="AR590" i="40" s="1"/>
  <c r="D591" i="40"/>
  <c r="F591" i="40"/>
  <c r="AQ590" i="40" l="1"/>
  <c r="AT590" i="40" s="1"/>
  <c r="G591" i="40"/>
  <c r="H591" i="40" s="1"/>
  <c r="I591" i="40" s="1"/>
  <c r="K591" i="40" s="1"/>
  <c r="L591" i="40" s="1"/>
  <c r="U591" i="40"/>
  <c r="V591" i="40" s="1"/>
  <c r="X591" i="40" l="1"/>
  <c r="AA591" i="40"/>
  <c r="M591" i="40"/>
  <c r="N591" i="40" s="1"/>
  <c r="P591" i="40" s="1"/>
  <c r="BF591" i="40"/>
  <c r="BG591" i="40" s="1"/>
  <c r="AF592" i="40" s="1"/>
  <c r="AG592" i="40" s="1"/>
  <c r="AN591" i="40"/>
  <c r="AP591" i="40" s="1"/>
  <c r="AS591" i="40" s="1"/>
  <c r="AM591" i="40"/>
  <c r="BH591" i="40"/>
  <c r="BI591" i="40" s="1"/>
  <c r="T592" i="40" l="1"/>
  <c r="W591" i="40"/>
  <c r="Q591" i="40"/>
  <c r="O591" i="40"/>
  <c r="AY592" i="40"/>
  <c r="AI592" i="40"/>
  <c r="AH592" i="40"/>
  <c r="R591" i="40" l="1"/>
  <c r="S591" i="40" s="1"/>
  <c r="AV592" i="40"/>
  <c r="AW592" i="40" s="1"/>
  <c r="AX592" i="40" s="1"/>
  <c r="AZ592" i="40"/>
  <c r="BB592" i="40"/>
  <c r="B593" i="40" l="1"/>
  <c r="BC592" i="40"/>
  <c r="BD592" i="40" s="1"/>
  <c r="BE592" i="40" s="1"/>
  <c r="Y591" i="40" l="1"/>
  <c r="AB591" i="40"/>
  <c r="AC591" i="40" l="1"/>
  <c r="AD591" i="40" s="1"/>
  <c r="C592" i="40" s="1"/>
  <c r="E592" i="40" s="1"/>
  <c r="AJ591" i="40"/>
  <c r="AK591" i="40" s="1"/>
  <c r="Z591" i="40"/>
  <c r="AL591" i="40" l="1"/>
  <c r="AO591" i="40" s="1"/>
  <c r="AR591" i="40" s="1"/>
  <c r="D592" i="40"/>
  <c r="F592" i="40"/>
  <c r="AQ591" i="40" l="1"/>
  <c r="AT591" i="40" s="1"/>
  <c r="G592" i="40"/>
  <c r="H592" i="40" s="1"/>
  <c r="I592" i="40" s="1"/>
  <c r="K592" i="40" s="1"/>
  <c r="L592" i="40" s="1"/>
  <c r="U592" i="40"/>
  <c r="V592" i="40" s="1"/>
  <c r="X592" i="40" l="1"/>
  <c r="M592" i="40"/>
  <c r="N592" i="40" s="1"/>
  <c r="P592" i="40" s="1"/>
  <c r="BF592" i="40"/>
  <c r="BG592" i="40" s="1"/>
  <c r="AF593" i="40" s="1"/>
  <c r="AG593" i="40" s="1"/>
  <c r="W592" i="40"/>
  <c r="AN592" i="40"/>
  <c r="AP592" i="40" s="1"/>
  <c r="AS592" i="40" s="1"/>
  <c r="AM592" i="40"/>
  <c r="BH592" i="40"/>
  <c r="BI592" i="40" s="1"/>
  <c r="AA592" i="40"/>
  <c r="T593" i="40" l="1"/>
  <c r="Q592" i="40"/>
  <c r="O592" i="40"/>
  <c r="AY593" i="40"/>
  <c r="AH593" i="40"/>
  <c r="AI593" i="40"/>
  <c r="R592" i="40" l="1"/>
  <c r="S592" i="40" s="1"/>
  <c r="AZ593" i="40"/>
  <c r="BB593" i="40"/>
  <c r="AV593" i="40"/>
  <c r="AW593" i="40" s="1"/>
  <c r="AX593" i="40" s="1"/>
  <c r="B594" i="40" l="1"/>
  <c r="BC593" i="40"/>
  <c r="BD593" i="40" s="1"/>
  <c r="BE593" i="40" s="1"/>
  <c r="Y592" i="40" l="1"/>
  <c r="AB592" i="40"/>
  <c r="AC592" i="40" l="1"/>
  <c r="AD592" i="40" s="1"/>
  <c r="C593" i="40" s="1"/>
  <c r="E593" i="40" s="1"/>
  <c r="AJ592" i="40"/>
  <c r="AK592" i="40" s="1"/>
  <c r="Z592" i="40"/>
  <c r="AL592" i="40" l="1"/>
  <c r="AQ592" i="40" s="1"/>
  <c r="AT592" i="40" s="1"/>
  <c r="D593" i="40"/>
  <c r="F593" i="40"/>
  <c r="AO592" i="40" l="1"/>
  <c r="AR592" i="40" s="1"/>
  <c r="G593" i="40"/>
  <c r="H593" i="40" s="1"/>
  <c r="I593" i="40" s="1"/>
  <c r="K593" i="40" s="1"/>
  <c r="L593" i="40" s="1"/>
  <c r="U593" i="40"/>
  <c r="V593" i="40" s="1"/>
  <c r="X593" i="40" l="1"/>
  <c r="W593" i="40"/>
  <c r="M593" i="40"/>
  <c r="N593" i="40" s="1"/>
  <c r="P593" i="40" s="1"/>
  <c r="BF593" i="40"/>
  <c r="BG593" i="40" s="1"/>
  <c r="AF594" i="40" s="1"/>
  <c r="AG594" i="40" s="1"/>
  <c r="BH593" i="40"/>
  <c r="BI593" i="40" s="1"/>
  <c r="AN593" i="40"/>
  <c r="AP593" i="40" s="1"/>
  <c r="AS593" i="40" s="1"/>
  <c r="AM593" i="40"/>
  <c r="AA593" i="40"/>
  <c r="T594" i="40" l="1"/>
  <c r="Q593" i="40"/>
  <c r="O593" i="40"/>
  <c r="AH594" i="40"/>
  <c r="AI594" i="40"/>
  <c r="AY594" i="40"/>
  <c r="R593" i="40" l="1"/>
  <c r="S593" i="40" s="1"/>
  <c r="AV594" i="40"/>
  <c r="AW594" i="40" s="1"/>
  <c r="AX594" i="40" s="1"/>
  <c r="AZ594" i="40"/>
  <c r="BB594" i="40"/>
  <c r="B595" i="40" l="1"/>
  <c r="BC594" i="40"/>
  <c r="BD594" i="40" s="1"/>
  <c r="BE594" i="40" s="1"/>
  <c r="AB593" i="40" l="1"/>
  <c r="Y593" i="40"/>
  <c r="AC593" i="40" l="1"/>
  <c r="AJ593" i="40"/>
  <c r="AK593" i="40" s="1"/>
  <c r="AD593" i="40"/>
  <c r="C594" i="40" s="1"/>
  <c r="E594" i="40" s="1"/>
  <c r="Z593" i="40"/>
  <c r="AL593" i="40" l="1"/>
  <c r="AO593" i="40" s="1"/>
  <c r="AR593" i="40" s="1"/>
  <c r="D594" i="40"/>
  <c r="F594" i="40"/>
  <c r="AQ593" i="40" l="1"/>
  <c r="AT593" i="40" s="1"/>
  <c r="U594" i="40"/>
  <c r="V594" i="40" s="1"/>
  <c r="G594" i="40"/>
  <c r="H594" i="40" s="1"/>
  <c r="I594" i="40" s="1"/>
  <c r="K594" i="40" s="1"/>
  <c r="L594" i="40" s="1"/>
  <c r="X594" i="40" l="1"/>
  <c r="AA594" i="40"/>
  <c r="M594" i="40"/>
  <c r="BF594" i="40"/>
  <c r="BG594" i="40" s="1"/>
  <c r="AF595" i="40" s="1"/>
  <c r="AG595" i="40" s="1"/>
  <c r="AN594" i="40"/>
  <c r="AP594" i="40" s="1"/>
  <c r="AS594" i="40" s="1"/>
  <c r="AM594" i="40"/>
  <c r="BH594" i="40"/>
  <c r="BI594" i="40" s="1"/>
  <c r="T595" i="40" l="1"/>
  <c r="W594" i="40"/>
  <c r="N594" i="40"/>
  <c r="P594" i="40" s="1"/>
  <c r="AI595" i="40"/>
  <c r="AH595" i="40"/>
  <c r="AY595" i="40"/>
  <c r="Q594" i="40" l="1"/>
  <c r="O594" i="40"/>
  <c r="AV595" i="40"/>
  <c r="AW595" i="40" s="1"/>
  <c r="AX595" i="40" s="1"/>
  <c r="BB595" i="40"/>
  <c r="AZ595" i="40"/>
  <c r="B596" i="40" l="1"/>
  <c r="R594" i="40"/>
  <c r="S594" i="40" s="1"/>
  <c r="BC595" i="40"/>
  <c r="BD595" i="40" s="1"/>
  <c r="BE595" i="40" s="1"/>
  <c r="Y594" i="40" l="1"/>
  <c r="AB594" i="40"/>
  <c r="AC594" i="40" l="1"/>
  <c r="AD594" i="40" s="1"/>
  <c r="C595" i="40" s="1"/>
  <c r="E595" i="40" s="1"/>
  <c r="AJ594" i="40"/>
  <c r="AK594" i="40" s="1"/>
  <c r="Z594" i="40"/>
  <c r="AL594" i="40" l="1"/>
  <c r="AO594" i="40" s="1"/>
  <c r="AR594" i="40" s="1"/>
  <c r="D595" i="40"/>
  <c r="F595" i="40"/>
  <c r="AQ594" i="40" l="1"/>
  <c r="AT594" i="40" s="1"/>
  <c r="G595" i="40"/>
  <c r="H595" i="40" s="1"/>
  <c r="I595" i="40" s="1"/>
  <c r="K595" i="40" s="1"/>
  <c r="L595" i="40" s="1"/>
  <c r="U595" i="40"/>
  <c r="V595" i="40" s="1"/>
  <c r="X595" i="40" l="1"/>
  <c r="M595" i="40"/>
  <c r="BF595" i="40"/>
  <c r="BG595" i="40" s="1"/>
  <c r="AF596" i="40" s="1"/>
  <c r="AG596" i="40" s="1"/>
  <c r="AY596" i="40" s="1"/>
  <c r="BH595" i="40"/>
  <c r="BI595" i="40" s="1"/>
  <c r="AN595" i="40"/>
  <c r="AP595" i="40" s="1"/>
  <c r="AS595" i="40" s="1"/>
  <c r="AM595" i="40"/>
  <c r="AA595" i="40"/>
  <c r="AI596" i="40" l="1"/>
  <c r="AH596" i="40"/>
  <c r="T596" i="40"/>
  <c r="N595" i="40"/>
  <c r="P595" i="40" s="1"/>
  <c r="W595" i="40"/>
  <c r="AZ596" i="40"/>
  <c r="AV596" i="40"/>
  <c r="AW596" i="40" s="1"/>
  <c r="AX596" i="40" s="1"/>
  <c r="BB596" i="40"/>
  <c r="O595" i="40" l="1"/>
  <c r="B597" i="40"/>
  <c r="Q595" i="40"/>
  <c r="BC596" i="40"/>
  <c r="BD596" i="40" s="1"/>
  <c r="BE596" i="40" s="1"/>
  <c r="AB595" i="40"/>
  <c r="Y595" i="40"/>
  <c r="R595" i="40" l="1"/>
  <c r="S595" i="40" s="1"/>
  <c r="AC595" i="40"/>
  <c r="AD595" i="40" s="1"/>
  <c r="C596" i="40" s="1"/>
  <c r="E596" i="40" s="1"/>
  <c r="AJ595" i="40"/>
  <c r="AK595" i="40" s="1"/>
  <c r="Z595" i="40"/>
  <c r="AL595" i="40" l="1"/>
  <c r="AQ595" i="40" s="1"/>
  <c r="AT595" i="40" s="1"/>
  <c r="D596" i="40"/>
  <c r="F596" i="40"/>
  <c r="AO595" i="40" l="1"/>
  <c r="AR595" i="40" s="1"/>
  <c r="G596" i="40"/>
  <c r="H596" i="40" s="1"/>
  <c r="I596" i="40" s="1"/>
  <c r="K596" i="40" s="1"/>
  <c r="L596" i="40" s="1"/>
  <c r="U596" i="40"/>
  <c r="V596" i="40" s="1"/>
  <c r="X596" i="40" l="1"/>
  <c r="AA596" i="40"/>
  <c r="M596" i="40"/>
  <c r="BF596" i="40"/>
  <c r="BG596" i="40" s="1"/>
  <c r="AF597" i="40" s="1"/>
  <c r="AG597" i="40" s="1"/>
  <c r="AN596" i="40"/>
  <c r="AP596" i="40" s="1"/>
  <c r="AS596" i="40" s="1"/>
  <c r="AM596" i="40"/>
  <c r="BH596" i="40"/>
  <c r="BI596" i="40" s="1"/>
  <c r="T597" i="40" l="1"/>
  <c r="W596" i="40"/>
  <c r="N596" i="40"/>
  <c r="P596" i="40" s="1"/>
  <c r="AH597" i="40"/>
  <c r="AI597" i="40"/>
  <c r="AY597" i="40"/>
  <c r="Q596" i="40" l="1"/>
  <c r="O596" i="40"/>
  <c r="AZ597" i="40"/>
  <c r="BB597" i="40"/>
  <c r="AV597" i="40"/>
  <c r="AW597" i="40" s="1"/>
  <c r="AX597" i="40" s="1"/>
  <c r="B598" i="40" l="1"/>
  <c r="R596" i="40"/>
  <c r="S596" i="40" s="1"/>
  <c r="BC597" i="40"/>
  <c r="BD597" i="40" s="1"/>
  <c r="BE597" i="40" s="1"/>
  <c r="Y596" i="40"/>
  <c r="AB596" i="40"/>
  <c r="AC596" i="40" l="1"/>
  <c r="AD596" i="40" s="1"/>
  <c r="C597" i="40" s="1"/>
  <c r="E597" i="40" s="1"/>
  <c r="AJ596" i="40"/>
  <c r="AK596" i="40" s="1"/>
  <c r="Z596" i="40"/>
  <c r="AL596" i="40" l="1"/>
  <c r="AQ596" i="40" s="1"/>
  <c r="AT596" i="40" s="1"/>
  <c r="D597" i="40"/>
  <c r="F597" i="40"/>
  <c r="AO596" i="40" l="1"/>
  <c r="AR596" i="40" s="1"/>
  <c r="G597" i="40"/>
  <c r="H597" i="40" s="1"/>
  <c r="I597" i="40" s="1"/>
  <c r="K597" i="40" s="1"/>
  <c r="L597" i="40" s="1"/>
  <c r="U597" i="40"/>
  <c r="V597" i="40" s="1"/>
  <c r="X597" i="40" l="1"/>
  <c r="W597" i="40"/>
  <c r="M597" i="40"/>
  <c r="BF597" i="40"/>
  <c r="BG597" i="40" s="1"/>
  <c r="AF598" i="40" s="1"/>
  <c r="AG598" i="40" s="1"/>
  <c r="BH597" i="40"/>
  <c r="BI597" i="40" s="1"/>
  <c r="AN597" i="40"/>
  <c r="AP597" i="40" s="1"/>
  <c r="AS597" i="40" s="1"/>
  <c r="AM597" i="40"/>
  <c r="AA597" i="40"/>
  <c r="N597" i="40" l="1"/>
  <c r="P597" i="40" s="1"/>
  <c r="Q597" i="40" s="1"/>
  <c r="T598" i="40"/>
  <c r="AH598" i="40"/>
  <c r="AI598" i="40"/>
  <c r="AY598" i="40"/>
  <c r="O597" i="40" l="1"/>
  <c r="R597" i="40"/>
  <c r="S597" i="40" s="1"/>
  <c r="BB598" i="40"/>
  <c r="AZ598" i="40"/>
  <c r="AV598" i="40"/>
  <c r="AW598" i="40" s="1"/>
  <c r="AX598" i="40" s="1"/>
  <c r="B599" i="40" l="1"/>
  <c r="BC598" i="40"/>
  <c r="BD598" i="40" s="1"/>
  <c r="BE598" i="40" s="1"/>
  <c r="Y597" i="40" l="1"/>
  <c r="AB597" i="40"/>
  <c r="AC597" i="40" l="1"/>
  <c r="AJ597" i="40"/>
  <c r="AK597" i="40" s="1"/>
  <c r="AD597" i="40"/>
  <c r="C598" i="40" s="1"/>
  <c r="E598" i="40" s="1"/>
  <c r="Z597" i="40"/>
  <c r="AL597" i="40" l="1"/>
  <c r="AO597" i="40" s="1"/>
  <c r="AR597" i="40" s="1"/>
  <c r="D598" i="40"/>
  <c r="F598" i="40"/>
  <c r="AQ597" i="40" l="1"/>
  <c r="AT597" i="40" s="1"/>
  <c r="U598" i="40"/>
  <c r="V598" i="40" s="1"/>
  <c r="G598" i="40"/>
  <c r="H598" i="40" s="1"/>
  <c r="I598" i="40" s="1"/>
  <c r="K598" i="40" s="1"/>
  <c r="L598" i="40" s="1"/>
  <c r="X598" i="40" l="1"/>
  <c r="AA598" i="40"/>
  <c r="M598" i="40"/>
  <c r="BF598" i="40"/>
  <c r="BG598" i="40" s="1"/>
  <c r="AF599" i="40" s="1"/>
  <c r="AG599" i="40" s="1"/>
  <c r="BH598" i="40"/>
  <c r="BI598" i="40" s="1"/>
  <c r="AM598" i="40"/>
  <c r="AN598" i="40"/>
  <c r="AP598" i="40" s="1"/>
  <c r="AS598" i="40" s="1"/>
  <c r="T599" i="40" l="1"/>
  <c r="W598" i="40"/>
  <c r="N598" i="40"/>
  <c r="P598" i="40" s="1"/>
  <c r="AH599" i="40"/>
  <c r="AY599" i="40"/>
  <c r="AI599" i="40"/>
  <c r="Q598" i="40" l="1"/>
  <c r="O598" i="40"/>
  <c r="AV599" i="40"/>
  <c r="AW599" i="40" s="1"/>
  <c r="AX599" i="40" s="1"/>
  <c r="AZ599" i="40"/>
  <c r="BB599" i="40"/>
  <c r="B600" i="40" l="1"/>
  <c r="R598" i="40"/>
  <c r="S598" i="40" s="1"/>
  <c r="BC599" i="40"/>
  <c r="BD599" i="40" s="1"/>
  <c r="BE599" i="40" s="1"/>
  <c r="AB598" i="40" l="1"/>
  <c r="Y598" i="40"/>
  <c r="AC598" i="40" l="1"/>
  <c r="AJ598" i="40"/>
  <c r="AK598" i="40" s="1"/>
  <c r="AD598" i="40"/>
  <c r="C599" i="40" s="1"/>
  <c r="E599" i="40" s="1"/>
  <c r="Z598" i="40"/>
  <c r="AL598" i="40" l="1"/>
  <c r="AQ598" i="40" s="1"/>
  <c r="AT598" i="40" s="1"/>
  <c r="D599" i="40"/>
  <c r="F599" i="40"/>
  <c r="AO598" i="40" l="1"/>
  <c r="AR598" i="40" s="1"/>
  <c r="G599" i="40"/>
  <c r="H599" i="40" s="1"/>
  <c r="I599" i="40" s="1"/>
  <c r="K599" i="40" s="1"/>
  <c r="L599" i="40" s="1"/>
  <c r="U599" i="40"/>
  <c r="V599" i="40" s="1"/>
  <c r="X599" i="40" l="1"/>
  <c r="AA599" i="40"/>
  <c r="M599" i="40"/>
  <c r="BF599" i="40"/>
  <c r="BG599" i="40" s="1"/>
  <c r="AF600" i="40" s="1"/>
  <c r="AG600" i="40" s="1"/>
  <c r="AM599" i="40"/>
  <c r="AN599" i="40"/>
  <c r="AP599" i="40" s="1"/>
  <c r="AS599" i="40" s="1"/>
  <c r="BH599" i="40"/>
  <c r="BI599" i="40" s="1"/>
  <c r="T600" i="40" l="1"/>
  <c r="W599" i="40"/>
  <c r="N599" i="40"/>
  <c r="P599" i="40" s="1"/>
  <c r="AI600" i="40"/>
  <c r="AY600" i="40"/>
  <c r="AH600" i="40"/>
  <c r="O599" i="40" l="1"/>
  <c r="Q599" i="40"/>
  <c r="AZ600" i="40"/>
  <c r="AV600" i="40"/>
  <c r="AW600" i="40" s="1"/>
  <c r="AX600" i="40" s="1"/>
  <c r="BB600" i="40"/>
  <c r="B601" i="40" l="1"/>
  <c r="R599" i="40"/>
  <c r="S599" i="40" s="1"/>
  <c r="BC600" i="40"/>
  <c r="BD600" i="40" s="1"/>
  <c r="BE600" i="40" s="1"/>
  <c r="Y599" i="40" l="1"/>
  <c r="AB599" i="40"/>
  <c r="AC599" i="40" l="1"/>
  <c r="AD599" i="40" s="1"/>
  <c r="C600" i="40" s="1"/>
  <c r="E600" i="40" s="1"/>
  <c r="AJ599" i="40"/>
  <c r="AK599" i="40" s="1"/>
  <c r="Z599" i="40"/>
  <c r="AL599" i="40" l="1"/>
  <c r="AO599" i="40" s="1"/>
  <c r="AR599" i="40" s="1"/>
  <c r="D600" i="40"/>
  <c r="F600" i="40"/>
  <c r="AQ599" i="40" l="1"/>
  <c r="AT599" i="40" s="1"/>
  <c r="G600" i="40"/>
  <c r="H600" i="40" s="1"/>
  <c r="I600" i="40" s="1"/>
  <c r="K600" i="40" s="1"/>
  <c r="L600" i="40" s="1"/>
  <c r="U600" i="40"/>
  <c r="V600" i="40" s="1"/>
  <c r="X600" i="40" l="1"/>
  <c r="AA600" i="40"/>
  <c r="M600" i="40"/>
  <c r="BF600" i="40"/>
  <c r="BG600" i="40" s="1"/>
  <c r="AF601" i="40" s="1"/>
  <c r="AG601" i="40" s="1"/>
  <c r="AN600" i="40"/>
  <c r="AP600" i="40" s="1"/>
  <c r="AS600" i="40" s="1"/>
  <c r="AM600" i="40"/>
  <c r="BH600" i="40"/>
  <c r="BI600" i="40" s="1"/>
  <c r="T601" i="40" l="1"/>
  <c r="W600" i="40"/>
  <c r="N600" i="40"/>
  <c r="P600" i="40" s="1"/>
  <c r="AH601" i="40"/>
  <c r="AY601" i="40"/>
  <c r="AI601" i="40"/>
  <c r="Q600" i="40" l="1"/>
  <c r="O600" i="40"/>
  <c r="AV601" i="40"/>
  <c r="AW601" i="40" s="1"/>
  <c r="AX601" i="40" s="1"/>
  <c r="AZ601" i="40"/>
  <c r="BB601" i="40"/>
  <c r="B602" i="40" l="1"/>
  <c r="R600" i="40"/>
  <c r="S600" i="40" s="1"/>
  <c r="BC601" i="40"/>
  <c r="BD601" i="40" s="1"/>
  <c r="BE601" i="40" s="1"/>
  <c r="Y600" i="40"/>
  <c r="AB600" i="40"/>
  <c r="AC600" i="40" l="1"/>
  <c r="AD600" i="40" s="1"/>
  <c r="C601" i="40" s="1"/>
  <c r="E601" i="40" s="1"/>
  <c r="AJ600" i="40"/>
  <c r="AK600" i="40" s="1"/>
  <c r="Z600" i="40"/>
  <c r="AL600" i="40" l="1"/>
  <c r="AO600" i="40" s="1"/>
  <c r="AR600" i="40" s="1"/>
  <c r="D601" i="40"/>
  <c r="F601" i="40"/>
  <c r="G601" i="40" l="1"/>
  <c r="H601" i="40" s="1"/>
  <c r="I601" i="40" s="1"/>
  <c r="K601" i="40" s="1"/>
  <c r="L601" i="40" s="1"/>
  <c r="U601" i="40"/>
  <c r="V601" i="40" s="1"/>
  <c r="AQ600" i="40"/>
  <c r="AT600" i="40" s="1"/>
  <c r="AN601" i="40"/>
  <c r="AP601" i="40" s="1"/>
  <c r="AS601" i="40" s="1"/>
  <c r="X601" i="40" l="1"/>
  <c r="M601" i="40"/>
  <c r="BF601" i="40"/>
  <c r="BG601" i="40" s="1"/>
  <c r="AF602" i="40" s="1"/>
  <c r="AG602" i="40" s="1"/>
  <c r="AM601" i="40"/>
  <c r="BH601" i="40"/>
  <c r="BI601" i="40" s="1"/>
  <c r="AA601" i="40"/>
  <c r="T602" i="40" l="1"/>
  <c r="W601" i="40"/>
  <c r="N601" i="40"/>
  <c r="P601" i="40" s="1"/>
  <c r="AY602" i="40"/>
  <c r="AH602" i="40"/>
  <c r="AI602" i="40"/>
  <c r="Q601" i="40" l="1"/>
  <c r="O601" i="40"/>
  <c r="AZ602" i="40"/>
  <c r="AV602" i="40"/>
  <c r="AW602" i="40" s="1"/>
  <c r="AX602" i="40" s="1"/>
  <c r="BB602" i="40"/>
  <c r="B603" i="40" l="1"/>
  <c r="R601" i="40"/>
  <c r="S601" i="40" s="1"/>
  <c r="BC602" i="40"/>
  <c r="BD602" i="40" s="1"/>
  <c r="BE602" i="40" s="1"/>
  <c r="Y601" i="40" l="1"/>
  <c r="AB601" i="40"/>
  <c r="AC601" i="40" l="1"/>
  <c r="AJ601" i="40"/>
  <c r="AK601" i="40" s="1"/>
  <c r="AD601" i="40"/>
  <c r="C602" i="40" s="1"/>
  <c r="E602" i="40" s="1"/>
  <c r="Z601" i="40"/>
  <c r="AL601" i="40" l="1"/>
  <c r="AO601" i="40" s="1"/>
  <c r="AR601" i="40" s="1"/>
  <c r="D602" i="40"/>
  <c r="F602" i="40"/>
  <c r="AQ601" i="40" l="1"/>
  <c r="AT601" i="40" s="1"/>
  <c r="G602" i="40"/>
  <c r="H602" i="40" s="1"/>
  <c r="I602" i="40" s="1"/>
  <c r="K602" i="40" s="1"/>
  <c r="L602" i="40" s="1"/>
  <c r="U602" i="40"/>
  <c r="V602" i="40" s="1"/>
  <c r="X602" i="40" l="1"/>
  <c r="AA602" i="40"/>
  <c r="M602" i="40"/>
  <c r="BF602" i="40"/>
  <c r="BG602" i="40" s="1"/>
  <c r="AF603" i="40" s="1"/>
  <c r="AG603" i="40" s="1"/>
  <c r="AM602" i="40"/>
  <c r="AN602" i="40"/>
  <c r="AP602" i="40" s="1"/>
  <c r="AS602" i="40" s="1"/>
  <c r="BH602" i="40"/>
  <c r="BI602" i="40" s="1"/>
  <c r="T603" i="40" l="1"/>
  <c r="W602" i="40"/>
  <c r="N602" i="40"/>
  <c r="P602" i="40" s="1"/>
  <c r="AI603" i="40"/>
  <c r="AH603" i="40"/>
  <c r="AY603" i="40"/>
  <c r="Q602" i="40" l="1"/>
  <c r="O602" i="40"/>
  <c r="BB603" i="40"/>
  <c r="AZ603" i="40"/>
  <c r="AV603" i="40"/>
  <c r="AW603" i="40" s="1"/>
  <c r="AX603" i="40" s="1"/>
  <c r="B604" i="40" l="1"/>
  <c r="BC603" i="40"/>
  <c r="BD603" i="40" s="1"/>
  <c r="BE603" i="40" s="1"/>
  <c r="R602" i="40"/>
  <c r="S602" i="40" s="1"/>
  <c r="Y602" i="40"/>
  <c r="AB602" i="40"/>
  <c r="AC602" i="40" l="1"/>
  <c r="AD602" i="40" s="1"/>
  <c r="C603" i="40" s="1"/>
  <c r="E603" i="40" s="1"/>
  <c r="AJ602" i="40"/>
  <c r="AK602" i="40" s="1"/>
  <c r="Z602" i="40"/>
  <c r="AL602" i="40" l="1"/>
  <c r="AO602" i="40" s="1"/>
  <c r="AR602" i="40" s="1"/>
  <c r="D603" i="40"/>
  <c r="F603" i="40"/>
  <c r="AQ602" i="40" l="1"/>
  <c r="AT602" i="40" s="1"/>
  <c r="G603" i="40"/>
  <c r="H603" i="40" s="1"/>
  <c r="I603" i="40" s="1"/>
  <c r="K603" i="40" s="1"/>
  <c r="L603" i="40" s="1"/>
  <c r="U603" i="40"/>
  <c r="V603" i="40" s="1"/>
  <c r="X603" i="40" l="1"/>
  <c r="AA603" i="40"/>
  <c r="M603" i="40"/>
  <c r="BF603" i="40"/>
  <c r="BG603" i="40" s="1"/>
  <c r="AF604" i="40" s="1"/>
  <c r="AG604" i="40" s="1"/>
  <c r="AM603" i="40"/>
  <c r="AN603" i="40"/>
  <c r="AP603" i="40" s="1"/>
  <c r="AS603" i="40" s="1"/>
  <c r="BH603" i="40"/>
  <c r="BI603" i="40" s="1"/>
  <c r="T604" i="40" l="1"/>
  <c r="W603" i="40"/>
  <c r="N603" i="40"/>
  <c r="P603" i="40" s="1"/>
  <c r="AI604" i="40"/>
  <c r="AH604" i="40"/>
  <c r="AY604" i="40"/>
  <c r="Q603" i="40" l="1"/>
  <c r="O603" i="40"/>
  <c r="AZ604" i="40"/>
  <c r="AV604" i="40"/>
  <c r="AW604" i="40" s="1"/>
  <c r="AX604" i="40" s="1"/>
  <c r="BB604" i="40"/>
  <c r="BC604" i="40" l="1"/>
  <c r="BD604" i="40" s="1"/>
  <c r="BE604" i="40" s="1"/>
  <c r="B605" i="40"/>
  <c r="R603" i="40"/>
  <c r="S603" i="40" s="1"/>
  <c r="AB603" i="40"/>
  <c r="Y603" i="40"/>
  <c r="AC603" i="40" l="1"/>
  <c r="AD603" i="40" s="1"/>
  <c r="C604" i="40" s="1"/>
  <c r="E604" i="40" s="1"/>
  <c r="AJ603" i="40"/>
  <c r="AK603" i="40" s="1"/>
  <c r="Z603" i="40"/>
  <c r="AL603" i="40" l="1"/>
  <c r="AO603" i="40" s="1"/>
  <c r="AR603" i="40" s="1"/>
  <c r="D604" i="40"/>
  <c r="F604" i="40"/>
  <c r="AQ603" i="40" l="1"/>
  <c r="AT603" i="40" s="1"/>
  <c r="U604" i="40"/>
  <c r="V604" i="40" s="1"/>
  <c r="G604" i="40"/>
  <c r="H604" i="40" s="1"/>
  <c r="I604" i="40" s="1"/>
  <c r="K604" i="40" s="1"/>
  <c r="L604" i="40" s="1"/>
  <c r="X604" i="40" l="1"/>
  <c r="AA604" i="40"/>
  <c r="M604" i="40"/>
  <c r="BF604" i="40"/>
  <c r="BG604" i="40" s="1"/>
  <c r="AF605" i="40" s="1"/>
  <c r="AG605" i="40" s="1"/>
  <c r="AN604" i="40"/>
  <c r="AP604" i="40" s="1"/>
  <c r="AS604" i="40" s="1"/>
  <c r="AM604" i="40"/>
  <c r="BH604" i="40"/>
  <c r="BI604" i="40" s="1"/>
  <c r="T605" i="40" l="1"/>
  <c r="W604" i="40"/>
  <c r="N604" i="40"/>
  <c r="P604" i="40" s="1"/>
  <c r="AI605" i="40"/>
  <c r="AY605" i="40"/>
  <c r="AH605" i="40"/>
  <c r="O604" i="40" l="1"/>
  <c r="Q604" i="40"/>
  <c r="AV605" i="40"/>
  <c r="AW605" i="40" s="1"/>
  <c r="AX605" i="40" s="1"/>
  <c r="BB605" i="40"/>
  <c r="AZ605" i="40"/>
  <c r="B606" i="40" l="1"/>
  <c r="R604" i="40"/>
  <c r="S604" i="40" s="1"/>
  <c r="BC605" i="40"/>
  <c r="BD605" i="40" s="1"/>
  <c r="BE605" i="40" s="1"/>
  <c r="Y604" i="40"/>
  <c r="AB604" i="40"/>
  <c r="AC604" i="40" l="1"/>
  <c r="AD604" i="40" s="1"/>
  <c r="C605" i="40" s="1"/>
  <c r="E605" i="40" s="1"/>
  <c r="AJ604" i="40"/>
  <c r="AK604" i="40" s="1"/>
  <c r="Z604" i="40"/>
  <c r="AL604" i="40" l="1"/>
  <c r="AQ604" i="40" s="1"/>
  <c r="AT604" i="40" s="1"/>
  <c r="D605" i="40"/>
  <c r="F605" i="40"/>
  <c r="AO604" i="40" l="1"/>
  <c r="AR604" i="40" s="1"/>
  <c r="G605" i="40"/>
  <c r="H605" i="40" s="1"/>
  <c r="I605" i="40" s="1"/>
  <c r="K605" i="40" s="1"/>
  <c r="L605" i="40" s="1"/>
  <c r="U605" i="40"/>
  <c r="V605" i="40" s="1"/>
  <c r="X605" i="40" l="1"/>
  <c r="W605" i="40"/>
  <c r="M605" i="40"/>
  <c r="BF605" i="40"/>
  <c r="BG605" i="40" s="1"/>
  <c r="AF606" i="40" s="1"/>
  <c r="AG606" i="40" s="1"/>
  <c r="AM605" i="40"/>
  <c r="BH605" i="40"/>
  <c r="BI605" i="40" s="1"/>
  <c r="AN605" i="40"/>
  <c r="AP605" i="40" s="1"/>
  <c r="AS605" i="40" s="1"/>
  <c r="AA605" i="40"/>
  <c r="N605" i="40" l="1"/>
  <c r="P605" i="40" s="1"/>
  <c r="Q605" i="40" s="1"/>
  <c r="T606" i="40"/>
  <c r="AY606" i="40"/>
  <c r="AH606" i="40"/>
  <c r="AI606" i="40"/>
  <c r="O605" i="40" l="1"/>
  <c r="R605" i="40"/>
  <c r="S605" i="40" s="1"/>
  <c r="AV606" i="40"/>
  <c r="AW606" i="40" s="1"/>
  <c r="AX606" i="40" s="1"/>
  <c r="AZ606" i="40"/>
  <c r="BB606" i="40"/>
  <c r="B607" i="40" l="1"/>
  <c r="BC606" i="40"/>
  <c r="BD606" i="40" s="1"/>
  <c r="BE606" i="40" s="1"/>
  <c r="Y605" i="40" l="1"/>
  <c r="AB605" i="40"/>
  <c r="AC605" i="40" l="1"/>
  <c r="AJ605" i="40"/>
  <c r="AK605" i="40" s="1"/>
  <c r="AD605" i="40"/>
  <c r="C606" i="40" s="1"/>
  <c r="E606" i="40" s="1"/>
  <c r="Z605" i="40"/>
  <c r="AL605" i="40" l="1"/>
  <c r="AO605" i="40" s="1"/>
  <c r="AR605" i="40" s="1"/>
  <c r="D606" i="40"/>
  <c r="F606" i="40"/>
  <c r="AQ605" i="40" l="1"/>
  <c r="AT605" i="40" s="1"/>
  <c r="G606" i="40"/>
  <c r="H606" i="40" s="1"/>
  <c r="I606" i="40" s="1"/>
  <c r="K606" i="40" s="1"/>
  <c r="L606" i="40" s="1"/>
  <c r="U606" i="40"/>
  <c r="V606" i="40" s="1"/>
  <c r="X606" i="40" l="1"/>
  <c r="AA606" i="40"/>
  <c r="M606" i="40"/>
  <c r="BF606" i="40"/>
  <c r="BG606" i="40" s="1"/>
  <c r="AF607" i="40" s="1"/>
  <c r="AG607" i="40" s="1"/>
  <c r="AM606" i="40"/>
  <c r="AN606" i="40"/>
  <c r="AP606" i="40" s="1"/>
  <c r="AS606" i="40" s="1"/>
  <c r="BH606" i="40"/>
  <c r="BI606" i="40" s="1"/>
  <c r="T607" i="40" l="1"/>
  <c r="W606" i="40"/>
  <c r="N606" i="40"/>
  <c r="P606" i="40" s="1"/>
  <c r="AI607" i="40"/>
  <c r="AH607" i="40"/>
  <c r="AY607" i="40"/>
  <c r="Q606" i="40" l="1"/>
  <c r="O606" i="40"/>
  <c r="BB607" i="40"/>
  <c r="AZ607" i="40"/>
  <c r="AV607" i="40"/>
  <c r="AW607" i="40" s="1"/>
  <c r="AX607" i="40" s="1"/>
  <c r="B608" i="40" l="1"/>
  <c r="R606" i="40"/>
  <c r="S606" i="40" s="1"/>
  <c r="BC607" i="40"/>
  <c r="BD607" i="40" s="1"/>
  <c r="BE607" i="40" s="1"/>
  <c r="AB606" i="40" l="1"/>
  <c r="Y606" i="40"/>
  <c r="AC606" i="40" l="1"/>
  <c r="AJ606" i="40"/>
  <c r="AK606" i="40" s="1"/>
  <c r="AD606" i="40"/>
  <c r="C607" i="40" s="1"/>
  <c r="E607" i="40" s="1"/>
  <c r="Z606" i="40"/>
  <c r="AL606" i="40" l="1"/>
  <c r="AO606" i="40" s="1"/>
  <c r="AR606" i="40" s="1"/>
  <c r="D607" i="40"/>
  <c r="F607" i="40"/>
  <c r="G607" i="40" l="1"/>
  <c r="H607" i="40" s="1"/>
  <c r="I607" i="40" s="1"/>
  <c r="K607" i="40" s="1"/>
  <c r="L607" i="40" s="1"/>
  <c r="AQ606" i="40"/>
  <c r="AT606" i="40" s="1"/>
  <c r="U607" i="40"/>
  <c r="V607" i="40" s="1"/>
  <c r="X607" i="40" l="1"/>
  <c r="M607" i="40"/>
  <c r="BF607" i="40"/>
  <c r="BG607" i="40" s="1"/>
  <c r="AF608" i="40" s="1"/>
  <c r="AG608" i="40" s="1"/>
  <c r="N607" i="40"/>
  <c r="P607" i="40" s="1"/>
  <c r="BH607" i="40"/>
  <c r="BI607" i="40" s="1"/>
  <c r="AA607" i="40"/>
  <c r="AN607" i="40"/>
  <c r="AP607" i="40" s="1"/>
  <c r="AS607" i="40" s="1"/>
  <c r="AM607" i="40"/>
  <c r="T608" i="40" l="1"/>
  <c r="Q607" i="40"/>
  <c r="W607" i="40"/>
  <c r="O607" i="40"/>
  <c r="AY608" i="40"/>
  <c r="AI608" i="40"/>
  <c r="AH608" i="40"/>
  <c r="R607" i="40" l="1"/>
  <c r="S607" i="40" s="1"/>
  <c r="AV608" i="40"/>
  <c r="AW608" i="40" s="1"/>
  <c r="AX608" i="40" s="1"/>
  <c r="AZ608" i="40"/>
  <c r="BB608" i="40"/>
  <c r="B609" i="40" l="1"/>
  <c r="BC608" i="40"/>
  <c r="BD608" i="40" s="1"/>
  <c r="BE608" i="40" s="1"/>
  <c r="AB607" i="40"/>
  <c r="Y607" i="40"/>
  <c r="AC607" i="40" l="1"/>
  <c r="AD607" i="40" s="1"/>
  <c r="C608" i="40" s="1"/>
  <c r="E608" i="40" s="1"/>
  <c r="AJ607" i="40"/>
  <c r="AK607" i="40" s="1"/>
  <c r="Z607" i="40"/>
  <c r="AL607" i="40" l="1"/>
  <c r="AQ607" i="40" s="1"/>
  <c r="AT607" i="40" s="1"/>
  <c r="D608" i="40"/>
  <c r="F608" i="40"/>
  <c r="AO607" i="40" l="1"/>
  <c r="AR607" i="40" s="1"/>
  <c r="G608" i="40"/>
  <c r="H608" i="40" s="1"/>
  <c r="I608" i="40" s="1"/>
  <c r="K608" i="40" s="1"/>
  <c r="L608" i="40" s="1"/>
  <c r="U608" i="40"/>
  <c r="V608" i="40" s="1"/>
  <c r="X608" i="40" l="1"/>
  <c r="AA608" i="40"/>
  <c r="M608" i="40"/>
  <c r="BF608" i="40"/>
  <c r="BG608" i="40" s="1"/>
  <c r="AF609" i="40" s="1"/>
  <c r="AG609" i="40" s="1"/>
  <c r="AM608" i="40"/>
  <c r="AN608" i="40"/>
  <c r="AP608" i="40" s="1"/>
  <c r="AS608" i="40" s="1"/>
  <c r="BH608" i="40"/>
  <c r="BI608" i="40" s="1"/>
  <c r="T609" i="40" l="1"/>
  <c r="N608" i="40"/>
  <c r="P608" i="40" s="1"/>
  <c r="W608" i="40"/>
  <c r="AY609" i="40"/>
  <c r="AH609" i="40"/>
  <c r="AI609" i="40"/>
  <c r="O608" i="40" l="1"/>
  <c r="Q608" i="40"/>
  <c r="AV609" i="40"/>
  <c r="AW609" i="40" s="1"/>
  <c r="AX609" i="40" s="1"/>
  <c r="BB609" i="40"/>
  <c r="AZ609" i="40"/>
  <c r="B610" i="40" l="1"/>
  <c r="R608" i="40"/>
  <c r="S608" i="40" s="1"/>
  <c r="BC609" i="40"/>
  <c r="BD609" i="40" s="1"/>
  <c r="BE609" i="40" s="1"/>
  <c r="Y608" i="40" l="1"/>
  <c r="AB608" i="40"/>
  <c r="AC608" i="40" l="1"/>
  <c r="AD608" i="40" s="1"/>
  <c r="C609" i="40" s="1"/>
  <c r="E609" i="40" s="1"/>
  <c r="AJ608" i="40"/>
  <c r="AK608" i="40" s="1"/>
  <c r="Z608" i="40"/>
  <c r="AL608" i="40" l="1"/>
  <c r="AO608" i="40" s="1"/>
  <c r="AR608" i="40" s="1"/>
  <c r="D609" i="40"/>
  <c r="F609" i="40"/>
  <c r="AQ608" i="40" l="1"/>
  <c r="AT608" i="40" s="1"/>
  <c r="G609" i="40"/>
  <c r="H609" i="40" s="1"/>
  <c r="I609" i="40" s="1"/>
  <c r="K609" i="40" s="1"/>
  <c r="L609" i="40" s="1"/>
  <c r="U609" i="40"/>
  <c r="V609" i="40" s="1"/>
  <c r="X609" i="40" l="1"/>
  <c r="M609" i="40"/>
  <c r="BF609" i="40"/>
  <c r="BG609" i="40" s="1"/>
  <c r="AF610" i="40" s="1"/>
  <c r="AG610" i="40" s="1"/>
  <c r="W609" i="40"/>
  <c r="AM609" i="40"/>
  <c r="AN609" i="40"/>
  <c r="AP609" i="40" s="1"/>
  <c r="AS609" i="40" s="1"/>
  <c r="BH609" i="40"/>
  <c r="BI609" i="40" s="1"/>
  <c r="N609" i="40"/>
  <c r="P609" i="40" s="1"/>
  <c r="AA609" i="40"/>
  <c r="T610" i="40" l="1"/>
  <c r="Q609" i="40"/>
  <c r="O609" i="40"/>
  <c r="AH610" i="40"/>
  <c r="AY610" i="40"/>
  <c r="AI610" i="40"/>
  <c r="R609" i="40" l="1"/>
  <c r="S609" i="40" s="1"/>
  <c r="AV610" i="40"/>
  <c r="AW610" i="40" s="1"/>
  <c r="AX610" i="40" s="1"/>
  <c r="BB610" i="40"/>
  <c r="AZ610" i="40"/>
  <c r="B611" i="40" l="1"/>
  <c r="BC610" i="40"/>
  <c r="BD610" i="40" s="1"/>
  <c r="BE610" i="40" s="1"/>
  <c r="AB609" i="40" l="1"/>
  <c r="Y609" i="40"/>
  <c r="AC609" i="40" l="1"/>
  <c r="AJ609" i="40"/>
  <c r="AK609" i="40" s="1"/>
  <c r="AD609" i="40"/>
  <c r="C610" i="40" s="1"/>
  <c r="E610" i="40" s="1"/>
  <c r="Z609" i="40"/>
  <c r="AL609" i="40" l="1"/>
  <c r="AO609" i="40" s="1"/>
  <c r="AR609" i="40" s="1"/>
  <c r="D610" i="40"/>
  <c r="F610" i="40"/>
  <c r="AQ609" i="40" l="1"/>
  <c r="AT609" i="40" s="1"/>
  <c r="G610" i="40"/>
  <c r="H610" i="40" s="1"/>
  <c r="I610" i="40" s="1"/>
  <c r="K610" i="40" s="1"/>
  <c r="L610" i="40" s="1"/>
  <c r="U610" i="40"/>
  <c r="V610" i="40" s="1"/>
  <c r="X610" i="40" l="1"/>
  <c r="AA610" i="40"/>
  <c r="M610" i="40"/>
  <c r="BF610" i="40"/>
  <c r="BG610" i="40" s="1"/>
  <c r="AF611" i="40" s="1"/>
  <c r="AG611" i="40" s="1"/>
  <c r="AN610" i="40"/>
  <c r="AP610" i="40" s="1"/>
  <c r="AS610" i="40" s="1"/>
  <c r="AM610" i="40"/>
  <c r="BH610" i="40"/>
  <c r="BI610" i="40" s="1"/>
  <c r="T611" i="40" l="1"/>
  <c r="W610" i="40"/>
  <c r="N610" i="40"/>
  <c r="P610" i="40" s="1"/>
  <c r="AI611" i="40"/>
  <c r="AH611" i="40"/>
  <c r="AY611" i="40"/>
  <c r="O610" i="40" l="1"/>
  <c r="Q610" i="40"/>
  <c r="AZ611" i="40"/>
  <c r="AV611" i="40"/>
  <c r="AW611" i="40" s="1"/>
  <c r="AX611" i="40" s="1"/>
  <c r="BB611" i="40"/>
  <c r="B612" i="40" l="1"/>
  <c r="R610" i="40"/>
  <c r="S610" i="40" s="1"/>
  <c r="BC611" i="40"/>
  <c r="BD611" i="40" s="1"/>
  <c r="BE611" i="40" s="1"/>
  <c r="AB610" i="40" l="1"/>
  <c r="Y610" i="40"/>
  <c r="AC610" i="40" l="1"/>
  <c r="AD610" i="40" s="1"/>
  <c r="C611" i="40" s="1"/>
  <c r="E611" i="40" s="1"/>
  <c r="AJ610" i="40"/>
  <c r="AK610" i="40" s="1"/>
  <c r="Z610" i="40"/>
  <c r="AL610" i="40" l="1"/>
  <c r="AO610" i="40" s="1"/>
  <c r="AR610" i="40" s="1"/>
  <c r="D611" i="40"/>
  <c r="F611" i="40"/>
  <c r="AQ610" i="40" l="1"/>
  <c r="AT610" i="40" s="1"/>
  <c r="G611" i="40"/>
  <c r="H611" i="40" s="1"/>
  <c r="I611" i="40" s="1"/>
  <c r="K611" i="40" s="1"/>
  <c r="L611" i="40" s="1"/>
  <c r="U611" i="40"/>
  <c r="V611" i="40" s="1"/>
  <c r="X611" i="40" l="1"/>
  <c r="M611" i="40"/>
  <c r="BF611" i="40"/>
  <c r="BG611" i="40" s="1"/>
  <c r="AF612" i="40" s="1"/>
  <c r="AG612" i="40" s="1"/>
  <c r="BH611" i="40"/>
  <c r="BI611" i="40" s="1"/>
  <c r="N611" i="40"/>
  <c r="P611" i="40" s="1"/>
  <c r="W611" i="40"/>
  <c r="AM611" i="40"/>
  <c r="AN611" i="40"/>
  <c r="AP611" i="40" s="1"/>
  <c r="AS611" i="40" s="1"/>
  <c r="AA611" i="40"/>
  <c r="T612" i="40" l="1"/>
  <c r="Q611" i="40"/>
  <c r="O611" i="40"/>
  <c r="AH612" i="40"/>
  <c r="AI612" i="40"/>
  <c r="AY612" i="40"/>
  <c r="R611" i="40" l="1"/>
  <c r="S611" i="40" s="1"/>
  <c r="AZ612" i="40"/>
  <c r="AV612" i="40"/>
  <c r="AW612" i="40" s="1"/>
  <c r="AX612" i="40" s="1"/>
  <c r="BB612" i="40"/>
  <c r="B613" i="40" l="1"/>
  <c r="BC612" i="40"/>
  <c r="BD612" i="40" s="1"/>
  <c r="BE612" i="40" s="1"/>
  <c r="Y611" i="40"/>
  <c r="AB611" i="40"/>
  <c r="AC611" i="40" l="1"/>
  <c r="AD611" i="40" s="1"/>
  <c r="C612" i="40" s="1"/>
  <c r="E612" i="40" s="1"/>
  <c r="AJ611" i="40"/>
  <c r="AK611" i="40" s="1"/>
  <c r="Z611" i="40"/>
  <c r="AL611" i="40" l="1"/>
  <c r="AQ611" i="40" s="1"/>
  <c r="AT611" i="40" s="1"/>
  <c r="D612" i="40"/>
  <c r="F612" i="40"/>
  <c r="G612" i="40" l="1"/>
  <c r="H612" i="40" s="1"/>
  <c r="I612" i="40" s="1"/>
  <c r="K612" i="40" s="1"/>
  <c r="L612" i="40" s="1"/>
  <c r="U612" i="40"/>
  <c r="V612" i="40" s="1"/>
  <c r="AO611" i="40"/>
  <c r="AR611" i="40" s="1"/>
  <c r="X612" i="40" l="1"/>
  <c r="M612" i="40"/>
  <c r="BF612" i="40"/>
  <c r="BG612" i="40" s="1"/>
  <c r="AF613" i="40" s="1"/>
  <c r="AG613" i="40" s="1"/>
  <c r="W612" i="40"/>
  <c r="AN612" i="40"/>
  <c r="AP612" i="40" s="1"/>
  <c r="AS612" i="40" s="1"/>
  <c r="AM612" i="40"/>
  <c r="N612" i="40"/>
  <c r="P612" i="40" s="1"/>
  <c r="BH612" i="40"/>
  <c r="BI612" i="40" s="1"/>
  <c r="AA612" i="40"/>
  <c r="T613" i="40" l="1"/>
  <c r="Q612" i="40"/>
  <c r="O612" i="40"/>
  <c r="AH613" i="40"/>
  <c r="AI613" i="40"/>
  <c r="AY613" i="40"/>
  <c r="R612" i="40" l="1"/>
  <c r="S612" i="40" s="1"/>
  <c r="AZ613" i="40"/>
  <c r="AV613" i="40"/>
  <c r="AW613" i="40" s="1"/>
  <c r="AX613" i="40" s="1"/>
  <c r="BB613" i="40"/>
  <c r="B614" i="40" l="1"/>
  <c r="BC613" i="40"/>
  <c r="BD613" i="40" s="1"/>
  <c r="BE613" i="40" s="1"/>
  <c r="AB612" i="40" l="1"/>
  <c r="Y612" i="40"/>
  <c r="AC612" i="40" l="1"/>
  <c r="AJ612" i="40"/>
  <c r="AK612" i="40" s="1"/>
  <c r="AD612" i="40"/>
  <c r="C613" i="40" s="1"/>
  <c r="E613" i="40" s="1"/>
  <c r="Z612" i="40"/>
  <c r="AL612" i="40" l="1"/>
  <c r="AQ612" i="40" s="1"/>
  <c r="AT612" i="40" s="1"/>
  <c r="D613" i="40"/>
  <c r="F613" i="40"/>
  <c r="AO612" i="40" l="1"/>
  <c r="AR612" i="40" s="1"/>
  <c r="U613" i="40"/>
  <c r="V613" i="40" s="1"/>
  <c r="G613" i="40"/>
  <c r="H613" i="40" s="1"/>
  <c r="I613" i="40" s="1"/>
  <c r="K613" i="40" s="1"/>
  <c r="L613" i="40" s="1"/>
  <c r="X613" i="40" l="1"/>
  <c r="AA613" i="40"/>
  <c r="M613" i="40"/>
  <c r="BF613" i="40"/>
  <c r="BG613" i="40" s="1"/>
  <c r="AF614" i="40" s="1"/>
  <c r="AG614" i="40" s="1"/>
  <c r="BH613" i="40"/>
  <c r="BI613" i="40" s="1"/>
  <c r="AM613" i="40"/>
  <c r="AN613" i="40"/>
  <c r="AP613" i="40" s="1"/>
  <c r="AS613" i="40" s="1"/>
  <c r="T614" i="40" l="1"/>
  <c r="W613" i="40"/>
  <c r="N613" i="40"/>
  <c r="P613" i="40" s="1"/>
  <c r="AI614" i="40"/>
  <c r="AH614" i="40"/>
  <c r="AY614" i="40"/>
  <c r="Q613" i="40" l="1"/>
  <c r="O613" i="40"/>
  <c r="BB614" i="40"/>
  <c r="AV614" i="40"/>
  <c r="AW614" i="40" s="1"/>
  <c r="AX614" i="40" s="1"/>
  <c r="AZ614" i="40"/>
  <c r="B615" i="40" l="1"/>
  <c r="R613" i="40"/>
  <c r="S613" i="40" s="1"/>
  <c r="BC614" i="40"/>
  <c r="BD614" i="40" s="1"/>
  <c r="BE614" i="40" s="1"/>
  <c r="AB613" i="40"/>
  <c r="Y613" i="40"/>
  <c r="AC613" i="40" l="1"/>
  <c r="AD613" i="40" s="1"/>
  <c r="C614" i="40" s="1"/>
  <c r="E614" i="40" s="1"/>
  <c r="AJ613" i="40"/>
  <c r="AK613" i="40" s="1"/>
  <c r="Z613" i="40"/>
  <c r="AL613" i="40" l="1"/>
  <c r="AQ613" i="40" s="1"/>
  <c r="AT613" i="40" s="1"/>
  <c r="D614" i="40"/>
  <c r="F614" i="40"/>
  <c r="G614" i="40" l="1"/>
  <c r="H614" i="40" s="1"/>
  <c r="I614" i="40" s="1"/>
  <c r="K614" i="40" s="1"/>
  <c r="L614" i="40" s="1"/>
  <c r="U614" i="40"/>
  <c r="V614" i="40" s="1"/>
  <c r="AO613" i="40"/>
  <c r="AR613" i="40" s="1"/>
  <c r="M614" i="40" l="1"/>
  <c r="X614" i="40"/>
  <c r="BF614" i="40"/>
  <c r="BG614" i="40" s="1"/>
  <c r="AF615" i="40" s="1"/>
  <c r="AG615" i="40" s="1"/>
  <c r="AM614" i="40"/>
  <c r="W614" i="40"/>
  <c r="AN614" i="40"/>
  <c r="AP614" i="40" s="1"/>
  <c r="AS614" i="40" s="1"/>
  <c r="BH614" i="40"/>
  <c r="BI614" i="40" s="1"/>
  <c r="AA614" i="40"/>
  <c r="N614" i="40"/>
  <c r="P614" i="40" s="1"/>
  <c r="T615" i="40" l="1"/>
  <c r="Q614" i="40"/>
  <c r="O614" i="40"/>
  <c r="AH615" i="40"/>
  <c r="AI615" i="40"/>
  <c r="AY615" i="40"/>
  <c r="R614" i="40" l="1"/>
  <c r="S614" i="40" s="1"/>
  <c r="AZ615" i="40"/>
  <c r="BB615" i="40"/>
  <c r="AV615" i="40"/>
  <c r="AW615" i="40" s="1"/>
  <c r="AX615" i="40" s="1"/>
  <c r="B616" i="40" l="1"/>
  <c r="BC615" i="40"/>
  <c r="BD615" i="40" s="1"/>
  <c r="BE615" i="40" s="1"/>
  <c r="Y614" i="40" l="1"/>
  <c r="AB614" i="40"/>
  <c r="AC614" i="40" l="1"/>
  <c r="AD614" i="40" s="1"/>
  <c r="C615" i="40" s="1"/>
  <c r="E615" i="40" s="1"/>
  <c r="AJ614" i="40"/>
  <c r="AK614" i="40" s="1"/>
  <c r="Z614" i="40"/>
  <c r="AL614" i="40" l="1"/>
  <c r="AQ614" i="40" s="1"/>
  <c r="AT614" i="40" s="1"/>
  <c r="D615" i="40"/>
  <c r="F615" i="40"/>
  <c r="AO614" i="40" l="1"/>
  <c r="AR614" i="40" s="1"/>
  <c r="G615" i="40"/>
  <c r="H615" i="40" s="1"/>
  <c r="I615" i="40" s="1"/>
  <c r="K615" i="40" s="1"/>
  <c r="L615" i="40" s="1"/>
  <c r="U615" i="40"/>
  <c r="V615" i="40" s="1"/>
  <c r="X615" i="40" l="1"/>
  <c r="M615" i="40"/>
  <c r="W615" i="40"/>
  <c r="BF615" i="40"/>
  <c r="BG615" i="40" s="1"/>
  <c r="AF616" i="40" s="1"/>
  <c r="AG616" i="40" s="1"/>
  <c r="AN615" i="40"/>
  <c r="AP615" i="40" s="1"/>
  <c r="AS615" i="40" s="1"/>
  <c r="AM615" i="40"/>
  <c r="BH615" i="40"/>
  <c r="BI615" i="40" s="1"/>
  <c r="AA615" i="40"/>
  <c r="N615" i="40" l="1"/>
  <c r="P615" i="40" s="1"/>
  <c r="Q615" i="40" s="1"/>
  <c r="T616" i="40"/>
  <c r="AI616" i="40"/>
  <c r="AY616" i="40"/>
  <c r="AH616" i="40"/>
  <c r="O615" i="40" l="1"/>
  <c r="R615" i="40"/>
  <c r="S615" i="40" s="1"/>
  <c r="AZ616" i="40"/>
  <c r="AV616" i="40"/>
  <c r="AW616" i="40" s="1"/>
  <c r="AX616" i="40" s="1"/>
  <c r="BB616" i="40"/>
  <c r="B617" i="40" l="1"/>
  <c r="BC616" i="40"/>
  <c r="BD616" i="40" s="1"/>
  <c r="BE616" i="40" s="1"/>
  <c r="Y615" i="40" l="1"/>
  <c r="AB615" i="40"/>
  <c r="AC615" i="40" l="1"/>
  <c r="AD615" i="40" s="1"/>
  <c r="C616" i="40" s="1"/>
  <c r="E616" i="40" s="1"/>
  <c r="AJ615" i="40"/>
  <c r="AK615" i="40" s="1"/>
  <c r="Z615" i="40"/>
  <c r="AL615" i="40" l="1"/>
  <c r="AQ615" i="40" s="1"/>
  <c r="AT615" i="40" s="1"/>
  <c r="D616" i="40"/>
  <c r="F616" i="40"/>
  <c r="AO615" i="40" l="1"/>
  <c r="AR615" i="40" s="1"/>
  <c r="U616" i="40"/>
  <c r="V616" i="40" s="1"/>
  <c r="G616" i="40"/>
  <c r="H616" i="40" s="1"/>
  <c r="I616" i="40" s="1"/>
  <c r="K616" i="40" s="1"/>
  <c r="L616" i="40" s="1"/>
  <c r="X616" i="40" l="1"/>
  <c r="AA616" i="40"/>
  <c r="M616" i="40"/>
  <c r="BF616" i="40"/>
  <c r="BG616" i="40" s="1"/>
  <c r="AF617" i="40" s="1"/>
  <c r="AG617" i="40" s="1"/>
  <c r="AM616" i="40"/>
  <c r="BH616" i="40"/>
  <c r="BI616" i="40" s="1"/>
  <c r="AN616" i="40"/>
  <c r="AP616" i="40" s="1"/>
  <c r="AS616" i="40" s="1"/>
  <c r="T617" i="40" l="1"/>
  <c r="W616" i="40"/>
  <c r="N616" i="40"/>
  <c r="P616" i="40" s="1"/>
  <c r="AY617" i="40"/>
  <c r="AI617" i="40"/>
  <c r="AH617" i="40"/>
  <c r="Q616" i="40" l="1"/>
  <c r="O616" i="40"/>
  <c r="AZ617" i="40"/>
  <c r="BB617" i="40"/>
  <c r="AV617" i="40"/>
  <c r="AW617" i="40" s="1"/>
  <c r="AX617" i="40" s="1"/>
  <c r="B618" i="40" l="1"/>
  <c r="R616" i="40"/>
  <c r="S616" i="40" s="1"/>
  <c r="BC617" i="40"/>
  <c r="BD617" i="40" s="1"/>
  <c r="BE617" i="40" s="1"/>
  <c r="Y616" i="40" l="1"/>
  <c r="AB616" i="40"/>
  <c r="AC616" i="40" l="1"/>
  <c r="AD616" i="40" s="1"/>
  <c r="C617" i="40" s="1"/>
  <c r="E617" i="40" s="1"/>
  <c r="AJ616" i="40"/>
  <c r="AK616" i="40" s="1"/>
  <c r="Z616" i="40"/>
  <c r="AL616" i="40" l="1"/>
  <c r="AQ616" i="40" s="1"/>
  <c r="AT616" i="40" s="1"/>
  <c r="D617" i="40"/>
  <c r="F617" i="40"/>
  <c r="AO616" i="40" l="1"/>
  <c r="AR616" i="40" s="1"/>
  <c r="G617" i="40"/>
  <c r="H617" i="40" s="1"/>
  <c r="I617" i="40" s="1"/>
  <c r="K617" i="40" s="1"/>
  <c r="L617" i="40" s="1"/>
  <c r="U617" i="40"/>
  <c r="V617" i="40" s="1"/>
  <c r="X617" i="40" l="1"/>
  <c r="W617" i="40"/>
  <c r="M617" i="40"/>
  <c r="BF617" i="40"/>
  <c r="BG617" i="40" s="1"/>
  <c r="AF618" i="40" s="1"/>
  <c r="AG618" i="40" s="1"/>
  <c r="BH617" i="40"/>
  <c r="BI617" i="40" s="1"/>
  <c r="AM617" i="40"/>
  <c r="AN617" i="40"/>
  <c r="AP617" i="40" s="1"/>
  <c r="AS617" i="40" s="1"/>
  <c r="AA617" i="40"/>
  <c r="N617" i="40" l="1"/>
  <c r="P617" i="40" s="1"/>
  <c r="Q617" i="40" s="1"/>
  <c r="T618" i="40"/>
  <c r="AH618" i="40"/>
  <c r="AY618" i="40"/>
  <c r="AI618" i="40"/>
  <c r="O617" i="40" l="1"/>
  <c r="R617" i="40"/>
  <c r="S617" i="40" s="1"/>
  <c r="AZ618" i="40"/>
  <c r="AV618" i="40"/>
  <c r="AW618" i="40" s="1"/>
  <c r="AX618" i="40" s="1"/>
  <c r="BB618" i="40"/>
  <c r="B619" i="40" l="1"/>
  <c r="BC618" i="40"/>
  <c r="BD618" i="40" s="1"/>
  <c r="BE618" i="40" s="1"/>
  <c r="AB617" i="40" l="1"/>
  <c r="Y617" i="40"/>
  <c r="AC617" i="40" l="1"/>
  <c r="AD617" i="40" s="1"/>
  <c r="C618" i="40" s="1"/>
  <c r="E618" i="40" s="1"/>
  <c r="AJ617" i="40"/>
  <c r="AK617" i="40" s="1"/>
  <c r="Z617" i="40"/>
  <c r="AL617" i="40" l="1"/>
  <c r="AQ617" i="40" s="1"/>
  <c r="AT617" i="40" s="1"/>
  <c r="D618" i="40"/>
  <c r="F618" i="40"/>
  <c r="AO617" i="40" l="1"/>
  <c r="AR617" i="40" s="1"/>
  <c r="G618" i="40"/>
  <c r="H618" i="40" s="1"/>
  <c r="I618" i="40" s="1"/>
  <c r="K618" i="40" s="1"/>
  <c r="L618" i="40" s="1"/>
  <c r="U618" i="40"/>
  <c r="V618" i="40" s="1"/>
  <c r="X618" i="40" l="1"/>
  <c r="AA618" i="40"/>
  <c r="M618" i="40"/>
  <c r="BF618" i="40"/>
  <c r="BG618" i="40" s="1"/>
  <c r="AF619" i="40" s="1"/>
  <c r="AG619" i="40" s="1"/>
  <c r="AM618" i="40"/>
  <c r="AN618" i="40"/>
  <c r="AP618" i="40" s="1"/>
  <c r="AS618" i="40" s="1"/>
  <c r="BH618" i="40"/>
  <c r="BI618" i="40" s="1"/>
  <c r="T619" i="40" l="1"/>
  <c r="W618" i="40"/>
  <c r="N618" i="40"/>
  <c r="P618" i="40" s="1"/>
  <c r="AH619" i="40"/>
  <c r="AI619" i="40"/>
  <c r="AY619" i="40"/>
  <c r="Q618" i="40" l="1"/>
  <c r="O618" i="40"/>
  <c r="BB619" i="40"/>
  <c r="AZ619" i="40"/>
  <c r="AV619" i="40"/>
  <c r="AW619" i="40" s="1"/>
  <c r="AX619" i="40" s="1"/>
  <c r="BC619" i="40" l="1"/>
  <c r="BD619" i="40" s="1"/>
  <c r="BE619" i="40" s="1"/>
  <c r="B620" i="40"/>
  <c r="R618" i="40"/>
  <c r="S618" i="40" s="1"/>
  <c r="Y618" i="40"/>
  <c r="AB618" i="40"/>
  <c r="AC618" i="40" l="1"/>
  <c r="AD618" i="40" s="1"/>
  <c r="C619" i="40" s="1"/>
  <c r="E619" i="40" s="1"/>
  <c r="AJ618" i="40"/>
  <c r="AK618" i="40" s="1"/>
  <c r="Z618" i="40"/>
  <c r="AL618" i="40" l="1"/>
  <c r="AO618" i="40" s="1"/>
  <c r="AR618" i="40" s="1"/>
  <c r="D619" i="40"/>
  <c r="F619" i="40"/>
  <c r="AQ618" i="40" l="1"/>
  <c r="AT618" i="40" s="1"/>
  <c r="U619" i="40"/>
  <c r="V619" i="40" s="1"/>
  <c r="G619" i="40"/>
  <c r="H619" i="40" s="1"/>
  <c r="I619" i="40" s="1"/>
  <c r="K619" i="40" s="1"/>
  <c r="L619" i="40" s="1"/>
  <c r="X619" i="40" l="1"/>
  <c r="BH619" i="40"/>
  <c r="BI619" i="40" s="1"/>
  <c r="T620" i="40" s="1"/>
  <c r="AA619" i="40"/>
  <c r="M619" i="40"/>
  <c r="AN619" i="40"/>
  <c r="AP619" i="40" s="1"/>
  <c r="AS619" i="40" s="1"/>
  <c r="AM619" i="40"/>
  <c r="BF619" i="40"/>
  <c r="BG619" i="40" s="1"/>
  <c r="AF620" i="40" s="1"/>
  <c r="AG620" i="40" s="1"/>
  <c r="W619" i="40" l="1"/>
  <c r="N619" i="40"/>
  <c r="P619" i="40" s="1"/>
  <c r="AY620" i="40"/>
  <c r="AH620" i="40"/>
  <c r="AI620" i="40"/>
  <c r="O619" i="40" l="1"/>
  <c r="Q619" i="40"/>
  <c r="BB620" i="40"/>
  <c r="AV620" i="40"/>
  <c r="AW620" i="40" s="1"/>
  <c r="AX620" i="40" s="1"/>
  <c r="AZ620" i="40"/>
  <c r="B621" i="40" l="1"/>
  <c r="R619" i="40"/>
  <c r="S619" i="40" s="1"/>
  <c r="BC620" i="40"/>
  <c r="BD620" i="40" s="1"/>
  <c r="BE620" i="40" s="1"/>
  <c r="Y619" i="40"/>
  <c r="AB619" i="40"/>
  <c r="AC619" i="40" l="1"/>
  <c r="AD619" i="40" s="1"/>
  <c r="C620" i="40" s="1"/>
  <c r="E620" i="40" s="1"/>
  <c r="AJ619" i="40"/>
  <c r="AK619" i="40" s="1"/>
  <c r="Z619" i="40"/>
  <c r="AL619" i="40" l="1"/>
  <c r="AQ619" i="40" s="1"/>
  <c r="AT619" i="40" s="1"/>
  <c r="D620" i="40"/>
  <c r="F620" i="40"/>
  <c r="AO619" i="40" l="1"/>
  <c r="AR619" i="40" s="1"/>
  <c r="G620" i="40"/>
  <c r="H620" i="40" s="1"/>
  <c r="I620" i="40" s="1"/>
  <c r="K620" i="40" s="1"/>
  <c r="L620" i="40" s="1"/>
  <c r="U620" i="40"/>
  <c r="V620" i="40" s="1"/>
  <c r="X620" i="40" l="1"/>
  <c r="M620" i="40"/>
  <c r="BF620" i="40"/>
  <c r="BG620" i="40" s="1"/>
  <c r="AF621" i="40" s="1"/>
  <c r="AG621" i="40" s="1"/>
  <c r="AY621" i="40" s="1"/>
  <c r="W620" i="40"/>
  <c r="AN620" i="40"/>
  <c r="AP620" i="40" s="1"/>
  <c r="AS620" i="40" s="1"/>
  <c r="AM620" i="40"/>
  <c r="BH620" i="40"/>
  <c r="BI620" i="40" s="1"/>
  <c r="N620" i="40"/>
  <c r="P620" i="40" s="1"/>
  <c r="AA620" i="40"/>
  <c r="T621" i="40" l="1"/>
  <c r="Q620" i="40"/>
  <c r="AH621" i="40"/>
  <c r="AI621" i="40"/>
  <c r="BB621" i="40" s="1"/>
  <c r="O620" i="40"/>
  <c r="AZ621" i="40" l="1"/>
  <c r="AV621" i="40"/>
  <c r="AW621" i="40" s="1"/>
  <c r="AX621" i="40" s="1"/>
  <c r="R620" i="40"/>
  <c r="S620" i="40" s="1"/>
  <c r="BC621" i="40"/>
  <c r="BD621" i="40" s="1"/>
  <c r="BE621" i="40" s="1"/>
  <c r="B622" i="40" l="1"/>
  <c r="AB620" i="40"/>
  <c r="Y620" i="40"/>
  <c r="AC620" i="40" l="1"/>
  <c r="AJ620" i="40"/>
  <c r="AK620" i="40" s="1"/>
  <c r="AD620" i="40"/>
  <c r="C621" i="40" s="1"/>
  <c r="E621" i="40" s="1"/>
  <c r="Z620" i="40"/>
  <c r="AL620" i="40" l="1"/>
  <c r="AQ620" i="40" s="1"/>
  <c r="AT620" i="40" s="1"/>
  <c r="D621" i="40"/>
  <c r="F621" i="40"/>
  <c r="AO620" i="40" l="1"/>
  <c r="AR620" i="40" s="1"/>
  <c r="U621" i="40"/>
  <c r="V621" i="40" s="1"/>
  <c r="G621" i="40"/>
  <c r="H621" i="40" s="1"/>
  <c r="I621" i="40" s="1"/>
  <c r="K621" i="40" s="1"/>
  <c r="L621" i="40" s="1"/>
  <c r="X621" i="40" l="1"/>
  <c r="BH621" i="40"/>
  <c r="BI621" i="40" s="1"/>
  <c r="T622" i="40" s="1"/>
  <c r="AA621" i="40"/>
  <c r="M621" i="40"/>
  <c r="BF621" i="40"/>
  <c r="BG621" i="40" s="1"/>
  <c r="AF622" i="40" s="1"/>
  <c r="AG622" i="40" s="1"/>
  <c r="AM621" i="40"/>
  <c r="AN621" i="40"/>
  <c r="AP621" i="40" s="1"/>
  <c r="AS621" i="40" s="1"/>
  <c r="W621" i="40" l="1"/>
  <c r="N621" i="40"/>
  <c r="P621" i="40" s="1"/>
  <c r="AI622" i="40"/>
  <c r="AY622" i="40"/>
  <c r="AH622" i="40"/>
  <c r="Q621" i="40" l="1"/>
  <c r="O621" i="40"/>
  <c r="BB622" i="40"/>
  <c r="AZ622" i="40"/>
  <c r="AV622" i="40"/>
  <c r="AW622" i="40" s="1"/>
  <c r="AX622" i="40" s="1"/>
  <c r="B623" i="40" l="1"/>
  <c r="R621" i="40"/>
  <c r="S621" i="40" s="1"/>
  <c r="BC622" i="40"/>
  <c r="BD622" i="40" s="1"/>
  <c r="BE622" i="40" s="1"/>
  <c r="Y621" i="40"/>
  <c r="AB621" i="40"/>
  <c r="AC621" i="40" l="1"/>
  <c r="AD621" i="40" s="1"/>
  <c r="C622" i="40" s="1"/>
  <c r="E622" i="40" s="1"/>
  <c r="AJ621" i="40"/>
  <c r="AK621" i="40" s="1"/>
  <c r="Z621" i="40"/>
  <c r="AL621" i="40" l="1"/>
  <c r="AQ621" i="40" s="1"/>
  <c r="AT621" i="40" s="1"/>
  <c r="D622" i="40"/>
  <c r="F622" i="40"/>
  <c r="AO621" i="40" l="1"/>
  <c r="AR621" i="40" s="1"/>
  <c r="G622" i="40"/>
  <c r="H622" i="40" s="1"/>
  <c r="I622" i="40" s="1"/>
  <c r="K622" i="40" s="1"/>
  <c r="L622" i="40" s="1"/>
  <c r="U622" i="40"/>
  <c r="V622" i="40" s="1"/>
  <c r="X622" i="40" l="1"/>
  <c r="AA622" i="40"/>
  <c r="M622" i="40"/>
  <c r="BF622" i="40"/>
  <c r="BG622" i="40" s="1"/>
  <c r="AF623" i="40" s="1"/>
  <c r="AG623" i="40" s="1"/>
  <c r="AM622" i="40"/>
  <c r="AN622" i="40"/>
  <c r="AP622" i="40" s="1"/>
  <c r="AS622" i="40" s="1"/>
  <c r="BH622" i="40"/>
  <c r="BI622" i="40" s="1"/>
  <c r="T623" i="40" l="1"/>
  <c r="N622" i="40"/>
  <c r="P622" i="40" s="1"/>
  <c r="W622" i="40"/>
  <c r="AY623" i="40"/>
  <c r="AH623" i="40"/>
  <c r="AI623" i="40"/>
  <c r="O622" i="40" l="1"/>
  <c r="Q622" i="40"/>
  <c r="AV623" i="40"/>
  <c r="AW623" i="40" s="1"/>
  <c r="AX623" i="40" s="1"/>
  <c r="BB623" i="40"/>
  <c r="AZ623" i="40"/>
  <c r="B624" i="40" l="1"/>
  <c r="R622" i="40"/>
  <c r="S622" i="40" s="1"/>
  <c r="BC623" i="40"/>
  <c r="BD623" i="40" s="1"/>
  <c r="BE623" i="40" s="1"/>
  <c r="AB622" i="40" l="1"/>
  <c r="Y622" i="40"/>
  <c r="AC622" i="40" l="1"/>
  <c r="AD622" i="40" s="1"/>
  <c r="C623" i="40" s="1"/>
  <c r="E623" i="40" s="1"/>
  <c r="AJ622" i="40"/>
  <c r="AK622" i="40" s="1"/>
  <c r="Z622" i="40"/>
  <c r="AL622" i="40" l="1"/>
  <c r="AQ622" i="40" s="1"/>
  <c r="AT622" i="40" s="1"/>
  <c r="D623" i="40"/>
  <c r="F623" i="40"/>
  <c r="AO622" i="40" l="1"/>
  <c r="AR622" i="40" s="1"/>
  <c r="U623" i="40"/>
  <c r="V623" i="40" s="1"/>
  <c r="G623" i="40"/>
  <c r="H623" i="40" s="1"/>
  <c r="I623" i="40" s="1"/>
  <c r="K623" i="40" s="1"/>
  <c r="L623" i="40" s="1"/>
  <c r="X623" i="40" l="1"/>
  <c r="AA623" i="40"/>
  <c r="M623" i="40"/>
  <c r="BF623" i="40"/>
  <c r="BG623" i="40" s="1"/>
  <c r="AF624" i="40" s="1"/>
  <c r="AG624" i="40" s="1"/>
  <c r="AY624" i="40" s="1"/>
  <c r="AN623" i="40"/>
  <c r="AP623" i="40" s="1"/>
  <c r="AS623" i="40" s="1"/>
  <c r="AM623" i="40"/>
  <c r="BH623" i="40"/>
  <c r="BI623" i="40" s="1"/>
  <c r="T624" i="40" l="1"/>
  <c r="AI624" i="40"/>
  <c r="AZ624" i="40" s="1"/>
  <c r="AH624" i="40"/>
  <c r="W623" i="40"/>
  <c r="N623" i="40"/>
  <c r="P623" i="40" s="1"/>
  <c r="BB624" i="40" l="1"/>
  <c r="AV624" i="40"/>
  <c r="AW624" i="40" s="1"/>
  <c r="AX624" i="40" s="1"/>
  <c r="B625" i="40" s="1"/>
  <c r="O623" i="40"/>
  <c r="Q623" i="40"/>
  <c r="BC624" i="40"/>
  <c r="BD624" i="40" s="1"/>
  <c r="BE624" i="40" s="1"/>
  <c r="Y623" i="40"/>
  <c r="AB623" i="40"/>
  <c r="R623" i="40" l="1"/>
  <c r="S623" i="40" s="1"/>
  <c r="AC623" i="40"/>
  <c r="AD623" i="40" s="1"/>
  <c r="C624" i="40" s="1"/>
  <c r="E624" i="40" s="1"/>
  <c r="AJ623" i="40"/>
  <c r="AK623" i="40" s="1"/>
  <c r="Z623" i="40"/>
  <c r="AL623" i="40" l="1"/>
  <c r="AO623" i="40" s="1"/>
  <c r="AR623" i="40" s="1"/>
  <c r="D624" i="40"/>
  <c r="F624" i="40"/>
  <c r="AQ623" i="40" l="1"/>
  <c r="AT623" i="40" s="1"/>
  <c r="G624" i="40"/>
  <c r="H624" i="40" s="1"/>
  <c r="I624" i="40" s="1"/>
  <c r="K624" i="40" s="1"/>
  <c r="L624" i="40" s="1"/>
  <c r="U624" i="40"/>
  <c r="V624" i="40" s="1"/>
  <c r="X624" i="40" l="1"/>
  <c r="M624" i="40"/>
  <c r="BF624" i="40"/>
  <c r="BG624" i="40" s="1"/>
  <c r="AF625" i="40" s="1"/>
  <c r="AG625" i="40" s="1"/>
  <c r="W624" i="40"/>
  <c r="BH624" i="40"/>
  <c r="BI624" i="40" s="1"/>
  <c r="N624" i="40"/>
  <c r="P624" i="40" s="1"/>
  <c r="AM624" i="40"/>
  <c r="AN624" i="40"/>
  <c r="AP624" i="40" s="1"/>
  <c r="AS624" i="40" s="1"/>
  <c r="AA624" i="40"/>
  <c r="T625" i="40" l="1"/>
  <c r="Q624" i="40"/>
  <c r="O624" i="40"/>
  <c r="AH625" i="40"/>
  <c r="AY625" i="40"/>
  <c r="AI625" i="40"/>
  <c r="R624" i="40" l="1"/>
  <c r="S624" i="40" s="1"/>
  <c r="BB625" i="40"/>
  <c r="AV625" i="40"/>
  <c r="AW625" i="40" s="1"/>
  <c r="AX625" i="40" s="1"/>
  <c r="AZ625" i="40"/>
  <c r="BC625" i="40" s="1"/>
  <c r="BD625" i="40" s="1"/>
  <c r="BE625" i="40" s="1"/>
  <c r="B626" i="40" l="1"/>
  <c r="Y624" i="40"/>
  <c r="AB624" i="40"/>
  <c r="AC624" i="40" l="1"/>
  <c r="AD624" i="40" s="1"/>
  <c r="C625" i="40" s="1"/>
  <c r="E625" i="40" s="1"/>
  <c r="AJ624" i="40"/>
  <c r="AK624" i="40" s="1"/>
  <c r="Z624" i="40"/>
  <c r="AL624" i="40" l="1"/>
  <c r="AO624" i="40" s="1"/>
  <c r="AR624" i="40" s="1"/>
  <c r="D625" i="40"/>
  <c r="F625" i="40"/>
  <c r="AQ624" i="40" l="1"/>
  <c r="AT624" i="40" s="1"/>
  <c r="U625" i="40"/>
  <c r="V625" i="40" s="1"/>
  <c r="G625" i="40"/>
  <c r="H625" i="40" s="1"/>
  <c r="I625" i="40" s="1"/>
  <c r="K625" i="40" s="1"/>
  <c r="L625" i="40" s="1"/>
  <c r="X625" i="40" l="1"/>
  <c r="AN625" i="40"/>
  <c r="AP625" i="40" s="1"/>
  <c r="AS625" i="40" s="1"/>
  <c r="AA625" i="40"/>
  <c r="M625" i="40"/>
  <c r="BF625" i="40"/>
  <c r="BG625" i="40" s="1"/>
  <c r="AF626" i="40" s="1"/>
  <c r="AG626" i="40" s="1"/>
  <c r="AM625" i="40"/>
  <c r="BH625" i="40"/>
  <c r="BI625" i="40" s="1"/>
  <c r="T626" i="40" l="1"/>
  <c r="W625" i="40"/>
  <c r="N625" i="40"/>
  <c r="P625" i="40" s="1"/>
  <c r="AI626" i="40"/>
  <c r="AY626" i="40"/>
  <c r="AH626" i="40"/>
  <c r="Q625" i="40" l="1"/>
  <c r="O625" i="40"/>
  <c r="AV626" i="40"/>
  <c r="AW626" i="40" s="1"/>
  <c r="AX626" i="40" s="1"/>
  <c r="BB626" i="40"/>
  <c r="AZ626" i="40"/>
  <c r="B627" i="40" l="1"/>
  <c r="R625" i="40"/>
  <c r="S625" i="40" s="1"/>
  <c r="BC626" i="40"/>
  <c r="BD626" i="40" s="1"/>
  <c r="BE626" i="40" s="1"/>
  <c r="AB625" i="40" l="1"/>
  <c r="Y625" i="40"/>
  <c r="AC625" i="40" l="1"/>
  <c r="AJ625" i="40"/>
  <c r="AK625" i="40" s="1"/>
  <c r="AD625" i="40"/>
  <c r="C626" i="40" s="1"/>
  <c r="E626" i="40" s="1"/>
  <c r="Z625" i="40"/>
  <c r="AL625" i="40" l="1"/>
  <c r="AO625" i="40" s="1"/>
  <c r="AR625" i="40" s="1"/>
  <c r="D626" i="40"/>
  <c r="F626" i="40"/>
  <c r="AQ625" i="40" l="1"/>
  <c r="AT625" i="40" s="1"/>
  <c r="U626" i="40"/>
  <c r="V626" i="40" s="1"/>
  <c r="G626" i="40"/>
  <c r="H626" i="40" s="1"/>
  <c r="I626" i="40" s="1"/>
  <c r="K626" i="40" s="1"/>
  <c r="L626" i="40" s="1"/>
  <c r="X626" i="40" l="1"/>
  <c r="AN626" i="40"/>
  <c r="AP626" i="40" s="1"/>
  <c r="AS626" i="40" s="1"/>
  <c r="BH626" i="40"/>
  <c r="BI626" i="40" s="1"/>
  <c r="AA626" i="40"/>
  <c r="M626" i="40"/>
  <c r="BF626" i="40"/>
  <c r="BG626" i="40" s="1"/>
  <c r="AF627" i="40" s="1"/>
  <c r="AG627" i="40" s="1"/>
  <c r="AM626" i="40"/>
  <c r="T627" i="40" l="1"/>
  <c r="W626" i="40"/>
  <c r="N626" i="40"/>
  <c r="P626" i="40" s="1"/>
  <c r="AY627" i="40"/>
  <c r="AH627" i="40"/>
  <c r="AI627" i="40"/>
  <c r="Q626" i="40" l="1"/>
  <c r="O626" i="40"/>
  <c r="AV627" i="40"/>
  <c r="AW627" i="40" s="1"/>
  <c r="AX627" i="40" s="1"/>
  <c r="AZ627" i="40"/>
  <c r="BB627" i="40"/>
  <c r="B628" i="40" l="1"/>
  <c r="R626" i="40"/>
  <c r="S626" i="40" s="1"/>
  <c r="BC627" i="40"/>
  <c r="BD627" i="40" s="1"/>
  <c r="BE627" i="40" s="1"/>
  <c r="Y626" i="40" l="1"/>
  <c r="AB626" i="40"/>
  <c r="AC626" i="40" l="1"/>
  <c r="AJ626" i="40"/>
  <c r="AK626" i="40" s="1"/>
  <c r="AD626" i="40"/>
  <c r="C627" i="40" s="1"/>
  <c r="E627" i="40" s="1"/>
  <c r="Z626" i="40"/>
  <c r="AL626" i="40" l="1"/>
  <c r="AO626" i="40" s="1"/>
  <c r="AR626" i="40" s="1"/>
  <c r="D627" i="40"/>
  <c r="F627" i="40"/>
  <c r="AQ626" i="40" l="1"/>
  <c r="AT626" i="40" s="1"/>
  <c r="G627" i="40"/>
  <c r="H627" i="40" s="1"/>
  <c r="I627" i="40" s="1"/>
  <c r="K627" i="40" s="1"/>
  <c r="L627" i="40" s="1"/>
  <c r="U627" i="40"/>
  <c r="V627" i="40" s="1"/>
  <c r="X627" i="40" l="1"/>
  <c r="M627" i="40"/>
  <c r="BF627" i="40"/>
  <c r="BG627" i="40" s="1"/>
  <c r="AF628" i="40" s="1"/>
  <c r="AG628" i="40" s="1"/>
  <c r="BH627" i="40"/>
  <c r="BI627" i="40" s="1"/>
  <c r="AM627" i="40"/>
  <c r="AN627" i="40"/>
  <c r="AP627" i="40" s="1"/>
  <c r="AS627" i="40" s="1"/>
  <c r="N627" i="40"/>
  <c r="P627" i="40" s="1"/>
  <c r="AA627" i="40"/>
  <c r="T628" i="40" l="1"/>
  <c r="W627" i="40"/>
  <c r="Q627" i="40"/>
  <c r="O627" i="40"/>
  <c r="AY628" i="40"/>
  <c r="AI628" i="40"/>
  <c r="AH628" i="40"/>
  <c r="R627" i="40" l="1"/>
  <c r="S627" i="40" s="1"/>
  <c r="AV628" i="40"/>
  <c r="AW628" i="40" s="1"/>
  <c r="AX628" i="40" s="1"/>
  <c r="BB628" i="40"/>
  <c r="AZ628" i="40"/>
  <c r="B629" i="40" l="1"/>
  <c r="BC628" i="40"/>
  <c r="BD628" i="40" s="1"/>
  <c r="BE628" i="40" s="1"/>
  <c r="Y627" i="40" l="1"/>
  <c r="AB627" i="40"/>
  <c r="AC627" i="40" l="1"/>
  <c r="AD627" i="40" s="1"/>
  <c r="C628" i="40" s="1"/>
  <c r="E628" i="40" s="1"/>
  <c r="AJ627" i="40"/>
  <c r="AK627" i="40" s="1"/>
  <c r="Z627" i="40"/>
  <c r="AL627" i="40" l="1"/>
  <c r="AQ627" i="40" s="1"/>
  <c r="AT627" i="40" s="1"/>
  <c r="D628" i="40"/>
  <c r="F628" i="40"/>
  <c r="AO627" i="40" l="1"/>
  <c r="AR627" i="40" s="1"/>
  <c r="U628" i="40"/>
  <c r="V628" i="40" s="1"/>
  <c r="G628" i="40"/>
  <c r="H628" i="40" s="1"/>
  <c r="I628" i="40" s="1"/>
  <c r="K628" i="40" s="1"/>
  <c r="L628" i="40" s="1"/>
  <c r="X628" i="40" l="1"/>
  <c r="AA628" i="40"/>
  <c r="M628" i="40"/>
  <c r="BF628" i="40"/>
  <c r="BG628" i="40" s="1"/>
  <c r="AF629" i="40" s="1"/>
  <c r="AG629" i="40" s="1"/>
  <c r="AN628" i="40"/>
  <c r="AP628" i="40" s="1"/>
  <c r="AS628" i="40" s="1"/>
  <c r="AM628" i="40"/>
  <c r="BH628" i="40"/>
  <c r="BI628" i="40" s="1"/>
  <c r="T629" i="40" l="1"/>
  <c r="N628" i="40"/>
  <c r="P628" i="40" s="1"/>
  <c r="W628" i="40"/>
  <c r="AY629" i="40"/>
  <c r="AI629" i="40"/>
  <c r="AH629" i="40"/>
  <c r="Q628" i="40" l="1"/>
  <c r="O628" i="40"/>
  <c r="AZ629" i="40"/>
  <c r="BB629" i="40"/>
  <c r="AV629" i="40"/>
  <c r="AW629" i="40" s="1"/>
  <c r="AX629" i="40" s="1"/>
  <c r="B630" i="40" l="1"/>
  <c r="R628" i="40"/>
  <c r="S628" i="40" s="1"/>
  <c r="BC629" i="40"/>
  <c r="BD629" i="40" s="1"/>
  <c r="BE629" i="40" s="1"/>
  <c r="Y628" i="40"/>
  <c r="AB628" i="40"/>
  <c r="AC628" i="40" l="1"/>
  <c r="AD628" i="40" s="1"/>
  <c r="C629" i="40" s="1"/>
  <c r="E629" i="40" s="1"/>
  <c r="AJ628" i="40"/>
  <c r="AK628" i="40" s="1"/>
  <c r="Z628" i="40"/>
  <c r="AL628" i="40" l="1"/>
  <c r="AQ628" i="40" s="1"/>
  <c r="AT628" i="40" s="1"/>
  <c r="D629" i="40"/>
  <c r="F629" i="40"/>
  <c r="U629" i="40" l="1"/>
  <c r="V629" i="40" s="1"/>
  <c r="AO628" i="40"/>
  <c r="AR628" i="40" s="1"/>
  <c r="G629" i="40"/>
  <c r="H629" i="40" s="1"/>
  <c r="I629" i="40" s="1"/>
  <c r="K629" i="40" s="1"/>
  <c r="L629" i="40" s="1"/>
  <c r="BH629" i="40"/>
  <c r="BI629" i="40" s="1"/>
  <c r="AM629" i="40"/>
  <c r="X629" i="40" l="1"/>
  <c r="T630" i="40"/>
  <c r="AA629" i="40"/>
  <c r="M629" i="40"/>
  <c r="BF629" i="40"/>
  <c r="BG629" i="40" s="1"/>
  <c r="AF630" i="40" s="1"/>
  <c r="AG630" i="40" s="1"/>
  <c r="AN629" i="40"/>
  <c r="AP629" i="40" s="1"/>
  <c r="AS629" i="40" s="1"/>
  <c r="W629" i="40" l="1"/>
  <c r="N629" i="40"/>
  <c r="P629" i="40" s="1"/>
  <c r="AI630" i="40"/>
  <c r="AY630" i="40"/>
  <c r="AH630" i="40"/>
  <c r="O629" i="40" l="1"/>
  <c r="Q629" i="40"/>
  <c r="BB630" i="40"/>
  <c r="AV630" i="40"/>
  <c r="AW630" i="40" s="1"/>
  <c r="AX630" i="40" s="1"/>
  <c r="AZ630" i="40"/>
  <c r="B631" i="40" l="1"/>
  <c r="R629" i="40"/>
  <c r="S629" i="40" s="1"/>
  <c r="BC630" i="40"/>
  <c r="BD630" i="40" s="1"/>
  <c r="BE630" i="40" s="1"/>
  <c r="Y629" i="40"/>
  <c r="AB629" i="40"/>
  <c r="AC629" i="40" l="1"/>
  <c r="AJ629" i="40"/>
  <c r="AK629" i="40" s="1"/>
  <c r="AD629" i="40"/>
  <c r="C630" i="40" s="1"/>
  <c r="E630" i="40" s="1"/>
  <c r="Z629" i="40"/>
  <c r="AL629" i="40" l="1"/>
  <c r="AO629" i="40" s="1"/>
  <c r="AR629" i="40" s="1"/>
  <c r="D630" i="40"/>
  <c r="F630" i="40"/>
  <c r="AQ629" i="40" l="1"/>
  <c r="AT629" i="40" s="1"/>
  <c r="G630" i="40"/>
  <c r="H630" i="40" s="1"/>
  <c r="I630" i="40" s="1"/>
  <c r="K630" i="40" s="1"/>
  <c r="L630" i="40" s="1"/>
  <c r="U630" i="40"/>
  <c r="V630" i="40" s="1"/>
  <c r="X630" i="40" l="1"/>
  <c r="W630" i="40"/>
  <c r="M630" i="40"/>
  <c r="BF630" i="40"/>
  <c r="BG630" i="40" s="1"/>
  <c r="AF631" i="40" s="1"/>
  <c r="AG631" i="40" s="1"/>
  <c r="AY631" i="40" s="1"/>
  <c r="AM630" i="40"/>
  <c r="BH630" i="40"/>
  <c r="BI630" i="40" s="1"/>
  <c r="AN630" i="40"/>
  <c r="AP630" i="40" s="1"/>
  <c r="AS630" i="40" s="1"/>
  <c r="N630" i="40"/>
  <c r="P630" i="40" s="1"/>
  <c r="AA630" i="40"/>
  <c r="T631" i="40" l="1"/>
  <c r="Q630" i="40"/>
  <c r="AI631" i="40"/>
  <c r="BB631" i="40" s="1"/>
  <c r="AH631" i="40"/>
  <c r="O630" i="40"/>
  <c r="AV631" i="40" l="1"/>
  <c r="AW631" i="40" s="1"/>
  <c r="AX631" i="40" s="1"/>
  <c r="AZ631" i="40"/>
  <c r="BC631" i="40" s="1"/>
  <c r="BD631" i="40" s="1"/>
  <c r="BE631" i="40" s="1"/>
  <c r="R630" i="40"/>
  <c r="S630" i="40" s="1"/>
  <c r="B632" i="40" l="1"/>
  <c r="AB630" i="40"/>
  <c r="Y630" i="40"/>
  <c r="AC630" i="40" l="1"/>
  <c r="AJ630" i="40"/>
  <c r="AK630" i="40" s="1"/>
  <c r="AD630" i="40"/>
  <c r="C631" i="40" s="1"/>
  <c r="E631" i="40" s="1"/>
  <c r="Z630" i="40"/>
  <c r="AL630" i="40" l="1"/>
  <c r="AO630" i="40" s="1"/>
  <c r="AR630" i="40" s="1"/>
  <c r="D631" i="40"/>
  <c r="F631" i="40"/>
  <c r="AQ630" i="40" l="1"/>
  <c r="AT630" i="40" s="1"/>
  <c r="U631" i="40"/>
  <c r="V631" i="40" s="1"/>
  <c r="G631" i="40"/>
  <c r="H631" i="40" s="1"/>
  <c r="I631" i="40" s="1"/>
  <c r="K631" i="40" s="1"/>
  <c r="L631" i="40" s="1"/>
  <c r="X631" i="40" l="1"/>
  <c r="M631" i="40"/>
  <c r="BF631" i="40"/>
  <c r="BG631" i="40" s="1"/>
  <c r="AF632" i="40" s="1"/>
  <c r="AG632" i="40" s="1"/>
  <c r="AM631" i="40"/>
  <c r="AN631" i="40"/>
  <c r="AP631" i="40" s="1"/>
  <c r="AS631" i="40" s="1"/>
  <c r="BH631" i="40"/>
  <c r="BI631" i="40" s="1"/>
  <c r="AA631" i="40"/>
  <c r="T632" i="40" l="1"/>
  <c r="W631" i="40"/>
  <c r="N631" i="40"/>
  <c r="P631" i="40" s="1"/>
  <c r="AH632" i="40"/>
  <c r="AY632" i="40"/>
  <c r="AI632" i="40"/>
  <c r="Q631" i="40" l="1"/>
  <c r="O631" i="40"/>
  <c r="AV632" i="40"/>
  <c r="AW632" i="40" s="1"/>
  <c r="AX632" i="40" s="1"/>
  <c r="BB632" i="40"/>
  <c r="AZ632" i="40"/>
  <c r="B633" i="40" l="1"/>
  <c r="R631" i="40"/>
  <c r="S631" i="40" s="1"/>
  <c r="BC632" i="40"/>
  <c r="BD632" i="40" s="1"/>
  <c r="BE632" i="40" s="1"/>
  <c r="Y631" i="40" l="1"/>
  <c r="AB631" i="40"/>
  <c r="AC631" i="40" l="1"/>
  <c r="AD631" i="40" s="1"/>
  <c r="C632" i="40" s="1"/>
  <c r="E632" i="40" s="1"/>
  <c r="AJ631" i="40"/>
  <c r="AK631" i="40" s="1"/>
  <c r="Z631" i="40"/>
  <c r="AL631" i="40" l="1"/>
  <c r="AO631" i="40" s="1"/>
  <c r="AR631" i="40" s="1"/>
  <c r="D632" i="40"/>
  <c r="F632" i="40"/>
  <c r="AQ631" i="40" l="1"/>
  <c r="AT631" i="40" s="1"/>
  <c r="G632" i="40"/>
  <c r="H632" i="40" s="1"/>
  <c r="I632" i="40" s="1"/>
  <c r="K632" i="40" s="1"/>
  <c r="L632" i="40" s="1"/>
  <c r="U632" i="40"/>
  <c r="V632" i="40" s="1"/>
  <c r="X632" i="40" l="1"/>
  <c r="W632" i="40"/>
  <c r="M632" i="40"/>
  <c r="N632" i="40" s="1"/>
  <c r="P632" i="40" s="1"/>
  <c r="BF632" i="40"/>
  <c r="BG632" i="40" s="1"/>
  <c r="AF633" i="40" s="1"/>
  <c r="AG633" i="40" s="1"/>
  <c r="AM632" i="40"/>
  <c r="BH632" i="40"/>
  <c r="BI632" i="40" s="1"/>
  <c r="AN632" i="40"/>
  <c r="AP632" i="40" s="1"/>
  <c r="AS632" i="40" s="1"/>
  <c r="AA632" i="40"/>
  <c r="T633" i="40" l="1"/>
  <c r="Q632" i="40"/>
  <c r="O632" i="40"/>
  <c r="AY633" i="40"/>
  <c r="AI633" i="40"/>
  <c r="AH633" i="40"/>
  <c r="R632" i="40" l="1"/>
  <c r="S632" i="40" s="1"/>
  <c r="AV633" i="40"/>
  <c r="AW633" i="40" s="1"/>
  <c r="AX633" i="40" s="1"/>
  <c r="BB633" i="40"/>
  <c r="AZ633" i="40"/>
  <c r="B634" i="40" l="1"/>
  <c r="BC633" i="40"/>
  <c r="BD633" i="40" s="1"/>
  <c r="BE633" i="40" s="1"/>
  <c r="AB632" i="40"/>
  <c r="Y632" i="40"/>
  <c r="AC632" i="40" l="1"/>
  <c r="AD632" i="40" s="1"/>
  <c r="C633" i="40" s="1"/>
  <c r="E633" i="40" s="1"/>
  <c r="AJ632" i="40"/>
  <c r="AK632" i="40" s="1"/>
  <c r="Z632" i="40"/>
  <c r="AL632" i="40" l="1"/>
  <c r="AO632" i="40" s="1"/>
  <c r="AR632" i="40" s="1"/>
  <c r="D633" i="40"/>
  <c r="F633" i="40"/>
  <c r="AQ632" i="40" l="1"/>
  <c r="AT632" i="40" s="1"/>
  <c r="U633" i="40"/>
  <c r="V633" i="40" s="1"/>
  <c r="G633" i="40"/>
  <c r="H633" i="40" s="1"/>
  <c r="I633" i="40" s="1"/>
  <c r="K633" i="40" s="1"/>
  <c r="L633" i="40" s="1"/>
  <c r="X633" i="40" l="1"/>
  <c r="AN633" i="40"/>
  <c r="AP633" i="40" s="1"/>
  <c r="AS633" i="40" s="1"/>
  <c r="AA633" i="40"/>
  <c r="M633" i="40"/>
  <c r="BF633" i="40"/>
  <c r="BG633" i="40" s="1"/>
  <c r="AF634" i="40" s="1"/>
  <c r="AG634" i="40" s="1"/>
  <c r="AM633" i="40"/>
  <c r="BH633" i="40"/>
  <c r="BI633" i="40" s="1"/>
  <c r="T634" i="40" l="1"/>
  <c r="W633" i="40"/>
  <c r="N633" i="40"/>
  <c r="P633" i="40" s="1"/>
  <c r="AI634" i="40"/>
  <c r="AH634" i="40"/>
  <c r="AY634" i="40"/>
  <c r="Q633" i="40" l="1"/>
  <c r="O633" i="40"/>
  <c r="AZ634" i="40"/>
  <c r="BB634" i="40"/>
  <c r="AV634" i="40"/>
  <c r="AW634" i="40" s="1"/>
  <c r="AX634" i="40" s="1"/>
  <c r="B635" i="40" l="1"/>
  <c r="R633" i="40"/>
  <c r="S633" i="40" s="1"/>
  <c r="BC634" i="40"/>
  <c r="BD634" i="40" s="1"/>
  <c r="BE634" i="40" s="1"/>
  <c r="Y633" i="40"/>
  <c r="AB633" i="40"/>
  <c r="AC633" i="40" l="1"/>
  <c r="AD633" i="40" s="1"/>
  <c r="C634" i="40" s="1"/>
  <c r="E634" i="40" s="1"/>
  <c r="AJ633" i="40"/>
  <c r="AK633" i="40" s="1"/>
  <c r="Z633" i="40"/>
  <c r="AL633" i="40" l="1"/>
  <c r="AO633" i="40" s="1"/>
  <c r="AR633" i="40" s="1"/>
  <c r="D634" i="40"/>
  <c r="F634" i="40"/>
  <c r="AQ633" i="40" l="1"/>
  <c r="AT633" i="40" s="1"/>
  <c r="G634" i="40"/>
  <c r="H634" i="40" s="1"/>
  <c r="I634" i="40" s="1"/>
  <c r="K634" i="40" s="1"/>
  <c r="L634" i="40" s="1"/>
  <c r="U634" i="40"/>
  <c r="V634" i="40" s="1"/>
  <c r="X634" i="40" l="1"/>
  <c r="AA634" i="40"/>
  <c r="M634" i="40"/>
  <c r="BF634" i="40"/>
  <c r="BG634" i="40" s="1"/>
  <c r="AF635" i="40" s="1"/>
  <c r="AG635" i="40" s="1"/>
  <c r="AN634" i="40"/>
  <c r="AP634" i="40" s="1"/>
  <c r="AS634" i="40" s="1"/>
  <c r="AM634" i="40"/>
  <c r="BH634" i="40"/>
  <c r="BI634" i="40" s="1"/>
  <c r="T635" i="40" l="1"/>
  <c r="W634" i="40"/>
  <c r="N634" i="40"/>
  <c r="P634" i="40" s="1"/>
  <c r="AH635" i="40"/>
  <c r="AI635" i="40"/>
  <c r="AY635" i="40"/>
  <c r="Q634" i="40" l="1"/>
  <c r="O634" i="40"/>
  <c r="AV635" i="40"/>
  <c r="AW635" i="40" s="1"/>
  <c r="AX635" i="40" s="1"/>
  <c r="BB635" i="40"/>
  <c r="AZ635" i="40"/>
  <c r="B636" i="40" l="1"/>
  <c r="R634" i="40"/>
  <c r="S634" i="40" s="1"/>
  <c r="BC635" i="40"/>
  <c r="BD635" i="40" s="1"/>
  <c r="BE635" i="40" s="1"/>
  <c r="Y634" i="40" l="1"/>
  <c r="AB634" i="40"/>
  <c r="AC634" i="40" l="1"/>
  <c r="AD634" i="40" s="1"/>
  <c r="C635" i="40" s="1"/>
  <c r="E635" i="40" s="1"/>
  <c r="AJ634" i="40"/>
  <c r="AK634" i="40" s="1"/>
  <c r="Z634" i="40"/>
  <c r="AL634" i="40" l="1"/>
  <c r="AO634" i="40" s="1"/>
  <c r="AR634" i="40" s="1"/>
  <c r="D635" i="40"/>
  <c r="F635" i="40"/>
  <c r="AQ634" i="40" l="1"/>
  <c r="AT634" i="40" s="1"/>
  <c r="G635" i="40"/>
  <c r="H635" i="40" s="1"/>
  <c r="I635" i="40" s="1"/>
  <c r="K635" i="40" s="1"/>
  <c r="L635" i="40" s="1"/>
  <c r="U635" i="40"/>
  <c r="V635" i="40" s="1"/>
  <c r="X635" i="40" l="1"/>
  <c r="AA635" i="40"/>
  <c r="M635" i="40"/>
  <c r="BF635" i="40"/>
  <c r="BG635" i="40" s="1"/>
  <c r="AF636" i="40" s="1"/>
  <c r="AG636" i="40" s="1"/>
  <c r="AN635" i="40"/>
  <c r="AP635" i="40" s="1"/>
  <c r="AS635" i="40" s="1"/>
  <c r="AM635" i="40"/>
  <c r="BH635" i="40"/>
  <c r="BI635" i="40" s="1"/>
  <c r="T636" i="40" l="1"/>
  <c r="W635" i="40"/>
  <c r="N635" i="40"/>
  <c r="P635" i="40" s="1"/>
  <c r="AH636" i="40"/>
  <c r="AY636" i="40"/>
  <c r="AI636" i="40"/>
  <c r="Q635" i="40" l="1"/>
  <c r="O635" i="40"/>
  <c r="BB636" i="40"/>
  <c r="AZ636" i="40"/>
  <c r="AV636" i="40"/>
  <c r="AW636" i="40" s="1"/>
  <c r="AX636" i="40" s="1"/>
  <c r="B637" i="40" l="1"/>
  <c r="R635" i="40"/>
  <c r="S635" i="40" s="1"/>
  <c r="BC636" i="40"/>
  <c r="BD636" i="40" s="1"/>
  <c r="BE636" i="40" s="1"/>
  <c r="Y635" i="40"/>
  <c r="AB635" i="40"/>
  <c r="AC635" i="40" l="1"/>
  <c r="AD635" i="40" s="1"/>
  <c r="C636" i="40" s="1"/>
  <c r="E636" i="40" s="1"/>
  <c r="AJ635" i="40"/>
  <c r="AK635" i="40" s="1"/>
  <c r="Z635" i="40"/>
  <c r="AL635" i="40" l="1"/>
  <c r="AO635" i="40" s="1"/>
  <c r="AR635" i="40" s="1"/>
  <c r="D636" i="40"/>
  <c r="F636" i="40"/>
  <c r="G636" i="40" l="1"/>
  <c r="H636" i="40" s="1"/>
  <c r="I636" i="40" s="1"/>
  <c r="K636" i="40" s="1"/>
  <c r="L636" i="40" s="1"/>
  <c r="AQ635" i="40"/>
  <c r="AT635" i="40" s="1"/>
  <c r="U636" i="40"/>
  <c r="V636" i="40" s="1"/>
  <c r="X636" i="40" l="1"/>
  <c r="M636" i="40"/>
  <c r="BF636" i="40"/>
  <c r="BG636" i="40" s="1"/>
  <c r="AF637" i="40" s="1"/>
  <c r="AG637" i="40" s="1"/>
  <c r="N636" i="40"/>
  <c r="P636" i="40" s="1"/>
  <c r="BH636" i="40"/>
  <c r="BI636" i="40" s="1"/>
  <c r="AA636" i="40"/>
  <c r="AM636" i="40"/>
  <c r="AN636" i="40"/>
  <c r="AP636" i="40" s="1"/>
  <c r="AS636" i="40" s="1"/>
  <c r="T637" i="40" l="1"/>
  <c r="W636" i="40"/>
  <c r="Q636" i="40"/>
  <c r="O636" i="40"/>
  <c r="AH637" i="40"/>
  <c r="AI637" i="40"/>
  <c r="AY637" i="40"/>
  <c r="R636" i="40" l="1"/>
  <c r="S636" i="40" s="1"/>
  <c r="BB637" i="40"/>
  <c r="AV637" i="40"/>
  <c r="AW637" i="40" s="1"/>
  <c r="AX637" i="40" s="1"/>
  <c r="AZ637" i="40"/>
  <c r="BC637" i="40" s="1"/>
  <c r="BD637" i="40" s="1"/>
  <c r="BE637" i="40" s="1"/>
  <c r="B638" i="40" l="1"/>
  <c r="AB636" i="40"/>
  <c r="Y636" i="40"/>
  <c r="AC636" i="40" l="1"/>
  <c r="AD636" i="40" s="1"/>
  <c r="C637" i="40" s="1"/>
  <c r="E637" i="40" s="1"/>
  <c r="AJ636" i="40"/>
  <c r="AK636" i="40" s="1"/>
  <c r="Z636" i="40"/>
  <c r="AL636" i="40" l="1"/>
  <c r="AQ636" i="40" s="1"/>
  <c r="AT636" i="40" s="1"/>
  <c r="D637" i="40"/>
  <c r="F637" i="40"/>
  <c r="AO636" i="40" l="1"/>
  <c r="AR636" i="40" s="1"/>
  <c r="G637" i="40"/>
  <c r="H637" i="40" s="1"/>
  <c r="I637" i="40" s="1"/>
  <c r="K637" i="40" s="1"/>
  <c r="L637" i="40" s="1"/>
  <c r="U637" i="40"/>
  <c r="V637" i="40" s="1"/>
  <c r="X637" i="40" l="1"/>
  <c r="M637" i="40"/>
  <c r="N637" i="40" s="1"/>
  <c r="P637" i="40" s="1"/>
  <c r="BF637" i="40"/>
  <c r="BG637" i="40" s="1"/>
  <c r="AF638" i="40" s="1"/>
  <c r="AG638" i="40" s="1"/>
  <c r="BH637" i="40"/>
  <c r="BI637" i="40" s="1"/>
  <c r="W637" i="40"/>
  <c r="AM637" i="40"/>
  <c r="AN637" i="40"/>
  <c r="AP637" i="40" s="1"/>
  <c r="AS637" i="40" s="1"/>
  <c r="AA637" i="40"/>
  <c r="T638" i="40" l="1"/>
  <c r="Q637" i="40"/>
  <c r="O637" i="40"/>
  <c r="AH638" i="40"/>
  <c r="AI638" i="40"/>
  <c r="AY638" i="40"/>
  <c r="R637" i="40" l="1"/>
  <c r="S637" i="40" s="1"/>
  <c r="AV638" i="40"/>
  <c r="AW638" i="40" s="1"/>
  <c r="AX638" i="40" s="1"/>
  <c r="BB638" i="40"/>
  <c r="AZ638" i="40"/>
  <c r="B639" i="40" l="1"/>
  <c r="BC638" i="40"/>
  <c r="BD638" i="40" s="1"/>
  <c r="BE638" i="40" s="1"/>
  <c r="Y637" i="40" l="1"/>
  <c r="AB637" i="40"/>
  <c r="AC637" i="40" l="1"/>
  <c r="AD637" i="40" s="1"/>
  <c r="C638" i="40" s="1"/>
  <c r="E638" i="40" s="1"/>
  <c r="AJ637" i="40"/>
  <c r="AK637" i="40" s="1"/>
  <c r="Z637" i="40"/>
  <c r="AL637" i="40" l="1"/>
  <c r="AO637" i="40" s="1"/>
  <c r="AR637" i="40" s="1"/>
  <c r="D638" i="40"/>
  <c r="F638" i="40"/>
  <c r="AQ637" i="40" l="1"/>
  <c r="AT637" i="40" s="1"/>
  <c r="G638" i="40"/>
  <c r="H638" i="40" s="1"/>
  <c r="I638" i="40" s="1"/>
  <c r="K638" i="40" s="1"/>
  <c r="L638" i="40" s="1"/>
  <c r="U638" i="40"/>
  <c r="V638" i="40" s="1"/>
  <c r="X638" i="40" l="1"/>
  <c r="AA638" i="40"/>
  <c r="M638" i="40"/>
  <c r="BF638" i="40"/>
  <c r="BG638" i="40" s="1"/>
  <c r="AF639" i="40" s="1"/>
  <c r="AG639" i="40" s="1"/>
  <c r="BH638" i="40"/>
  <c r="BI638" i="40" s="1"/>
  <c r="AN638" i="40"/>
  <c r="AP638" i="40" s="1"/>
  <c r="AS638" i="40" s="1"/>
  <c r="AM638" i="40"/>
  <c r="T639" i="40" l="1"/>
  <c r="W638" i="40"/>
  <c r="N638" i="40"/>
  <c r="P638" i="40" s="1"/>
  <c r="AI639" i="40"/>
  <c r="AH639" i="40"/>
  <c r="AY639" i="40"/>
  <c r="Q638" i="40" l="1"/>
  <c r="O638" i="40"/>
  <c r="AZ639" i="40"/>
  <c r="BB639" i="40"/>
  <c r="AV639" i="40"/>
  <c r="AW639" i="40" s="1"/>
  <c r="AX639" i="40" s="1"/>
  <c r="B640" i="40" l="1"/>
  <c r="R638" i="40"/>
  <c r="S638" i="40" s="1"/>
  <c r="BC639" i="40"/>
  <c r="BD639" i="40" s="1"/>
  <c r="BE639" i="40" s="1"/>
  <c r="Y638" i="40" l="1"/>
  <c r="AB638" i="40"/>
  <c r="AC638" i="40" l="1"/>
  <c r="AD638" i="40" s="1"/>
  <c r="C639" i="40" s="1"/>
  <c r="E639" i="40" s="1"/>
  <c r="AJ638" i="40"/>
  <c r="AK638" i="40" s="1"/>
  <c r="Z638" i="40"/>
  <c r="AL638" i="40" l="1"/>
  <c r="AO638" i="40" s="1"/>
  <c r="AR638" i="40" s="1"/>
  <c r="D639" i="40"/>
  <c r="F639" i="40"/>
  <c r="AQ638" i="40" l="1"/>
  <c r="AT638" i="40" s="1"/>
  <c r="G639" i="40"/>
  <c r="H639" i="40" s="1"/>
  <c r="I639" i="40" s="1"/>
  <c r="K639" i="40" s="1"/>
  <c r="L639" i="40" s="1"/>
  <c r="U639" i="40"/>
  <c r="V639" i="40" s="1"/>
  <c r="X639" i="40" l="1"/>
  <c r="M639" i="40"/>
  <c r="N639" i="40" s="1"/>
  <c r="P639" i="40" s="1"/>
  <c r="BF639" i="40"/>
  <c r="BG639" i="40" s="1"/>
  <c r="AF640" i="40" s="1"/>
  <c r="AG640" i="40" s="1"/>
  <c r="AA639" i="40"/>
  <c r="AM639" i="40"/>
  <c r="AN639" i="40"/>
  <c r="AP639" i="40" s="1"/>
  <c r="AS639" i="40" s="1"/>
  <c r="BH639" i="40"/>
  <c r="BI639" i="40" s="1"/>
  <c r="T640" i="40" l="1"/>
  <c r="W639" i="40"/>
  <c r="Q639" i="40"/>
  <c r="O639" i="40"/>
  <c r="AH640" i="40"/>
  <c r="AY640" i="40"/>
  <c r="AI640" i="40"/>
  <c r="R639" i="40" l="1"/>
  <c r="S639" i="40" s="1"/>
  <c r="AV640" i="40"/>
  <c r="AW640" i="40" s="1"/>
  <c r="AX640" i="40" s="1"/>
  <c r="AZ640" i="40"/>
  <c r="BB640" i="40"/>
  <c r="B641" i="40" l="1"/>
  <c r="BC640" i="40"/>
  <c r="BD640" i="40" s="1"/>
  <c r="BE640" i="40" s="1"/>
  <c r="AB639" i="40" l="1"/>
  <c r="Y639" i="40"/>
  <c r="AC639" i="40" l="1"/>
  <c r="AD639" i="40" s="1"/>
  <c r="C640" i="40" s="1"/>
  <c r="E640" i="40" s="1"/>
  <c r="AJ639" i="40"/>
  <c r="AK639" i="40" s="1"/>
  <c r="Z639" i="40"/>
  <c r="AL639" i="40" l="1"/>
  <c r="AQ639" i="40" s="1"/>
  <c r="AT639" i="40" s="1"/>
  <c r="D640" i="40"/>
  <c r="F640" i="40"/>
  <c r="AO639" i="40" l="1"/>
  <c r="AR639" i="40" s="1"/>
  <c r="G640" i="40"/>
  <c r="H640" i="40" s="1"/>
  <c r="I640" i="40" s="1"/>
  <c r="K640" i="40" s="1"/>
  <c r="L640" i="40" s="1"/>
  <c r="U640" i="40"/>
  <c r="V640" i="40" s="1"/>
  <c r="X640" i="40" l="1"/>
  <c r="AA640" i="40"/>
  <c r="M640" i="40"/>
  <c r="BF640" i="40"/>
  <c r="BG640" i="40" s="1"/>
  <c r="AF641" i="40" s="1"/>
  <c r="AG641" i="40" s="1"/>
  <c r="AN640" i="40"/>
  <c r="AP640" i="40" s="1"/>
  <c r="AS640" i="40" s="1"/>
  <c r="AM640" i="40"/>
  <c r="BH640" i="40"/>
  <c r="BI640" i="40" s="1"/>
  <c r="T641" i="40" l="1"/>
  <c r="W640" i="40"/>
  <c r="N640" i="40"/>
  <c r="P640" i="40" s="1"/>
  <c r="AY641" i="40"/>
  <c r="AI641" i="40"/>
  <c r="AH641" i="40"/>
  <c r="O640" i="40" l="1"/>
  <c r="Q640" i="40"/>
  <c r="BB641" i="40"/>
  <c r="AZ641" i="40"/>
  <c r="AV641" i="40"/>
  <c r="AW641" i="40" s="1"/>
  <c r="AX641" i="40" s="1"/>
  <c r="B642" i="40" l="1"/>
  <c r="R640" i="40"/>
  <c r="S640" i="40" s="1"/>
  <c r="BC641" i="40"/>
  <c r="BD641" i="40" s="1"/>
  <c r="BE641" i="40" s="1"/>
  <c r="AB640" i="40"/>
  <c r="Y640" i="40"/>
  <c r="AC640" i="40" l="1"/>
  <c r="AD640" i="40" s="1"/>
  <c r="C641" i="40" s="1"/>
  <c r="E641" i="40" s="1"/>
  <c r="AJ640" i="40"/>
  <c r="AK640" i="40" s="1"/>
  <c r="Z640" i="40"/>
  <c r="AL640" i="40" l="1"/>
  <c r="AO640" i="40" s="1"/>
  <c r="AR640" i="40" s="1"/>
  <c r="D641" i="40"/>
  <c r="F641" i="40"/>
  <c r="AQ640" i="40" l="1"/>
  <c r="AT640" i="40" s="1"/>
  <c r="U641" i="40"/>
  <c r="V641" i="40" s="1"/>
  <c r="G641" i="40"/>
  <c r="H641" i="40" s="1"/>
  <c r="I641" i="40" s="1"/>
  <c r="K641" i="40" s="1"/>
  <c r="L641" i="40" s="1"/>
  <c r="X641" i="40" l="1"/>
  <c r="AA641" i="40"/>
  <c r="M641" i="40"/>
  <c r="BF641" i="40"/>
  <c r="BG641" i="40" s="1"/>
  <c r="AF642" i="40" s="1"/>
  <c r="AG642" i="40" s="1"/>
  <c r="AI642" i="40" s="1"/>
  <c r="AN641" i="40"/>
  <c r="AP641" i="40" s="1"/>
  <c r="AS641" i="40" s="1"/>
  <c r="BH641" i="40"/>
  <c r="BI641" i="40" s="1"/>
  <c r="AM641" i="40"/>
  <c r="T642" i="40" l="1"/>
  <c r="AH642" i="40"/>
  <c r="AY642" i="40"/>
  <c r="W641" i="40"/>
  <c r="N641" i="40"/>
  <c r="P641" i="40" s="1"/>
  <c r="AZ642" i="40"/>
  <c r="AV642" i="40"/>
  <c r="AW642" i="40" s="1"/>
  <c r="AX642" i="40" s="1"/>
  <c r="BB642" i="40"/>
  <c r="B643" i="40" l="1"/>
  <c r="Q641" i="40"/>
  <c r="BC642" i="40"/>
  <c r="BD642" i="40" s="1"/>
  <c r="BE642" i="40" s="1"/>
  <c r="O641" i="40"/>
  <c r="AB641" i="40"/>
  <c r="Y641" i="40"/>
  <c r="R641" i="40" l="1"/>
  <c r="S641" i="40" s="1"/>
  <c r="AC641" i="40"/>
  <c r="AD641" i="40" s="1"/>
  <c r="C642" i="40" s="1"/>
  <c r="E642" i="40" s="1"/>
  <c r="AJ641" i="40"/>
  <c r="AK641" i="40" s="1"/>
  <c r="Z641" i="40"/>
  <c r="AL641" i="40" l="1"/>
  <c r="AO641" i="40" s="1"/>
  <c r="AR641" i="40" s="1"/>
  <c r="D642" i="40"/>
  <c r="F642" i="40"/>
  <c r="AQ641" i="40" l="1"/>
  <c r="AT641" i="40" s="1"/>
  <c r="U642" i="40"/>
  <c r="V642" i="40" s="1"/>
  <c r="G642" i="40"/>
  <c r="H642" i="40" s="1"/>
  <c r="I642" i="40" s="1"/>
  <c r="K642" i="40" s="1"/>
  <c r="L642" i="40" s="1"/>
  <c r="X642" i="40" l="1"/>
  <c r="AA642" i="40"/>
  <c r="M642" i="40"/>
  <c r="BF642" i="40"/>
  <c r="BG642" i="40" s="1"/>
  <c r="AF643" i="40" s="1"/>
  <c r="AG643" i="40" s="1"/>
  <c r="AM642" i="40"/>
  <c r="AN642" i="40"/>
  <c r="AP642" i="40" s="1"/>
  <c r="AS642" i="40" s="1"/>
  <c r="BH642" i="40"/>
  <c r="BI642" i="40" s="1"/>
  <c r="T643" i="40" l="1"/>
  <c r="N642" i="40"/>
  <c r="P642" i="40" s="1"/>
  <c r="W642" i="40"/>
  <c r="AI643" i="40"/>
  <c r="AH643" i="40"/>
  <c r="AY643" i="40"/>
  <c r="Q642" i="40" l="1"/>
  <c r="O642" i="40"/>
  <c r="AZ643" i="40"/>
  <c r="AV643" i="40"/>
  <c r="AW643" i="40" s="1"/>
  <c r="AX643" i="40" s="1"/>
  <c r="BB643" i="40"/>
  <c r="B644" i="40" l="1"/>
  <c r="R642" i="40"/>
  <c r="S642" i="40" s="1"/>
  <c r="BC643" i="40"/>
  <c r="BD643" i="40" s="1"/>
  <c r="BE643" i="40" s="1"/>
  <c r="AB642" i="40"/>
  <c r="Y642" i="40"/>
  <c r="AC642" i="40" l="1"/>
  <c r="AD642" i="40" s="1"/>
  <c r="C643" i="40" s="1"/>
  <c r="E643" i="40" s="1"/>
  <c r="AJ642" i="40"/>
  <c r="AK642" i="40" s="1"/>
  <c r="Z642" i="40"/>
  <c r="AL642" i="40" l="1"/>
  <c r="AQ642" i="40" s="1"/>
  <c r="AT642" i="40" s="1"/>
  <c r="D643" i="40"/>
  <c r="F643" i="40"/>
  <c r="AO642" i="40" l="1"/>
  <c r="AR642" i="40" s="1"/>
  <c r="U643" i="40"/>
  <c r="V643" i="40" s="1"/>
  <c r="G643" i="40"/>
  <c r="H643" i="40" s="1"/>
  <c r="I643" i="40" s="1"/>
  <c r="K643" i="40" s="1"/>
  <c r="L643" i="40" s="1"/>
  <c r="X643" i="40" l="1"/>
  <c r="BH643" i="40"/>
  <c r="BI643" i="40" s="1"/>
  <c r="T644" i="40" s="1"/>
  <c r="AM643" i="40"/>
  <c r="M643" i="40"/>
  <c r="BF643" i="40"/>
  <c r="BG643" i="40" s="1"/>
  <c r="AF644" i="40" s="1"/>
  <c r="AG644" i="40" s="1"/>
  <c r="AN643" i="40"/>
  <c r="AP643" i="40" s="1"/>
  <c r="AS643" i="40" s="1"/>
  <c r="AA643" i="40"/>
  <c r="W643" i="40" l="1"/>
  <c r="N643" i="40"/>
  <c r="P643" i="40" s="1"/>
  <c r="AI644" i="40"/>
  <c r="AH644" i="40"/>
  <c r="AY644" i="40"/>
  <c r="Q643" i="40" l="1"/>
  <c r="O643" i="40"/>
  <c r="AV644" i="40"/>
  <c r="AW644" i="40" s="1"/>
  <c r="AX644" i="40" s="1"/>
  <c r="AZ644" i="40"/>
  <c r="BB644" i="40"/>
  <c r="B645" i="40" l="1"/>
  <c r="R643" i="40"/>
  <c r="S643" i="40" s="1"/>
  <c r="BC644" i="40"/>
  <c r="BD644" i="40" s="1"/>
  <c r="BE644" i="40" s="1"/>
  <c r="AB643" i="40" l="1"/>
  <c r="Y643" i="40"/>
  <c r="AC643" i="40" l="1"/>
  <c r="AD643" i="40" s="1"/>
  <c r="C644" i="40" s="1"/>
  <c r="E644" i="40" s="1"/>
  <c r="AJ643" i="40"/>
  <c r="AK643" i="40" s="1"/>
  <c r="Z643" i="40"/>
  <c r="AL643" i="40" l="1"/>
  <c r="AO643" i="40" s="1"/>
  <c r="AR643" i="40" s="1"/>
  <c r="D644" i="40"/>
  <c r="F644" i="40"/>
  <c r="AQ643" i="40" l="1"/>
  <c r="AT643" i="40" s="1"/>
  <c r="G644" i="40"/>
  <c r="H644" i="40" s="1"/>
  <c r="I644" i="40" s="1"/>
  <c r="K644" i="40" s="1"/>
  <c r="L644" i="40" s="1"/>
  <c r="U644" i="40"/>
  <c r="V644" i="40" s="1"/>
  <c r="X644" i="40" l="1"/>
  <c r="AA644" i="40"/>
  <c r="M644" i="40"/>
  <c r="BF644" i="40"/>
  <c r="BG644" i="40" s="1"/>
  <c r="AF645" i="40" s="1"/>
  <c r="AG645" i="40" s="1"/>
  <c r="AN644" i="40"/>
  <c r="AP644" i="40" s="1"/>
  <c r="AS644" i="40" s="1"/>
  <c r="AM644" i="40"/>
  <c r="BH644" i="40"/>
  <c r="BI644" i="40" s="1"/>
  <c r="T645" i="40" l="1"/>
  <c r="W644" i="40"/>
  <c r="N644" i="40"/>
  <c r="P644" i="40" s="1"/>
  <c r="AH645" i="40"/>
  <c r="AI645" i="40"/>
  <c r="AY645" i="40"/>
  <c r="O644" i="40" l="1"/>
  <c r="Q644" i="40"/>
  <c r="AV645" i="40"/>
  <c r="AW645" i="40" s="1"/>
  <c r="AX645" i="40" s="1"/>
  <c r="BB645" i="40"/>
  <c r="AZ645" i="40"/>
  <c r="B646" i="40" l="1"/>
  <c r="R644" i="40"/>
  <c r="S644" i="40" s="1"/>
  <c r="BC645" i="40"/>
  <c r="BD645" i="40" s="1"/>
  <c r="BE645" i="40" s="1"/>
  <c r="AB644" i="40" l="1"/>
  <c r="Y644" i="40"/>
  <c r="AC644" i="40" l="1"/>
  <c r="AD644" i="40" s="1"/>
  <c r="C645" i="40" s="1"/>
  <c r="E645" i="40" s="1"/>
  <c r="AJ644" i="40"/>
  <c r="AK644" i="40" s="1"/>
  <c r="Z644" i="40"/>
  <c r="AL644" i="40" l="1"/>
  <c r="AO644" i="40" s="1"/>
  <c r="AR644" i="40" s="1"/>
  <c r="D645" i="40"/>
  <c r="F645" i="40"/>
  <c r="AQ644" i="40" l="1"/>
  <c r="AT644" i="40" s="1"/>
  <c r="G645" i="40"/>
  <c r="H645" i="40" s="1"/>
  <c r="I645" i="40" s="1"/>
  <c r="K645" i="40" s="1"/>
  <c r="L645" i="40" s="1"/>
  <c r="U645" i="40"/>
  <c r="V645" i="40" s="1"/>
  <c r="X645" i="40" l="1"/>
  <c r="AA645" i="40"/>
  <c r="M645" i="40"/>
  <c r="BF645" i="40"/>
  <c r="BG645" i="40" s="1"/>
  <c r="AF646" i="40" s="1"/>
  <c r="AG646" i="40" s="1"/>
  <c r="AN645" i="40"/>
  <c r="AP645" i="40" s="1"/>
  <c r="AS645" i="40" s="1"/>
  <c r="AM645" i="40"/>
  <c r="BH645" i="40"/>
  <c r="BI645" i="40" s="1"/>
  <c r="T646" i="40" l="1"/>
  <c r="W645" i="40"/>
  <c r="N645" i="40"/>
  <c r="P645" i="40" s="1"/>
  <c r="AH646" i="40"/>
  <c r="AI646" i="40"/>
  <c r="AY646" i="40"/>
  <c r="O645" i="40" l="1"/>
  <c r="Q645" i="40"/>
  <c r="AV646" i="40"/>
  <c r="AW646" i="40" s="1"/>
  <c r="AX646" i="40" s="1"/>
  <c r="AZ646" i="40"/>
  <c r="BB646" i="40"/>
  <c r="B647" i="40" l="1"/>
  <c r="R645" i="40"/>
  <c r="S645" i="40" s="1"/>
  <c r="BC646" i="40"/>
  <c r="BD646" i="40" s="1"/>
  <c r="BE646" i="40" s="1"/>
  <c r="Y645" i="40" l="1"/>
  <c r="AB645" i="40"/>
  <c r="AC645" i="40" l="1"/>
  <c r="AD645" i="40" s="1"/>
  <c r="C646" i="40" s="1"/>
  <c r="E646" i="40" s="1"/>
  <c r="AJ645" i="40"/>
  <c r="AK645" i="40" s="1"/>
  <c r="Z645" i="40"/>
  <c r="AL645" i="40" l="1"/>
  <c r="AQ645" i="40" s="1"/>
  <c r="AT645" i="40" s="1"/>
  <c r="D646" i="40"/>
  <c r="F646" i="40"/>
  <c r="AO645" i="40" l="1"/>
  <c r="AR645" i="40" s="1"/>
  <c r="G646" i="40"/>
  <c r="H646" i="40" s="1"/>
  <c r="I646" i="40" s="1"/>
  <c r="K646" i="40" s="1"/>
  <c r="L646" i="40" s="1"/>
  <c r="U646" i="40"/>
  <c r="V646" i="40" s="1"/>
  <c r="X646" i="40" l="1"/>
  <c r="M646" i="40"/>
  <c r="BF646" i="40"/>
  <c r="BG646" i="40" s="1"/>
  <c r="AF647" i="40" s="1"/>
  <c r="AG647" i="40" s="1"/>
  <c r="AI647" i="40" s="1"/>
  <c r="AN646" i="40"/>
  <c r="AP646" i="40" s="1"/>
  <c r="AS646" i="40" s="1"/>
  <c r="AM646" i="40"/>
  <c r="BH646" i="40"/>
  <c r="BI646" i="40" s="1"/>
  <c r="AA646" i="40"/>
  <c r="AH647" i="40" l="1"/>
  <c r="AY647" i="40"/>
  <c r="T647" i="40"/>
  <c r="W646" i="40"/>
  <c r="N646" i="40"/>
  <c r="P646" i="40" s="1"/>
  <c r="AV647" i="40"/>
  <c r="AW647" i="40" s="1"/>
  <c r="AX647" i="40" s="1"/>
  <c r="AZ647" i="40"/>
  <c r="BB647" i="40"/>
  <c r="B648" i="40" l="1"/>
  <c r="Q646" i="40"/>
  <c r="O646" i="40"/>
  <c r="Y646" i="40"/>
  <c r="BC647" i="40"/>
  <c r="BD647" i="40" s="1"/>
  <c r="BE647" i="40" s="1"/>
  <c r="R646" i="40" l="1"/>
  <c r="S646" i="40" s="1"/>
  <c r="AB646" i="40"/>
  <c r="Z646" i="40"/>
  <c r="AJ646" i="40" l="1"/>
  <c r="AC646" i="40"/>
  <c r="AD646" i="40" s="1"/>
  <c r="C647" i="40" s="1"/>
  <c r="E647" i="40" s="1"/>
  <c r="AK646" i="40" l="1"/>
  <c r="D647" i="40"/>
  <c r="F647" i="40"/>
  <c r="AL646" i="40" l="1"/>
  <c r="G647" i="40"/>
  <c r="H647" i="40" s="1"/>
  <c r="I647" i="40" s="1"/>
  <c r="K647" i="40" s="1"/>
  <c r="L647" i="40" s="1"/>
  <c r="U647" i="40"/>
  <c r="V647" i="40" s="1"/>
  <c r="AQ646" i="40" l="1"/>
  <c r="AT646" i="40" s="1"/>
  <c r="AO646" i="40"/>
  <c r="AR646" i="40" s="1"/>
  <c r="X647" i="40"/>
  <c r="M647" i="40"/>
  <c r="BF647" i="40"/>
  <c r="BG647" i="40" s="1"/>
  <c r="AF648" i="40" s="1"/>
  <c r="AG648" i="40" s="1"/>
  <c r="AY648" i="40" s="1"/>
  <c r="AM647" i="40"/>
  <c r="AN647" i="40"/>
  <c r="AP647" i="40" s="1"/>
  <c r="AS647" i="40" s="1"/>
  <c r="BH647" i="40"/>
  <c r="BI647" i="40" s="1"/>
  <c r="AA647" i="40"/>
  <c r="AH648" i="40" l="1"/>
  <c r="AI648" i="40"/>
  <c r="AZ648" i="40" s="1"/>
  <c r="T648" i="40"/>
  <c r="W647" i="40"/>
  <c r="N647" i="40"/>
  <c r="P647" i="40" s="1"/>
  <c r="BB648" i="40"/>
  <c r="AV648" i="40"/>
  <c r="AW648" i="40" s="1"/>
  <c r="AX648" i="40" s="1"/>
  <c r="B649" i="40" l="1"/>
  <c r="Q647" i="40"/>
  <c r="O647" i="40"/>
  <c r="BC648" i="40"/>
  <c r="BD648" i="40" s="1"/>
  <c r="BE648" i="40" s="1"/>
  <c r="R647" i="40" l="1"/>
  <c r="S647" i="40" s="1"/>
  <c r="Y647" i="40"/>
  <c r="AB647" i="40"/>
  <c r="AC647" i="40" l="1"/>
  <c r="AJ647" i="40"/>
  <c r="AK647" i="40" s="1"/>
  <c r="AD647" i="40"/>
  <c r="C648" i="40" s="1"/>
  <c r="E648" i="40" s="1"/>
  <c r="Z647" i="40"/>
  <c r="AL647" i="40" l="1"/>
  <c r="AO647" i="40" s="1"/>
  <c r="AR647" i="40" s="1"/>
  <c r="D648" i="40"/>
  <c r="F648" i="40"/>
  <c r="AQ647" i="40" l="1"/>
  <c r="AT647" i="40" s="1"/>
  <c r="U648" i="40"/>
  <c r="V648" i="40" s="1"/>
  <c r="G648" i="40"/>
  <c r="H648" i="40" s="1"/>
  <c r="I648" i="40" s="1"/>
  <c r="K648" i="40" s="1"/>
  <c r="L648" i="40" s="1"/>
  <c r="X648" i="40" l="1"/>
  <c r="AA648" i="40"/>
  <c r="M648" i="40"/>
  <c r="BF648" i="40"/>
  <c r="BG648" i="40" s="1"/>
  <c r="AF649" i="40" s="1"/>
  <c r="AG649" i="40" s="1"/>
  <c r="BH648" i="40"/>
  <c r="BI648" i="40" s="1"/>
  <c r="AN648" i="40"/>
  <c r="AP648" i="40" s="1"/>
  <c r="AS648" i="40" s="1"/>
  <c r="AM648" i="40"/>
  <c r="T649" i="40" l="1"/>
  <c r="W648" i="40"/>
  <c r="N648" i="40"/>
  <c r="P648" i="40" s="1"/>
  <c r="AI649" i="40"/>
  <c r="AH649" i="40"/>
  <c r="AY649" i="40"/>
  <c r="Q648" i="40" l="1"/>
  <c r="O648" i="40"/>
  <c r="BB649" i="40"/>
  <c r="AV649" i="40"/>
  <c r="AW649" i="40" s="1"/>
  <c r="AX649" i="40" s="1"/>
  <c r="AZ649" i="40"/>
  <c r="B650" i="40" l="1"/>
  <c r="BC649" i="40"/>
  <c r="BD649" i="40" s="1"/>
  <c r="BE649" i="40" s="1"/>
  <c r="R648" i="40"/>
  <c r="S648" i="40" s="1"/>
  <c r="Y648" i="40"/>
  <c r="AB648" i="40"/>
  <c r="AC648" i="40" l="1"/>
  <c r="AJ648" i="40"/>
  <c r="AK648" i="40" s="1"/>
  <c r="AD648" i="40"/>
  <c r="C649" i="40" s="1"/>
  <c r="E649" i="40" s="1"/>
  <c r="Z648" i="40"/>
  <c r="AL648" i="40" l="1"/>
  <c r="AO648" i="40" s="1"/>
  <c r="AR648" i="40" s="1"/>
  <c r="D649" i="40"/>
  <c r="F649" i="40"/>
  <c r="AQ648" i="40" l="1"/>
  <c r="AT648" i="40" s="1"/>
  <c r="U649" i="40"/>
  <c r="V649" i="40" s="1"/>
  <c r="G649" i="40"/>
  <c r="H649" i="40" s="1"/>
  <c r="I649" i="40" s="1"/>
  <c r="K649" i="40" s="1"/>
  <c r="L649" i="40" s="1"/>
  <c r="X649" i="40" l="1"/>
  <c r="AA649" i="40"/>
  <c r="M649" i="40"/>
  <c r="BF649" i="40"/>
  <c r="BG649" i="40" s="1"/>
  <c r="AF650" i="40" s="1"/>
  <c r="AG650" i="40" s="1"/>
  <c r="BH649" i="40"/>
  <c r="BI649" i="40" s="1"/>
  <c r="AN649" i="40"/>
  <c r="AP649" i="40" s="1"/>
  <c r="AS649" i="40" s="1"/>
  <c r="AM649" i="40"/>
  <c r="T650" i="40" l="1"/>
  <c r="W649" i="40"/>
  <c r="N649" i="40"/>
  <c r="P649" i="40" s="1"/>
  <c r="AI650" i="40"/>
  <c r="AH650" i="40"/>
  <c r="AY650" i="40"/>
  <c r="Q649" i="40" l="1"/>
  <c r="O649" i="40"/>
  <c r="AV650" i="40"/>
  <c r="AW650" i="40" s="1"/>
  <c r="AX650" i="40" s="1"/>
  <c r="BB650" i="40"/>
  <c r="AZ650" i="40"/>
  <c r="BC650" i="40" l="1"/>
  <c r="BD650" i="40" s="1"/>
  <c r="BE650" i="40" s="1"/>
  <c r="B651" i="40"/>
  <c r="R649" i="40"/>
  <c r="S649" i="40" s="1"/>
  <c r="AB649" i="40"/>
  <c r="Y649" i="40"/>
  <c r="AC649" i="40" l="1"/>
  <c r="AD649" i="40" s="1"/>
  <c r="C650" i="40" s="1"/>
  <c r="E650" i="40" s="1"/>
  <c r="AJ649" i="40"/>
  <c r="AK649" i="40" s="1"/>
  <c r="Z649" i="40"/>
  <c r="AL649" i="40" l="1"/>
  <c r="AQ649" i="40" s="1"/>
  <c r="AT649" i="40" s="1"/>
  <c r="D650" i="40"/>
  <c r="F650" i="40"/>
  <c r="AO649" i="40" l="1"/>
  <c r="AR649" i="40" s="1"/>
  <c r="G650" i="40"/>
  <c r="H650" i="40" s="1"/>
  <c r="I650" i="40" s="1"/>
  <c r="K650" i="40" s="1"/>
  <c r="L650" i="40" s="1"/>
  <c r="U650" i="40"/>
  <c r="V650" i="40" s="1"/>
  <c r="X650" i="40" l="1"/>
  <c r="W650" i="40"/>
  <c r="M650" i="40"/>
  <c r="BF650" i="40"/>
  <c r="BG650" i="40" s="1"/>
  <c r="AF651" i="40" s="1"/>
  <c r="AG651" i="40" s="1"/>
  <c r="BH650" i="40"/>
  <c r="BI650" i="40" s="1"/>
  <c r="AN650" i="40"/>
  <c r="AP650" i="40" s="1"/>
  <c r="AS650" i="40" s="1"/>
  <c r="AM650" i="40"/>
  <c r="AA650" i="40"/>
  <c r="N650" i="40" l="1"/>
  <c r="P650" i="40" s="1"/>
  <c r="Q650" i="40" s="1"/>
  <c r="T651" i="40"/>
  <c r="AI651" i="40"/>
  <c r="AH651" i="40"/>
  <c r="AY651" i="40"/>
  <c r="O650" i="40" l="1"/>
  <c r="R650" i="40"/>
  <c r="S650" i="40" s="1"/>
  <c r="BB651" i="40"/>
  <c r="AZ651" i="40"/>
  <c r="AV651" i="40"/>
  <c r="AW651" i="40" s="1"/>
  <c r="AX651" i="40" s="1"/>
  <c r="B652" i="40" l="1"/>
  <c r="BC651" i="40"/>
  <c r="BD651" i="40" s="1"/>
  <c r="BE651" i="40" s="1"/>
  <c r="Y650" i="40"/>
  <c r="AB650" i="40"/>
  <c r="AC650" i="40" l="1"/>
  <c r="AD650" i="40" s="1"/>
  <c r="C651" i="40" s="1"/>
  <c r="E651" i="40" s="1"/>
  <c r="AJ650" i="40"/>
  <c r="AK650" i="40" s="1"/>
  <c r="Z650" i="40"/>
  <c r="AL650" i="40" l="1"/>
  <c r="AQ650" i="40" s="1"/>
  <c r="AT650" i="40" s="1"/>
  <c r="D651" i="40"/>
  <c r="F651" i="40"/>
  <c r="AO650" i="40" l="1"/>
  <c r="AR650" i="40" s="1"/>
  <c r="G651" i="40"/>
  <c r="H651" i="40" s="1"/>
  <c r="I651" i="40" s="1"/>
  <c r="K651" i="40" s="1"/>
  <c r="L651" i="40" s="1"/>
  <c r="U651" i="40"/>
  <c r="V651" i="40" s="1"/>
  <c r="X651" i="40" l="1"/>
  <c r="AA651" i="40"/>
  <c r="M651" i="40"/>
  <c r="BF651" i="40"/>
  <c r="BG651" i="40" s="1"/>
  <c r="AF652" i="40" s="1"/>
  <c r="AG652" i="40" s="1"/>
  <c r="AN651" i="40"/>
  <c r="AP651" i="40" s="1"/>
  <c r="AS651" i="40" s="1"/>
  <c r="AM651" i="40"/>
  <c r="BH651" i="40"/>
  <c r="BI651" i="40" s="1"/>
  <c r="T652" i="40" l="1"/>
  <c r="W651" i="40"/>
  <c r="N651" i="40"/>
  <c r="P651" i="40" s="1"/>
  <c r="AH652" i="40"/>
  <c r="AI652" i="40"/>
  <c r="AY652" i="40"/>
  <c r="Q651" i="40" l="1"/>
  <c r="O651" i="40"/>
  <c r="AV652" i="40"/>
  <c r="AW652" i="40" s="1"/>
  <c r="AX652" i="40" s="1"/>
  <c r="BB652" i="40"/>
  <c r="AZ652" i="40"/>
  <c r="B653" i="40" l="1"/>
  <c r="R651" i="40"/>
  <c r="S651" i="40" s="1"/>
  <c r="BC652" i="40"/>
  <c r="BD652" i="40" s="1"/>
  <c r="BE652" i="40" s="1"/>
  <c r="Y651" i="40"/>
  <c r="AB651" i="40"/>
  <c r="AC651" i="40" l="1"/>
  <c r="AD651" i="40" s="1"/>
  <c r="C652" i="40" s="1"/>
  <c r="E652" i="40" s="1"/>
  <c r="AJ651" i="40"/>
  <c r="AK651" i="40" s="1"/>
  <c r="Z651" i="40"/>
  <c r="AL651" i="40" l="1"/>
  <c r="AQ651" i="40" s="1"/>
  <c r="AT651" i="40" s="1"/>
  <c r="D652" i="40"/>
  <c r="F652" i="40"/>
  <c r="AO651" i="40" l="1"/>
  <c r="AR651" i="40" s="1"/>
  <c r="G652" i="40"/>
  <c r="H652" i="40" s="1"/>
  <c r="I652" i="40" s="1"/>
  <c r="K652" i="40" s="1"/>
  <c r="L652" i="40" s="1"/>
  <c r="U652" i="40"/>
  <c r="V652" i="40" s="1"/>
  <c r="X652" i="40" l="1"/>
  <c r="M652" i="40"/>
  <c r="N652" i="40" s="1"/>
  <c r="P652" i="40" s="1"/>
  <c r="BF652" i="40"/>
  <c r="BG652" i="40" s="1"/>
  <c r="AF653" i="40" s="1"/>
  <c r="AG653" i="40" s="1"/>
  <c r="W652" i="40"/>
  <c r="BH652" i="40"/>
  <c r="BI652" i="40" s="1"/>
  <c r="AM652" i="40"/>
  <c r="AN652" i="40"/>
  <c r="AP652" i="40" s="1"/>
  <c r="AS652" i="40" s="1"/>
  <c r="AA652" i="40"/>
  <c r="T653" i="40" l="1"/>
  <c r="Q652" i="40"/>
  <c r="O652" i="40"/>
  <c r="AY653" i="40"/>
  <c r="AI653" i="40"/>
  <c r="AH653" i="40"/>
  <c r="R652" i="40" l="1"/>
  <c r="S652" i="40" s="1"/>
  <c r="AZ653" i="40"/>
  <c r="BB653" i="40"/>
  <c r="AV653" i="40"/>
  <c r="AW653" i="40" s="1"/>
  <c r="AX653" i="40" s="1"/>
  <c r="B654" i="40" l="1"/>
  <c r="BC653" i="40"/>
  <c r="BD653" i="40" s="1"/>
  <c r="BE653" i="40" s="1"/>
  <c r="Y652" i="40" l="1"/>
  <c r="AB652" i="40"/>
  <c r="AC652" i="40" l="1"/>
  <c r="AJ652" i="40"/>
  <c r="AK652" i="40" s="1"/>
  <c r="AD652" i="40"/>
  <c r="C653" i="40" s="1"/>
  <c r="E653" i="40" s="1"/>
  <c r="Z652" i="40"/>
  <c r="AL652" i="40" l="1"/>
  <c r="AO652" i="40" s="1"/>
  <c r="AR652" i="40" s="1"/>
  <c r="D653" i="40"/>
  <c r="F653" i="40"/>
  <c r="AQ652" i="40" l="1"/>
  <c r="AT652" i="40" s="1"/>
  <c r="G653" i="40"/>
  <c r="H653" i="40" s="1"/>
  <c r="I653" i="40" s="1"/>
  <c r="K653" i="40" s="1"/>
  <c r="L653" i="40" s="1"/>
  <c r="U653" i="40"/>
  <c r="V653" i="40" s="1"/>
  <c r="X653" i="40" l="1"/>
  <c r="W653" i="40"/>
  <c r="M653" i="40"/>
  <c r="N653" i="40" s="1"/>
  <c r="P653" i="40" s="1"/>
  <c r="BF653" i="40"/>
  <c r="BG653" i="40" s="1"/>
  <c r="AF654" i="40" s="1"/>
  <c r="AG654" i="40" s="1"/>
  <c r="BH653" i="40"/>
  <c r="BI653" i="40" s="1"/>
  <c r="AN653" i="40"/>
  <c r="AP653" i="40" s="1"/>
  <c r="AS653" i="40" s="1"/>
  <c r="AM653" i="40"/>
  <c r="AA653" i="40"/>
  <c r="T654" i="40" l="1"/>
  <c r="Q653" i="40"/>
  <c r="O653" i="40"/>
  <c r="AH654" i="40"/>
  <c r="AY654" i="40"/>
  <c r="AI654" i="40"/>
  <c r="R653" i="40" l="1"/>
  <c r="S653" i="40" s="1"/>
  <c r="BB654" i="40"/>
  <c r="AV654" i="40"/>
  <c r="AW654" i="40" s="1"/>
  <c r="AX654" i="40" s="1"/>
  <c r="AZ654" i="40"/>
  <c r="B655" i="40" l="1"/>
  <c r="BC654" i="40"/>
  <c r="BD654" i="40" s="1"/>
  <c r="BE654" i="40" s="1"/>
  <c r="AB653" i="40"/>
  <c r="Y653" i="40"/>
  <c r="AC653" i="40" l="1"/>
  <c r="AD653" i="40" s="1"/>
  <c r="C654" i="40" s="1"/>
  <c r="E654" i="40" s="1"/>
  <c r="AJ653" i="40"/>
  <c r="AK653" i="40" s="1"/>
  <c r="Z653" i="40"/>
  <c r="AL653" i="40" l="1"/>
  <c r="AQ653" i="40" s="1"/>
  <c r="AT653" i="40" s="1"/>
  <c r="D654" i="40"/>
  <c r="F654" i="40"/>
  <c r="AO653" i="40" l="1"/>
  <c r="AR653" i="40" s="1"/>
  <c r="U654" i="40"/>
  <c r="V654" i="40" s="1"/>
  <c r="G654" i="40"/>
  <c r="H654" i="40" s="1"/>
  <c r="I654" i="40" s="1"/>
  <c r="K654" i="40" s="1"/>
  <c r="L654" i="40" s="1"/>
  <c r="X654" i="40" l="1"/>
  <c r="AA654" i="40"/>
  <c r="M654" i="40"/>
  <c r="BF654" i="40"/>
  <c r="BG654" i="40" s="1"/>
  <c r="AF655" i="40" s="1"/>
  <c r="AG655" i="40" s="1"/>
  <c r="AN654" i="40"/>
  <c r="AP654" i="40" s="1"/>
  <c r="AS654" i="40" s="1"/>
  <c r="AM654" i="40"/>
  <c r="BH654" i="40"/>
  <c r="BI654" i="40" s="1"/>
  <c r="T655" i="40" l="1"/>
  <c r="W654" i="40"/>
  <c r="N654" i="40"/>
  <c r="P654" i="40" s="1"/>
  <c r="AI655" i="40"/>
  <c r="AH655" i="40"/>
  <c r="AY655" i="40"/>
  <c r="Q654" i="40" l="1"/>
  <c r="O654" i="40"/>
  <c r="AZ655" i="40"/>
  <c r="AV655" i="40"/>
  <c r="AW655" i="40" s="1"/>
  <c r="AX655" i="40" s="1"/>
  <c r="BB655" i="40"/>
  <c r="B656" i="40" l="1"/>
  <c r="R654" i="40"/>
  <c r="S654" i="40" s="1"/>
  <c r="BC655" i="40"/>
  <c r="BD655" i="40" s="1"/>
  <c r="BE655" i="40" s="1"/>
  <c r="AB654" i="40" l="1"/>
  <c r="Y654" i="40"/>
  <c r="AC654" i="40" l="1"/>
  <c r="AD654" i="40" s="1"/>
  <c r="C655" i="40" s="1"/>
  <c r="E655" i="40" s="1"/>
  <c r="AJ654" i="40"/>
  <c r="AK654" i="40" s="1"/>
  <c r="Z654" i="40"/>
  <c r="AL654" i="40" l="1"/>
  <c r="AO654" i="40" s="1"/>
  <c r="AR654" i="40" s="1"/>
  <c r="D655" i="40"/>
  <c r="F655" i="40"/>
  <c r="AQ654" i="40" l="1"/>
  <c r="AT654" i="40" s="1"/>
  <c r="U655" i="40"/>
  <c r="V655" i="40" s="1"/>
  <c r="G655" i="40"/>
  <c r="H655" i="40" s="1"/>
  <c r="I655" i="40" s="1"/>
  <c r="K655" i="40" s="1"/>
  <c r="L655" i="40" s="1"/>
  <c r="X655" i="40" l="1"/>
  <c r="M655" i="40"/>
  <c r="BF655" i="40"/>
  <c r="BG655" i="40" s="1"/>
  <c r="AF656" i="40" s="1"/>
  <c r="AG656" i="40" s="1"/>
  <c r="AM655" i="40"/>
  <c r="AN655" i="40"/>
  <c r="AP655" i="40" s="1"/>
  <c r="AS655" i="40" s="1"/>
  <c r="BH655" i="40"/>
  <c r="BI655" i="40" s="1"/>
  <c r="AA655" i="40"/>
  <c r="T656" i="40" l="1"/>
  <c r="N655" i="40"/>
  <c r="P655" i="40" s="1"/>
  <c r="W655" i="40"/>
  <c r="AH656" i="40"/>
  <c r="AY656" i="40"/>
  <c r="AI656" i="40"/>
  <c r="Q655" i="40" l="1"/>
  <c r="O655" i="40"/>
  <c r="BB656" i="40"/>
  <c r="AZ656" i="40"/>
  <c r="AV656" i="40"/>
  <c r="AW656" i="40" s="1"/>
  <c r="AX656" i="40" s="1"/>
  <c r="B657" i="40" l="1"/>
  <c r="R655" i="40"/>
  <c r="S655" i="40" s="1"/>
  <c r="BC656" i="40"/>
  <c r="BD656" i="40" s="1"/>
  <c r="BE656" i="40" s="1"/>
  <c r="AB655" i="40"/>
  <c r="Y655" i="40"/>
  <c r="AC655" i="40" l="1"/>
  <c r="AD655" i="40" s="1"/>
  <c r="C656" i="40" s="1"/>
  <c r="E656" i="40" s="1"/>
  <c r="AJ655" i="40"/>
  <c r="AK655" i="40" s="1"/>
  <c r="Z655" i="40"/>
  <c r="AL655" i="40" l="1"/>
  <c r="AQ655" i="40" s="1"/>
  <c r="AT655" i="40" s="1"/>
  <c r="D656" i="40"/>
  <c r="F656" i="40"/>
  <c r="AO655" i="40" l="1"/>
  <c r="AR655" i="40" s="1"/>
  <c r="U656" i="40"/>
  <c r="V656" i="40" s="1"/>
  <c r="G656" i="40"/>
  <c r="H656" i="40" s="1"/>
  <c r="I656" i="40" s="1"/>
  <c r="K656" i="40" s="1"/>
  <c r="L656" i="40" s="1"/>
  <c r="X656" i="40" l="1"/>
  <c r="M656" i="40"/>
  <c r="BF656" i="40"/>
  <c r="BG656" i="40" s="1"/>
  <c r="AF657" i="40" s="1"/>
  <c r="AG657" i="40" s="1"/>
  <c r="BH656" i="40"/>
  <c r="BI656" i="40" s="1"/>
  <c r="AN656" i="40"/>
  <c r="AP656" i="40" s="1"/>
  <c r="AS656" i="40" s="1"/>
  <c r="AM656" i="40"/>
  <c r="AA656" i="40"/>
  <c r="T657" i="40" l="1"/>
  <c r="W656" i="40"/>
  <c r="N656" i="40"/>
  <c r="P656" i="40" s="1"/>
  <c r="AI657" i="40"/>
  <c r="AH657" i="40"/>
  <c r="AY657" i="40"/>
  <c r="O656" i="40" l="1"/>
  <c r="Q656" i="40"/>
  <c r="AV657" i="40"/>
  <c r="AW657" i="40" s="1"/>
  <c r="AX657" i="40" s="1"/>
  <c r="AZ657" i="40"/>
  <c r="BB657" i="40"/>
  <c r="B658" i="40" l="1"/>
  <c r="R656" i="40"/>
  <c r="S656" i="40" s="1"/>
  <c r="BC657" i="40"/>
  <c r="BD657" i="40" s="1"/>
  <c r="BE657" i="40" s="1"/>
  <c r="AB656" i="40" l="1"/>
  <c r="AC656" i="40" l="1"/>
  <c r="AJ656" i="40"/>
  <c r="AK656" i="40" s="1"/>
  <c r="Y656" i="40"/>
  <c r="AD656" i="40"/>
  <c r="C657" i="40" s="1"/>
  <c r="E657" i="40" l="1"/>
  <c r="Z656" i="40"/>
  <c r="AL656" i="40"/>
  <c r="AQ656" i="40" s="1"/>
  <c r="AT656" i="40" s="1"/>
  <c r="D657" i="40"/>
  <c r="F657" i="40"/>
  <c r="AO656" i="40" l="1"/>
  <c r="AR656" i="40" s="1"/>
  <c r="G657" i="40"/>
  <c r="H657" i="40" s="1"/>
  <c r="I657" i="40" s="1"/>
  <c r="K657" i="40" s="1"/>
  <c r="L657" i="40" s="1"/>
  <c r="U657" i="40"/>
  <c r="V657" i="40" s="1"/>
  <c r="X657" i="40" l="1"/>
  <c r="AA657" i="40"/>
  <c r="M657" i="40"/>
  <c r="BF657" i="40"/>
  <c r="BG657" i="40" s="1"/>
  <c r="AF658" i="40" s="1"/>
  <c r="AG658" i="40" s="1"/>
  <c r="AM657" i="40"/>
  <c r="AN657" i="40"/>
  <c r="AP657" i="40" s="1"/>
  <c r="AS657" i="40" s="1"/>
  <c r="BH657" i="40"/>
  <c r="BI657" i="40" s="1"/>
  <c r="T658" i="40" l="1"/>
  <c r="W657" i="40"/>
  <c r="N657" i="40"/>
  <c r="P657" i="40" s="1"/>
  <c r="AH658" i="40"/>
  <c r="AI658" i="40"/>
  <c r="AY658" i="40"/>
  <c r="Q657" i="40" l="1"/>
  <c r="O657" i="40"/>
  <c r="AV658" i="40"/>
  <c r="AW658" i="40" s="1"/>
  <c r="AX658" i="40" s="1"/>
  <c r="BB658" i="40"/>
  <c r="AZ658" i="40"/>
  <c r="B659" i="40" l="1"/>
  <c r="R657" i="40"/>
  <c r="S657" i="40" s="1"/>
  <c r="BC658" i="40"/>
  <c r="BD658" i="40" s="1"/>
  <c r="BE658" i="40" s="1"/>
  <c r="AB657" i="40" l="1"/>
  <c r="Y657" i="40"/>
  <c r="AC657" i="40" l="1"/>
  <c r="AD657" i="40" s="1"/>
  <c r="C658" i="40" s="1"/>
  <c r="E658" i="40" s="1"/>
  <c r="AJ657" i="40"/>
  <c r="AK657" i="40" s="1"/>
  <c r="Z657" i="40"/>
  <c r="AL657" i="40" l="1"/>
  <c r="AO657" i="40" s="1"/>
  <c r="AR657" i="40" s="1"/>
  <c r="D658" i="40"/>
  <c r="F658" i="40"/>
  <c r="AQ657" i="40" l="1"/>
  <c r="AT657" i="40" s="1"/>
  <c r="G658" i="40"/>
  <c r="H658" i="40" s="1"/>
  <c r="I658" i="40" s="1"/>
  <c r="K658" i="40" s="1"/>
  <c r="L658" i="40" s="1"/>
  <c r="U658" i="40"/>
  <c r="V658" i="40" s="1"/>
  <c r="X658" i="40" l="1"/>
  <c r="AA658" i="40"/>
  <c r="M658" i="40"/>
  <c r="BF658" i="40"/>
  <c r="BG658" i="40" s="1"/>
  <c r="AF659" i="40" s="1"/>
  <c r="AG659" i="40" s="1"/>
  <c r="AM658" i="40"/>
  <c r="AN658" i="40"/>
  <c r="AP658" i="40" s="1"/>
  <c r="AS658" i="40" s="1"/>
  <c r="BH658" i="40"/>
  <c r="BI658" i="40" s="1"/>
  <c r="T659" i="40" l="1"/>
  <c r="W658" i="40"/>
  <c r="N658" i="40"/>
  <c r="P658" i="40" s="1"/>
  <c r="AI659" i="40"/>
  <c r="AH659" i="40"/>
  <c r="AY659" i="40"/>
  <c r="O658" i="40" l="1"/>
  <c r="Q658" i="40"/>
  <c r="AV659" i="40"/>
  <c r="AW659" i="40" s="1"/>
  <c r="AX659" i="40" s="1"/>
  <c r="BB659" i="40"/>
  <c r="AZ659" i="40"/>
  <c r="B660" i="40" l="1"/>
  <c r="R658" i="40"/>
  <c r="S658" i="40" s="1"/>
  <c r="BC659" i="40"/>
  <c r="BD659" i="40" s="1"/>
  <c r="BE659" i="40" s="1"/>
  <c r="Y658" i="40" l="1"/>
  <c r="AB658" i="40"/>
  <c r="AC658" i="40" l="1"/>
  <c r="AD658" i="40" s="1"/>
  <c r="C659" i="40" s="1"/>
  <c r="E659" i="40" s="1"/>
  <c r="AJ658" i="40"/>
  <c r="AK658" i="40" s="1"/>
  <c r="Z658" i="40"/>
  <c r="AL658" i="40" l="1"/>
  <c r="AO658" i="40" s="1"/>
  <c r="AR658" i="40" s="1"/>
  <c r="D659" i="40"/>
  <c r="F659" i="40"/>
  <c r="AQ658" i="40" l="1"/>
  <c r="AT658" i="40" s="1"/>
  <c r="G659" i="40"/>
  <c r="H659" i="40" s="1"/>
  <c r="I659" i="40" s="1"/>
  <c r="K659" i="40" s="1"/>
  <c r="L659" i="40" s="1"/>
  <c r="U659" i="40"/>
  <c r="V659" i="40" s="1"/>
  <c r="X659" i="40" l="1"/>
  <c r="W659" i="40"/>
  <c r="M659" i="40"/>
  <c r="N659" i="40" s="1"/>
  <c r="P659" i="40" s="1"/>
  <c r="BF659" i="40"/>
  <c r="BG659" i="40" s="1"/>
  <c r="AF660" i="40" s="1"/>
  <c r="AG660" i="40" s="1"/>
  <c r="BH659" i="40"/>
  <c r="BI659" i="40" s="1"/>
  <c r="AM659" i="40"/>
  <c r="AN659" i="40"/>
  <c r="AP659" i="40" s="1"/>
  <c r="AS659" i="40" s="1"/>
  <c r="AA659" i="40"/>
  <c r="T660" i="40" l="1"/>
  <c r="Q659" i="40"/>
  <c r="O659" i="40"/>
  <c r="AH660" i="40"/>
  <c r="AI660" i="40"/>
  <c r="AY660" i="40"/>
  <c r="R659" i="40" l="1"/>
  <c r="S659" i="40" s="1"/>
  <c r="BB660" i="40"/>
  <c r="AV660" i="40"/>
  <c r="AW660" i="40" s="1"/>
  <c r="AX660" i="40" s="1"/>
  <c r="AZ660" i="40"/>
  <c r="B661" i="40" l="1"/>
  <c r="BC660" i="40"/>
  <c r="BD660" i="40" s="1"/>
  <c r="BE660" i="40" s="1"/>
  <c r="AB659" i="40" l="1"/>
  <c r="Y659" i="40"/>
  <c r="AC659" i="40" l="1"/>
  <c r="AJ659" i="40"/>
  <c r="AK659" i="40" s="1"/>
  <c r="AD659" i="40"/>
  <c r="C660" i="40" s="1"/>
  <c r="E660" i="40" s="1"/>
  <c r="Z659" i="40"/>
  <c r="AL659" i="40" l="1"/>
  <c r="AQ659" i="40" s="1"/>
  <c r="AT659" i="40" s="1"/>
  <c r="D660" i="40"/>
  <c r="F660" i="40"/>
  <c r="G660" i="40" l="1"/>
  <c r="H660" i="40" s="1"/>
  <c r="I660" i="40" s="1"/>
  <c r="K660" i="40" s="1"/>
  <c r="L660" i="40" s="1"/>
  <c r="AO659" i="40"/>
  <c r="AR659" i="40" s="1"/>
  <c r="U660" i="40"/>
  <c r="V660" i="40" s="1"/>
  <c r="M660" i="40" l="1"/>
  <c r="W660" i="40"/>
  <c r="X660" i="40"/>
  <c r="BF660" i="40"/>
  <c r="BG660" i="40" s="1"/>
  <c r="AF661" i="40" s="1"/>
  <c r="AG661" i="40" s="1"/>
  <c r="BH660" i="40"/>
  <c r="BI660" i="40" s="1"/>
  <c r="AA660" i="40"/>
  <c r="AM660" i="40"/>
  <c r="AN660" i="40"/>
  <c r="AP660" i="40" s="1"/>
  <c r="AS660" i="40" s="1"/>
  <c r="N660" i="40"/>
  <c r="P660" i="40" s="1"/>
  <c r="T661" i="40" l="1"/>
  <c r="Q660" i="40"/>
  <c r="O660" i="40"/>
  <c r="AH661" i="40"/>
  <c r="AY661" i="40"/>
  <c r="AI661" i="40"/>
  <c r="R660" i="40" l="1"/>
  <c r="S660" i="40" s="1"/>
  <c r="AZ661" i="40"/>
  <c r="BB661" i="40"/>
  <c r="AV661" i="40"/>
  <c r="AW661" i="40" s="1"/>
  <c r="AX661" i="40" s="1"/>
  <c r="BC661" i="40" l="1"/>
  <c r="BD661" i="40" s="1"/>
  <c r="BE661" i="40" s="1"/>
  <c r="B662" i="40"/>
  <c r="AB660" i="40"/>
  <c r="Y660" i="40"/>
  <c r="AC660" i="40" l="1"/>
  <c r="AJ660" i="40"/>
  <c r="AK660" i="40" s="1"/>
  <c r="AD660" i="40"/>
  <c r="C661" i="40" s="1"/>
  <c r="E661" i="40" s="1"/>
  <c r="Z660" i="40"/>
  <c r="AL660" i="40" l="1"/>
  <c r="AQ660" i="40" s="1"/>
  <c r="AT660" i="40" s="1"/>
  <c r="D661" i="40"/>
  <c r="F661" i="40"/>
  <c r="G661" i="40" l="1"/>
  <c r="H661" i="40" s="1"/>
  <c r="I661" i="40" s="1"/>
  <c r="K661" i="40" s="1"/>
  <c r="L661" i="40" s="1"/>
  <c r="AO660" i="40"/>
  <c r="AR660" i="40" s="1"/>
  <c r="U661" i="40"/>
  <c r="V661" i="40" s="1"/>
  <c r="X661" i="40" l="1"/>
  <c r="M661" i="40"/>
  <c r="BF661" i="40"/>
  <c r="BG661" i="40" s="1"/>
  <c r="AF662" i="40" s="1"/>
  <c r="AG662" i="40" s="1"/>
  <c r="AI662" i="40" s="1"/>
  <c r="BH661" i="40"/>
  <c r="BI661" i="40" s="1"/>
  <c r="W661" i="40"/>
  <c r="AM661" i="40"/>
  <c r="AN661" i="40"/>
  <c r="AP661" i="40" s="1"/>
  <c r="AS661" i="40" s="1"/>
  <c r="AA661" i="40"/>
  <c r="AH662" i="40" l="1"/>
  <c r="N661" i="40"/>
  <c r="P661" i="40" s="1"/>
  <c r="Q661" i="40" s="1"/>
  <c r="T662" i="40"/>
  <c r="AY662" i="40"/>
  <c r="BB662" i="40"/>
  <c r="AV662" i="40"/>
  <c r="AW662" i="40" s="1"/>
  <c r="AX662" i="40" s="1"/>
  <c r="AZ662" i="40"/>
  <c r="O661" i="40" l="1"/>
  <c r="B663" i="40"/>
  <c r="BC662" i="40"/>
  <c r="BD662" i="40" s="1"/>
  <c r="BE662" i="40" s="1"/>
  <c r="R661" i="40"/>
  <c r="S661" i="40" s="1"/>
  <c r="Y661" i="40"/>
  <c r="AB661" i="40"/>
  <c r="AC661" i="40" l="1"/>
  <c r="AJ661" i="40"/>
  <c r="AK661" i="40" s="1"/>
  <c r="AD661" i="40"/>
  <c r="C662" i="40" s="1"/>
  <c r="E662" i="40" s="1"/>
  <c r="Z661" i="40"/>
  <c r="AL661" i="40" l="1"/>
  <c r="AO661" i="40" s="1"/>
  <c r="AR661" i="40" s="1"/>
  <c r="D662" i="40"/>
  <c r="F662" i="40"/>
  <c r="AQ661" i="40" l="1"/>
  <c r="AT661" i="40" s="1"/>
  <c r="G662" i="40"/>
  <c r="H662" i="40" s="1"/>
  <c r="I662" i="40" s="1"/>
  <c r="K662" i="40" s="1"/>
  <c r="L662" i="40" s="1"/>
  <c r="U662" i="40"/>
  <c r="V662" i="40" s="1"/>
  <c r="X662" i="40" l="1"/>
  <c r="AA662" i="40"/>
  <c r="M662" i="40"/>
  <c r="BF662" i="40"/>
  <c r="BG662" i="40" s="1"/>
  <c r="AF663" i="40" s="1"/>
  <c r="AG663" i="40" s="1"/>
  <c r="AN662" i="40"/>
  <c r="AP662" i="40" s="1"/>
  <c r="AS662" i="40" s="1"/>
  <c r="AM662" i="40"/>
  <c r="BH662" i="40"/>
  <c r="BI662" i="40" s="1"/>
  <c r="T663" i="40" l="1"/>
  <c r="W662" i="40"/>
  <c r="N662" i="40"/>
  <c r="P662" i="40" s="1"/>
  <c r="AI663" i="40"/>
  <c r="AH663" i="40"/>
  <c r="AY663" i="40"/>
  <c r="Q662" i="40" l="1"/>
  <c r="O662" i="40"/>
  <c r="AZ663" i="40"/>
  <c r="AV663" i="40"/>
  <c r="AW663" i="40" s="1"/>
  <c r="AX663" i="40" s="1"/>
  <c r="BB663" i="40"/>
  <c r="B664" i="40" l="1"/>
  <c r="R662" i="40"/>
  <c r="S662" i="40" s="1"/>
  <c r="BC663" i="40"/>
  <c r="BD663" i="40" s="1"/>
  <c r="BE663" i="40" s="1"/>
  <c r="AB662" i="40" l="1"/>
  <c r="Y662" i="40"/>
  <c r="AC662" i="40" l="1"/>
  <c r="AJ662" i="40"/>
  <c r="AK662" i="40" s="1"/>
  <c r="AD662" i="40"/>
  <c r="C663" i="40" s="1"/>
  <c r="E663" i="40" s="1"/>
  <c r="Z662" i="40"/>
  <c r="AL662" i="40" l="1"/>
  <c r="AQ662" i="40" s="1"/>
  <c r="AT662" i="40" s="1"/>
  <c r="D663" i="40"/>
  <c r="F663" i="40"/>
  <c r="G663" i="40" l="1"/>
  <c r="H663" i="40" s="1"/>
  <c r="I663" i="40" s="1"/>
  <c r="K663" i="40" s="1"/>
  <c r="L663" i="40" s="1"/>
  <c r="AO662" i="40"/>
  <c r="AR662" i="40" s="1"/>
  <c r="U663" i="40"/>
  <c r="V663" i="40" s="1"/>
  <c r="X663" i="40" l="1"/>
  <c r="M663" i="40"/>
  <c r="N663" i="40" s="1"/>
  <c r="P663" i="40" s="1"/>
  <c r="BF663" i="40"/>
  <c r="BG663" i="40" s="1"/>
  <c r="AF664" i="40" s="1"/>
  <c r="AG664" i="40" s="1"/>
  <c r="AH664" i="40" s="1"/>
  <c r="BH663" i="40"/>
  <c r="BI663" i="40" s="1"/>
  <c r="AM663" i="40"/>
  <c r="AN663" i="40"/>
  <c r="AP663" i="40" s="1"/>
  <c r="AS663" i="40" s="1"/>
  <c r="AA663" i="40"/>
  <c r="AY664" i="40" l="1"/>
  <c r="AI664" i="40"/>
  <c r="AZ664" i="40" s="1"/>
  <c r="T664" i="40"/>
  <c r="W663" i="40"/>
  <c r="O663" i="40"/>
  <c r="Q663" i="40"/>
  <c r="BB664" i="40" l="1"/>
  <c r="AV664" i="40"/>
  <c r="AW664" i="40" s="1"/>
  <c r="AX664" i="40" s="1"/>
  <c r="B665" i="40" s="1"/>
  <c r="R663" i="40"/>
  <c r="S663" i="40" s="1"/>
  <c r="BC664" i="40"/>
  <c r="BD664" i="40" s="1"/>
  <c r="BE664" i="40" s="1"/>
  <c r="Y663" i="40" l="1"/>
  <c r="AB663" i="40"/>
  <c r="AC663" i="40" l="1"/>
  <c r="AD663" i="40" s="1"/>
  <c r="C664" i="40" s="1"/>
  <c r="E664" i="40" s="1"/>
  <c r="AJ663" i="40"/>
  <c r="AK663" i="40" s="1"/>
  <c r="Z663" i="40"/>
  <c r="AL663" i="40" l="1"/>
  <c r="AO663" i="40" s="1"/>
  <c r="AR663" i="40" s="1"/>
  <c r="D664" i="40"/>
  <c r="F664" i="40"/>
  <c r="AQ663" i="40" l="1"/>
  <c r="AT663" i="40" s="1"/>
  <c r="U664" i="40"/>
  <c r="V664" i="40" s="1"/>
  <c r="G664" i="40"/>
  <c r="H664" i="40" s="1"/>
  <c r="I664" i="40" s="1"/>
  <c r="K664" i="40" s="1"/>
  <c r="L664" i="40" s="1"/>
  <c r="X664" i="40" l="1"/>
  <c r="AM664" i="40"/>
  <c r="AN664" i="40"/>
  <c r="AP664" i="40" s="1"/>
  <c r="AS664" i="40" s="1"/>
  <c r="BH664" i="40"/>
  <c r="BI664" i="40" s="1"/>
  <c r="AA664" i="40"/>
  <c r="M664" i="40"/>
  <c r="BF664" i="40"/>
  <c r="BG664" i="40" s="1"/>
  <c r="AF665" i="40" s="1"/>
  <c r="AG665" i="40" s="1"/>
  <c r="T665" i="40" l="1"/>
  <c r="W664" i="40"/>
  <c r="N664" i="40"/>
  <c r="P664" i="40" s="1"/>
  <c r="AH665" i="40"/>
  <c r="AI665" i="40"/>
  <c r="AY665" i="40"/>
  <c r="Q664" i="40" l="1"/>
  <c r="O664" i="40"/>
  <c r="BB665" i="40"/>
  <c r="AZ665" i="40"/>
  <c r="AV665" i="40"/>
  <c r="AW665" i="40" s="1"/>
  <c r="AX665" i="40" s="1"/>
  <c r="B666" i="40" l="1"/>
  <c r="R664" i="40"/>
  <c r="S664" i="40" s="1"/>
  <c r="BC665" i="40"/>
  <c r="BD665" i="40" s="1"/>
  <c r="BE665" i="40" s="1"/>
  <c r="Y664" i="40" l="1"/>
  <c r="AB664" i="40"/>
  <c r="AC664" i="40" l="1"/>
  <c r="AJ664" i="40"/>
  <c r="AK664" i="40" s="1"/>
  <c r="AD664" i="40"/>
  <c r="C665" i="40" s="1"/>
  <c r="E665" i="40" s="1"/>
  <c r="Z664" i="40"/>
  <c r="AL664" i="40" l="1"/>
  <c r="AQ664" i="40" s="1"/>
  <c r="AT664" i="40" s="1"/>
  <c r="D665" i="40"/>
  <c r="F665" i="40"/>
  <c r="AO664" i="40" l="1"/>
  <c r="AR664" i="40" s="1"/>
  <c r="U665" i="40"/>
  <c r="V665" i="40" s="1"/>
  <c r="G665" i="40"/>
  <c r="H665" i="40" s="1"/>
  <c r="I665" i="40" s="1"/>
  <c r="K665" i="40" s="1"/>
  <c r="L665" i="40" s="1"/>
  <c r="X665" i="40" l="1"/>
  <c r="AA665" i="40"/>
  <c r="M665" i="40"/>
  <c r="BF665" i="40"/>
  <c r="BG665" i="40" s="1"/>
  <c r="AF666" i="40" s="1"/>
  <c r="AG666" i="40" s="1"/>
  <c r="AM665" i="40"/>
  <c r="AN665" i="40"/>
  <c r="AP665" i="40" s="1"/>
  <c r="AS665" i="40" s="1"/>
  <c r="BH665" i="40"/>
  <c r="BI665" i="40" s="1"/>
  <c r="T666" i="40" l="1"/>
  <c r="W665" i="40"/>
  <c r="N665" i="40"/>
  <c r="P665" i="40" s="1"/>
  <c r="AY666" i="40"/>
  <c r="AI666" i="40"/>
  <c r="AH666" i="40"/>
  <c r="Q665" i="40" l="1"/>
  <c r="O665" i="40"/>
  <c r="BB666" i="40"/>
  <c r="AV666" i="40"/>
  <c r="AW666" i="40" s="1"/>
  <c r="AX666" i="40" s="1"/>
  <c r="AZ666" i="40"/>
  <c r="B667" i="40" l="1"/>
  <c r="BC666" i="40"/>
  <c r="BD666" i="40" s="1"/>
  <c r="BE666" i="40" s="1"/>
  <c r="R665" i="40"/>
  <c r="S665" i="40" s="1"/>
  <c r="Y665" i="40"/>
  <c r="AB665" i="40"/>
  <c r="AC665" i="40" l="1"/>
  <c r="AJ665" i="40"/>
  <c r="AK665" i="40" s="1"/>
  <c r="AD665" i="40"/>
  <c r="C666" i="40" s="1"/>
  <c r="E666" i="40" s="1"/>
  <c r="Z665" i="40"/>
  <c r="AL665" i="40" l="1"/>
  <c r="AQ665" i="40" s="1"/>
  <c r="AT665" i="40" s="1"/>
  <c r="D666" i="40"/>
  <c r="F666" i="40"/>
  <c r="G666" i="40" l="1"/>
  <c r="H666" i="40" s="1"/>
  <c r="I666" i="40" s="1"/>
  <c r="K666" i="40" s="1"/>
  <c r="L666" i="40" s="1"/>
  <c r="U666" i="40"/>
  <c r="V666" i="40" s="1"/>
  <c r="AO665" i="40"/>
  <c r="AR665" i="40" s="1"/>
  <c r="X666" i="40" l="1"/>
  <c r="M666" i="40"/>
  <c r="BF666" i="40"/>
  <c r="BG666" i="40" s="1"/>
  <c r="AF667" i="40" s="1"/>
  <c r="AG667" i="40" s="1"/>
  <c r="AM666" i="40"/>
  <c r="AA666" i="40"/>
  <c r="AN666" i="40"/>
  <c r="AP666" i="40" s="1"/>
  <c r="AS666" i="40" s="1"/>
  <c r="BH666" i="40"/>
  <c r="BI666" i="40" s="1"/>
  <c r="T667" i="40" l="1"/>
  <c r="W666" i="40"/>
  <c r="N666" i="40"/>
  <c r="P666" i="40" s="1"/>
  <c r="AH667" i="40"/>
  <c r="AY667" i="40"/>
  <c r="AI667" i="40"/>
  <c r="Q666" i="40" l="1"/>
  <c r="O666" i="40"/>
  <c r="AV667" i="40"/>
  <c r="AW667" i="40" s="1"/>
  <c r="AX667" i="40" s="1"/>
  <c r="BB667" i="40"/>
  <c r="AZ667" i="40"/>
  <c r="B668" i="40" l="1"/>
  <c r="R666" i="40"/>
  <c r="S666" i="40" s="1"/>
  <c r="BC667" i="40"/>
  <c r="BD667" i="40" s="1"/>
  <c r="BE667" i="40" s="1"/>
  <c r="Y666" i="40" l="1"/>
  <c r="AB666" i="40"/>
  <c r="AC666" i="40" l="1"/>
  <c r="AD666" i="40" s="1"/>
  <c r="C667" i="40" s="1"/>
  <c r="E667" i="40" s="1"/>
  <c r="AJ666" i="40"/>
  <c r="AK666" i="40" s="1"/>
  <c r="Z666" i="40"/>
  <c r="AL666" i="40" l="1"/>
  <c r="AO666" i="40" s="1"/>
  <c r="AR666" i="40" s="1"/>
  <c r="D667" i="40"/>
  <c r="F667" i="40"/>
  <c r="AQ666" i="40" l="1"/>
  <c r="AT666" i="40" s="1"/>
  <c r="U667" i="40"/>
  <c r="V667" i="40" s="1"/>
  <c r="G667" i="40"/>
  <c r="H667" i="40" s="1"/>
  <c r="I667" i="40" s="1"/>
  <c r="K667" i="40" s="1"/>
  <c r="L667" i="40" s="1"/>
  <c r="X667" i="40" l="1"/>
  <c r="AA667" i="40"/>
  <c r="M667" i="40"/>
  <c r="BF667" i="40"/>
  <c r="BG667" i="40" s="1"/>
  <c r="AF668" i="40" s="1"/>
  <c r="AG668" i="40" s="1"/>
  <c r="AM667" i="40"/>
  <c r="AN667" i="40"/>
  <c r="AP667" i="40" s="1"/>
  <c r="AS667" i="40" s="1"/>
  <c r="BH667" i="40"/>
  <c r="BI667" i="40" s="1"/>
  <c r="T668" i="40" l="1"/>
  <c r="W667" i="40"/>
  <c r="N667" i="40"/>
  <c r="P667" i="40" s="1"/>
  <c r="AY668" i="40"/>
  <c r="AI668" i="40"/>
  <c r="AH668" i="40"/>
  <c r="Q667" i="40" l="1"/>
  <c r="O667" i="40"/>
  <c r="AV668" i="40"/>
  <c r="AW668" i="40" s="1"/>
  <c r="AX668" i="40" s="1"/>
  <c r="AZ668" i="40"/>
  <c r="BB668" i="40"/>
  <c r="B669" i="40" l="1"/>
  <c r="R667" i="40"/>
  <c r="S667" i="40" s="1"/>
  <c r="BC668" i="40"/>
  <c r="BD668" i="40" s="1"/>
  <c r="BE668" i="40" s="1"/>
  <c r="AB667" i="40" l="1"/>
  <c r="Y667" i="40"/>
  <c r="AC667" i="40" l="1"/>
  <c r="AD667" i="40" s="1"/>
  <c r="C668" i="40" s="1"/>
  <c r="E668" i="40" s="1"/>
  <c r="AJ667" i="40"/>
  <c r="AK667" i="40" s="1"/>
  <c r="Z667" i="40"/>
  <c r="AL667" i="40" l="1"/>
  <c r="AQ667" i="40" s="1"/>
  <c r="AT667" i="40" s="1"/>
  <c r="D668" i="40"/>
  <c r="F668" i="40"/>
  <c r="AO667" i="40" l="1"/>
  <c r="AR667" i="40" s="1"/>
  <c r="G668" i="40"/>
  <c r="H668" i="40" s="1"/>
  <c r="I668" i="40" s="1"/>
  <c r="K668" i="40" s="1"/>
  <c r="L668" i="40" s="1"/>
  <c r="U668" i="40"/>
  <c r="V668" i="40" s="1"/>
  <c r="X668" i="40" l="1"/>
  <c r="AA668" i="40"/>
  <c r="M668" i="40"/>
  <c r="BF668" i="40"/>
  <c r="BG668" i="40" s="1"/>
  <c r="AF669" i="40" s="1"/>
  <c r="AG669" i="40" s="1"/>
  <c r="AN668" i="40"/>
  <c r="AP668" i="40" s="1"/>
  <c r="AS668" i="40" s="1"/>
  <c r="AM668" i="40"/>
  <c r="BH668" i="40"/>
  <c r="BI668" i="40" s="1"/>
  <c r="T669" i="40" l="1"/>
  <c r="W668" i="40"/>
  <c r="N668" i="40"/>
  <c r="P668" i="40" s="1"/>
  <c r="AH669" i="40"/>
  <c r="AY669" i="40"/>
  <c r="AI669" i="40"/>
  <c r="Q668" i="40" l="1"/>
  <c r="O668" i="40"/>
  <c r="BB669" i="40"/>
  <c r="AV669" i="40"/>
  <c r="AW669" i="40" s="1"/>
  <c r="AX669" i="40" s="1"/>
  <c r="AZ669" i="40"/>
  <c r="B670" i="40" l="1"/>
  <c r="R668" i="40"/>
  <c r="S668" i="40" s="1"/>
  <c r="BC669" i="40"/>
  <c r="BD669" i="40" s="1"/>
  <c r="BE669" i="40" s="1"/>
  <c r="Y668" i="40"/>
  <c r="AB668" i="40"/>
  <c r="AC668" i="40" l="1"/>
  <c r="AJ668" i="40"/>
  <c r="AK668" i="40" s="1"/>
  <c r="AD668" i="40"/>
  <c r="C669" i="40" s="1"/>
  <c r="E669" i="40" s="1"/>
  <c r="Z668" i="40"/>
  <c r="AL668" i="40" l="1"/>
  <c r="AQ668" i="40" s="1"/>
  <c r="AT668" i="40" s="1"/>
  <c r="D669" i="40"/>
  <c r="F669" i="40"/>
  <c r="AO668" i="40" l="1"/>
  <c r="AR668" i="40" s="1"/>
  <c r="U669" i="40"/>
  <c r="V669" i="40" s="1"/>
  <c r="G669" i="40"/>
  <c r="H669" i="40" s="1"/>
  <c r="I669" i="40" s="1"/>
  <c r="K669" i="40" s="1"/>
  <c r="L669" i="40" s="1"/>
  <c r="X669" i="40" l="1"/>
  <c r="M669" i="40"/>
  <c r="BF669" i="40"/>
  <c r="BG669" i="40" s="1"/>
  <c r="AF670" i="40" s="1"/>
  <c r="AG670" i="40" s="1"/>
  <c r="AM669" i="40"/>
  <c r="AN669" i="40"/>
  <c r="AP669" i="40" s="1"/>
  <c r="AS669" i="40" s="1"/>
  <c r="BH669" i="40"/>
  <c r="BI669" i="40" s="1"/>
  <c r="AA669" i="40"/>
  <c r="T670" i="40" l="1"/>
  <c r="W669" i="40"/>
  <c r="N669" i="40"/>
  <c r="P669" i="40" s="1"/>
  <c r="AY670" i="40"/>
  <c r="AH670" i="40"/>
  <c r="AI670" i="40"/>
  <c r="O669" i="40" l="1"/>
  <c r="Q669" i="40"/>
  <c r="AZ670" i="40"/>
  <c r="AV670" i="40"/>
  <c r="AW670" i="40" s="1"/>
  <c r="AX670" i="40" s="1"/>
  <c r="BB670" i="40"/>
  <c r="B671" i="40" l="1"/>
  <c r="R669" i="40"/>
  <c r="S669" i="40" s="1"/>
  <c r="BC670" i="40"/>
  <c r="BD670" i="40" s="1"/>
  <c r="BE670" i="40" s="1"/>
  <c r="AB669" i="40" l="1"/>
  <c r="AC669" i="40" l="1"/>
  <c r="AD669" i="40" s="1"/>
  <c r="C670" i="40" s="1"/>
  <c r="Y669" i="40"/>
  <c r="AJ669" i="40"/>
  <c r="E670" i="40" l="1"/>
  <c r="AK669" i="40"/>
  <c r="Z669" i="40"/>
  <c r="D670" i="40"/>
  <c r="F670" i="40"/>
  <c r="AL669" i="40" l="1"/>
  <c r="U670" i="40"/>
  <c r="V670" i="40" s="1"/>
  <c r="G670" i="40"/>
  <c r="H670" i="40" s="1"/>
  <c r="I670" i="40" s="1"/>
  <c r="K670" i="40" s="1"/>
  <c r="L670" i="40" s="1"/>
  <c r="AQ669" i="40" l="1"/>
  <c r="AT669" i="40" s="1"/>
  <c r="AO669" i="40"/>
  <c r="AR669" i="40" s="1"/>
  <c r="X670" i="40"/>
  <c r="AA670" i="40"/>
  <c r="M670" i="40"/>
  <c r="BF670" i="40"/>
  <c r="BG670" i="40" s="1"/>
  <c r="AF671" i="40" s="1"/>
  <c r="AG671" i="40" s="1"/>
  <c r="AM670" i="40"/>
  <c r="AN670" i="40"/>
  <c r="AP670" i="40" s="1"/>
  <c r="AS670" i="40" s="1"/>
  <c r="BH670" i="40"/>
  <c r="BI670" i="40" s="1"/>
  <c r="T671" i="40" l="1"/>
  <c r="N670" i="40"/>
  <c r="P670" i="40" s="1"/>
  <c r="W670" i="40"/>
  <c r="AY671" i="40"/>
  <c r="AI671" i="40"/>
  <c r="AH671" i="40"/>
  <c r="Q670" i="40" l="1"/>
  <c r="O670" i="40"/>
  <c r="AZ671" i="40"/>
  <c r="AV671" i="40"/>
  <c r="AW671" i="40" s="1"/>
  <c r="AX671" i="40" s="1"/>
  <c r="BB671" i="40"/>
  <c r="B672" i="40" l="1"/>
  <c r="R670" i="40"/>
  <c r="S670" i="40" s="1"/>
  <c r="BC671" i="40"/>
  <c r="BD671" i="40" s="1"/>
  <c r="BE671" i="40" s="1"/>
  <c r="Y670" i="40"/>
  <c r="AB670" i="40"/>
  <c r="AC670" i="40" l="1"/>
  <c r="AD670" i="40" s="1"/>
  <c r="C671" i="40" s="1"/>
  <c r="E671" i="40" s="1"/>
  <c r="AJ670" i="40"/>
  <c r="AK670" i="40" s="1"/>
  <c r="Z670" i="40"/>
  <c r="AL670" i="40" l="1"/>
  <c r="AQ670" i="40" s="1"/>
  <c r="AT670" i="40" s="1"/>
  <c r="D671" i="40"/>
  <c r="F671" i="40"/>
  <c r="G671" i="40" l="1"/>
  <c r="H671" i="40" s="1"/>
  <c r="I671" i="40" s="1"/>
  <c r="K671" i="40" s="1"/>
  <c r="L671" i="40" s="1"/>
  <c r="AO670" i="40"/>
  <c r="AR670" i="40" s="1"/>
  <c r="U671" i="40"/>
  <c r="V671" i="40" s="1"/>
  <c r="X671" i="40" l="1"/>
  <c r="M671" i="40"/>
  <c r="BF671" i="40"/>
  <c r="BG671" i="40" s="1"/>
  <c r="AF672" i="40" s="1"/>
  <c r="AG672" i="40" s="1"/>
  <c r="AH672" i="40" s="1"/>
  <c r="BH671" i="40"/>
  <c r="BI671" i="40" s="1"/>
  <c r="AM671" i="40"/>
  <c r="AN671" i="40"/>
  <c r="AP671" i="40" s="1"/>
  <c r="AS671" i="40" s="1"/>
  <c r="AA671" i="40"/>
  <c r="AI672" i="40" l="1"/>
  <c r="AZ672" i="40" s="1"/>
  <c r="AY672" i="40"/>
  <c r="T672" i="40"/>
  <c r="W671" i="40"/>
  <c r="N671" i="40"/>
  <c r="P671" i="40" s="1"/>
  <c r="AV672" i="40" l="1"/>
  <c r="AW672" i="40" s="1"/>
  <c r="AX672" i="40" s="1"/>
  <c r="BB672" i="40"/>
  <c r="B673" i="40"/>
  <c r="Q671" i="40"/>
  <c r="O671" i="40"/>
  <c r="BC672" i="40"/>
  <c r="BD672" i="40" s="1"/>
  <c r="BE672" i="40" s="1"/>
  <c r="R671" i="40" l="1"/>
  <c r="S671" i="40" s="1"/>
  <c r="Y671" i="40"/>
  <c r="AB671" i="40"/>
  <c r="AC671" i="40" l="1"/>
  <c r="AD671" i="40" s="1"/>
  <c r="C672" i="40" s="1"/>
  <c r="E672" i="40" s="1"/>
  <c r="AJ671" i="40"/>
  <c r="AK671" i="40" s="1"/>
  <c r="Z671" i="40"/>
  <c r="AL671" i="40" l="1"/>
  <c r="AQ671" i="40" s="1"/>
  <c r="AT671" i="40" s="1"/>
  <c r="D672" i="40"/>
  <c r="F672" i="40"/>
  <c r="AO671" i="40" l="1"/>
  <c r="AR671" i="40" s="1"/>
  <c r="G672" i="40"/>
  <c r="H672" i="40" s="1"/>
  <c r="I672" i="40" s="1"/>
  <c r="K672" i="40" s="1"/>
  <c r="L672" i="40" s="1"/>
  <c r="U672" i="40"/>
  <c r="V672" i="40" s="1"/>
  <c r="X672" i="40" l="1"/>
  <c r="W672" i="40"/>
  <c r="M672" i="40"/>
  <c r="BF672" i="40"/>
  <c r="BG672" i="40" s="1"/>
  <c r="AF673" i="40" s="1"/>
  <c r="AG673" i="40" s="1"/>
  <c r="BH672" i="40"/>
  <c r="BI672" i="40" s="1"/>
  <c r="AN672" i="40"/>
  <c r="AP672" i="40" s="1"/>
  <c r="AS672" i="40" s="1"/>
  <c r="AM672" i="40"/>
  <c r="AA672" i="40"/>
  <c r="N672" i="40" l="1"/>
  <c r="P672" i="40" s="1"/>
  <c r="Q672" i="40" s="1"/>
  <c r="T673" i="40"/>
  <c r="O672" i="40"/>
  <c r="AH673" i="40"/>
  <c r="AY673" i="40"/>
  <c r="AI673" i="40"/>
  <c r="R672" i="40" l="1"/>
  <c r="S672" i="40" s="1"/>
  <c r="AV673" i="40"/>
  <c r="AW673" i="40" s="1"/>
  <c r="AX673" i="40" s="1"/>
  <c r="AZ673" i="40"/>
  <c r="BB673" i="40"/>
  <c r="B674" i="40" l="1"/>
  <c r="BC673" i="40"/>
  <c r="BD673" i="40" s="1"/>
  <c r="BE673" i="40" s="1"/>
  <c r="Y672" i="40" l="1"/>
  <c r="AB672" i="40"/>
  <c r="AC672" i="40" l="1"/>
  <c r="AD672" i="40" s="1"/>
  <c r="C673" i="40" s="1"/>
  <c r="E673" i="40" s="1"/>
  <c r="AJ672" i="40"/>
  <c r="AK672" i="40" s="1"/>
  <c r="Z672" i="40"/>
  <c r="AL672" i="40" l="1"/>
  <c r="AO672" i="40" s="1"/>
  <c r="AR672" i="40" s="1"/>
  <c r="D673" i="40"/>
  <c r="F673" i="40"/>
  <c r="AQ672" i="40" l="1"/>
  <c r="AT672" i="40" s="1"/>
  <c r="G673" i="40"/>
  <c r="H673" i="40" s="1"/>
  <c r="I673" i="40" s="1"/>
  <c r="K673" i="40" s="1"/>
  <c r="L673" i="40" s="1"/>
  <c r="U673" i="40"/>
  <c r="V673" i="40" s="1"/>
  <c r="X673" i="40" l="1"/>
  <c r="M673" i="40"/>
  <c r="BF673" i="40"/>
  <c r="BG673" i="40" s="1"/>
  <c r="AF674" i="40" s="1"/>
  <c r="AG674" i="40" s="1"/>
  <c r="BH673" i="40"/>
  <c r="BI673" i="40" s="1"/>
  <c r="AM673" i="40"/>
  <c r="AN673" i="40"/>
  <c r="AP673" i="40" s="1"/>
  <c r="AS673" i="40" s="1"/>
  <c r="AA673" i="40"/>
  <c r="T674" i="40" l="1"/>
  <c r="N673" i="40"/>
  <c r="P673" i="40" s="1"/>
  <c r="Q673" i="40" s="1"/>
  <c r="W673" i="40"/>
  <c r="AY674" i="40"/>
  <c r="AH674" i="40"/>
  <c r="AI674" i="40"/>
  <c r="O673" i="40" l="1"/>
  <c r="R673" i="40"/>
  <c r="S673" i="40" s="1"/>
  <c r="AV674" i="40"/>
  <c r="AW674" i="40" s="1"/>
  <c r="AX674" i="40" s="1"/>
  <c r="AZ674" i="40"/>
  <c r="BB674" i="40"/>
  <c r="B675" i="40" l="1"/>
  <c r="BC674" i="40"/>
  <c r="BD674" i="40" s="1"/>
  <c r="BE674" i="40" s="1"/>
  <c r="AB673" i="40"/>
  <c r="Y673" i="40"/>
  <c r="AC673" i="40" l="1"/>
  <c r="AJ673" i="40"/>
  <c r="AK673" i="40" s="1"/>
  <c r="AD673" i="40"/>
  <c r="C674" i="40" s="1"/>
  <c r="E674" i="40" s="1"/>
  <c r="Z673" i="40"/>
  <c r="AL673" i="40" l="1"/>
  <c r="AO673" i="40" s="1"/>
  <c r="AR673" i="40" s="1"/>
  <c r="D674" i="40"/>
  <c r="F674" i="40"/>
  <c r="AQ673" i="40" l="1"/>
  <c r="AT673" i="40" s="1"/>
  <c r="U674" i="40"/>
  <c r="V674" i="40" s="1"/>
  <c r="G674" i="40"/>
  <c r="H674" i="40" s="1"/>
  <c r="I674" i="40" s="1"/>
  <c r="K674" i="40" s="1"/>
  <c r="L674" i="40" s="1"/>
  <c r="X674" i="40" l="1"/>
  <c r="AA674" i="40"/>
  <c r="M674" i="40"/>
  <c r="BF674" i="40"/>
  <c r="BG674" i="40" s="1"/>
  <c r="AF675" i="40" s="1"/>
  <c r="AG675" i="40" s="1"/>
  <c r="AM674" i="40"/>
  <c r="AN674" i="40"/>
  <c r="AP674" i="40" s="1"/>
  <c r="AS674" i="40" s="1"/>
  <c r="BH674" i="40"/>
  <c r="BI674" i="40" s="1"/>
  <c r="T675" i="40" l="1"/>
  <c r="W674" i="40"/>
  <c r="N674" i="40"/>
  <c r="P674" i="40" s="1"/>
  <c r="AI675" i="40"/>
  <c r="AH675" i="40"/>
  <c r="AY675" i="40"/>
  <c r="Q674" i="40" l="1"/>
  <c r="O674" i="40"/>
  <c r="AZ675" i="40"/>
  <c r="AV675" i="40"/>
  <c r="AW675" i="40" s="1"/>
  <c r="AX675" i="40" s="1"/>
  <c r="BB675" i="40"/>
  <c r="B676" i="40" l="1"/>
  <c r="R674" i="40"/>
  <c r="S674" i="40" s="1"/>
  <c r="Y674" i="40"/>
  <c r="BC675" i="40"/>
  <c r="BD675" i="40" s="1"/>
  <c r="BE675" i="40" s="1"/>
  <c r="AB674" i="40" l="1"/>
  <c r="Z674" i="40"/>
  <c r="AC674" i="40" l="1"/>
  <c r="AD674" i="40" s="1"/>
  <c r="C675" i="40" s="1"/>
  <c r="E675" i="40" s="1"/>
  <c r="AJ674" i="40"/>
  <c r="AK674" i="40" s="1"/>
  <c r="D675" i="40" l="1"/>
  <c r="F675" i="40"/>
  <c r="AL674" i="40"/>
  <c r="AQ674" i="40" s="1"/>
  <c r="AT674" i="40" s="1"/>
  <c r="G675" i="40" l="1"/>
  <c r="H675" i="40" s="1"/>
  <c r="I675" i="40" s="1"/>
  <c r="K675" i="40" s="1"/>
  <c r="L675" i="40" s="1"/>
  <c r="AO674" i="40"/>
  <c r="AR674" i="40" s="1"/>
  <c r="U675" i="40"/>
  <c r="V675" i="40" s="1"/>
  <c r="X675" i="40" l="1"/>
  <c r="M675" i="40"/>
  <c r="N675" i="40" s="1"/>
  <c r="P675" i="40" s="1"/>
  <c r="BF675" i="40"/>
  <c r="BG675" i="40" s="1"/>
  <c r="AF676" i="40" s="1"/>
  <c r="AG676" i="40" s="1"/>
  <c r="AI676" i="40" s="1"/>
  <c r="AN675" i="40"/>
  <c r="AP675" i="40" s="1"/>
  <c r="AS675" i="40" s="1"/>
  <c r="AM675" i="40"/>
  <c r="BH675" i="40"/>
  <c r="BI675" i="40" s="1"/>
  <c r="AA675" i="40"/>
  <c r="T676" i="40" l="1"/>
  <c r="AH676" i="40"/>
  <c r="AY676" i="40"/>
  <c r="W675" i="40"/>
  <c r="Q675" i="40"/>
  <c r="O675" i="40"/>
  <c r="AV676" i="40"/>
  <c r="AW676" i="40" s="1"/>
  <c r="AX676" i="40" s="1"/>
  <c r="AZ676" i="40"/>
  <c r="BB676" i="40"/>
  <c r="B677" i="40" l="1"/>
  <c r="R675" i="40"/>
  <c r="S675" i="40" s="1"/>
  <c r="BC676" i="40"/>
  <c r="BD676" i="40" s="1"/>
  <c r="BE676" i="40" s="1"/>
  <c r="AB675" i="40" l="1"/>
  <c r="Y675" i="40"/>
  <c r="AC675" i="40" l="1"/>
  <c r="AD675" i="40" s="1"/>
  <c r="C676" i="40" s="1"/>
  <c r="E676" i="40" s="1"/>
  <c r="AJ675" i="40"/>
  <c r="AK675" i="40" s="1"/>
  <c r="Z675" i="40"/>
  <c r="AL675" i="40" l="1"/>
  <c r="AO675" i="40" s="1"/>
  <c r="AR675" i="40" s="1"/>
  <c r="D676" i="40"/>
  <c r="F676" i="40"/>
  <c r="U676" i="40" l="1"/>
  <c r="V676" i="40" s="1"/>
  <c r="AQ675" i="40"/>
  <c r="AT675" i="40" s="1"/>
  <c r="G676" i="40"/>
  <c r="H676" i="40" s="1"/>
  <c r="I676" i="40" s="1"/>
  <c r="K676" i="40" s="1"/>
  <c r="L676" i="40" s="1"/>
  <c r="BH676" i="40"/>
  <c r="BI676" i="40" s="1"/>
  <c r="AN676" i="40"/>
  <c r="AP676" i="40" s="1"/>
  <c r="AS676" i="40" s="1"/>
  <c r="X676" i="40" l="1"/>
  <c r="T677" i="40"/>
  <c r="AA676" i="40"/>
  <c r="M676" i="40"/>
  <c r="BF676" i="40"/>
  <c r="BG676" i="40" s="1"/>
  <c r="AF677" i="40" s="1"/>
  <c r="AG677" i="40" s="1"/>
  <c r="AM676" i="40"/>
  <c r="N676" i="40" l="1"/>
  <c r="P676" i="40" s="1"/>
  <c r="W676" i="40"/>
  <c r="AY677" i="40"/>
  <c r="AI677" i="40"/>
  <c r="AH677" i="40"/>
  <c r="Q676" i="40" l="1"/>
  <c r="O676" i="40"/>
  <c r="BB677" i="40"/>
  <c r="AZ677" i="40"/>
  <c r="AV677" i="40"/>
  <c r="AW677" i="40" s="1"/>
  <c r="AX677" i="40" s="1"/>
  <c r="B678" i="40" l="1"/>
  <c r="R676" i="40"/>
  <c r="S676" i="40" s="1"/>
  <c r="BC677" i="40"/>
  <c r="BD677" i="40" s="1"/>
  <c r="BE677" i="40" s="1"/>
  <c r="Y676" i="40"/>
  <c r="AB676" i="40"/>
  <c r="AC676" i="40" l="1"/>
  <c r="AD676" i="40" s="1"/>
  <c r="C677" i="40" s="1"/>
  <c r="E677" i="40" s="1"/>
  <c r="AJ676" i="40"/>
  <c r="AK676" i="40" s="1"/>
  <c r="Z676" i="40"/>
  <c r="AL676" i="40" l="1"/>
  <c r="AO676" i="40" s="1"/>
  <c r="AR676" i="40" s="1"/>
  <c r="D677" i="40"/>
  <c r="F677" i="40"/>
  <c r="AQ676" i="40" l="1"/>
  <c r="AT676" i="40" s="1"/>
  <c r="G677" i="40"/>
  <c r="H677" i="40" s="1"/>
  <c r="I677" i="40" s="1"/>
  <c r="K677" i="40" s="1"/>
  <c r="L677" i="40" s="1"/>
  <c r="U677" i="40"/>
  <c r="V677" i="40" s="1"/>
  <c r="X677" i="40" l="1"/>
  <c r="M677" i="40"/>
  <c r="BF677" i="40"/>
  <c r="BG677" i="40" s="1"/>
  <c r="AF678" i="40" s="1"/>
  <c r="AG678" i="40" s="1"/>
  <c r="BH677" i="40"/>
  <c r="BI677" i="40" s="1"/>
  <c r="W677" i="40"/>
  <c r="AN677" i="40"/>
  <c r="AP677" i="40" s="1"/>
  <c r="AS677" i="40" s="1"/>
  <c r="AM677" i="40"/>
  <c r="AA677" i="40"/>
  <c r="N677" i="40" l="1"/>
  <c r="P677" i="40" s="1"/>
  <c r="Q677" i="40" s="1"/>
  <c r="T678" i="40"/>
  <c r="AI678" i="40"/>
  <c r="AH678" i="40"/>
  <c r="AY678" i="40"/>
  <c r="O677" i="40" l="1"/>
  <c r="R677" i="40"/>
  <c r="S677" i="40" s="1"/>
  <c r="BB678" i="40"/>
  <c r="AZ678" i="40"/>
  <c r="AV678" i="40"/>
  <c r="AW678" i="40" s="1"/>
  <c r="AX678" i="40" s="1"/>
  <c r="B679" i="40" l="1"/>
  <c r="BC678" i="40"/>
  <c r="BD678" i="40" s="1"/>
  <c r="BE678" i="40" s="1"/>
  <c r="Y677" i="40"/>
  <c r="AB677" i="40"/>
  <c r="AC677" i="40" l="1"/>
  <c r="AD677" i="40" s="1"/>
  <c r="C678" i="40" s="1"/>
  <c r="E678" i="40" s="1"/>
  <c r="AJ677" i="40"/>
  <c r="AK677" i="40" s="1"/>
  <c r="Z677" i="40"/>
  <c r="AL677" i="40" l="1"/>
  <c r="AQ677" i="40" s="1"/>
  <c r="AT677" i="40" s="1"/>
  <c r="D678" i="40"/>
  <c r="F678" i="40"/>
  <c r="AO677" i="40" l="1"/>
  <c r="AR677" i="40" s="1"/>
  <c r="G678" i="40"/>
  <c r="H678" i="40" s="1"/>
  <c r="I678" i="40" s="1"/>
  <c r="K678" i="40" s="1"/>
  <c r="L678" i="40" s="1"/>
  <c r="U678" i="40"/>
  <c r="V678" i="40" s="1"/>
  <c r="X678" i="40" l="1"/>
  <c r="M678" i="40"/>
  <c r="BF678" i="40"/>
  <c r="BG678" i="40" s="1"/>
  <c r="AF679" i="40" s="1"/>
  <c r="AG679" i="40" s="1"/>
  <c r="AM678" i="40"/>
  <c r="AN678" i="40"/>
  <c r="AP678" i="40" s="1"/>
  <c r="AS678" i="40" s="1"/>
  <c r="BH678" i="40"/>
  <c r="BI678" i="40" s="1"/>
  <c r="W678" i="40"/>
  <c r="AA678" i="40"/>
  <c r="N678" i="40" l="1"/>
  <c r="P678" i="40" s="1"/>
  <c r="Q678" i="40" s="1"/>
  <c r="T679" i="40"/>
  <c r="AI679" i="40"/>
  <c r="AH679" i="40"/>
  <c r="AY679" i="40"/>
  <c r="O678" i="40" l="1"/>
  <c r="R678" i="40"/>
  <c r="S678" i="40" s="1"/>
  <c r="AV679" i="40"/>
  <c r="AW679" i="40" s="1"/>
  <c r="AX679" i="40" s="1"/>
  <c r="BB679" i="40"/>
  <c r="AZ679" i="40"/>
  <c r="B680" i="40" l="1"/>
  <c r="BC679" i="40"/>
  <c r="BD679" i="40" s="1"/>
  <c r="BE679" i="40" s="1"/>
  <c r="Y678" i="40" l="1"/>
  <c r="AB678" i="40"/>
  <c r="AC678" i="40" l="1"/>
  <c r="AD678" i="40" s="1"/>
  <c r="C679" i="40" s="1"/>
  <c r="E679" i="40" s="1"/>
  <c r="AJ678" i="40"/>
  <c r="AK678" i="40" s="1"/>
  <c r="Z678" i="40"/>
  <c r="AL678" i="40" l="1"/>
  <c r="AO678" i="40" s="1"/>
  <c r="AR678" i="40" s="1"/>
  <c r="D679" i="40"/>
  <c r="F679" i="40"/>
  <c r="AQ678" i="40" l="1"/>
  <c r="AT678" i="40" s="1"/>
  <c r="U679" i="40"/>
  <c r="V679" i="40" s="1"/>
  <c r="G679" i="40"/>
  <c r="H679" i="40" s="1"/>
  <c r="I679" i="40" s="1"/>
  <c r="K679" i="40" s="1"/>
  <c r="L679" i="40" s="1"/>
  <c r="X679" i="40" l="1"/>
  <c r="AA679" i="40"/>
  <c r="M679" i="40"/>
  <c r="BF679" i="40"/>
  <c r="BG679" i="40" s="1"/>
  <c r="AF680" i="40" s="1"/>
  <c r="AG680" i="40" s="1"/>
  <c r="BH679" i="40"/>
  <c r="BI679" i="40" s="1"/>
  <c r="AN679" i="40"/>
  <c r="AP679" i="40" s="1"/>
  <c r="AS679" i="40" s="1"/>
  <c r="AM679" i="40"/>
  <c r="T680" i="40" l="1"/>
  <c r="W679" i="40"/>
  <c r="N679" i="40"/>
  <c r="P679" i="40" s="1"/>
  <c r="AY680" i="40"/>
  <c r="AI680" i="40"/>
  <c r="AH680" i="40"/>
  <c r="Q679" i="40" l="1"/>
  <c r="O679" i="40"/>
  <c r="AZ680" i="40"/>
  <c r="AV680" i="40"/>
  <c r="AW680" i="40" s="1"/>
  <c r="AX680" i="40" s="1"/>
  <c r="BB680" i="40"/>
  <c r="B681" i="40" l="1"/>
  <c r="R679" i="40"/>
  <c r="S679" i="40" s="1"/>
  <c r="BC680" i="40"/>
  <c r="BD680" i="40" s="1"/>
  <c r="BE680" i="40" s="1"/>
  <c r="Y679" i="40" l="1"/>
  <c r="AB679" i="40"/>
  <c r="AC679" i="40" l="1"/>
  <c r="AD679" i="40" s="1"/>
  <c r="C680" i="40" s="1"/>
  <c r="E680" i="40" s="1"/>
  <c r="AJ679" i="40"/>
  <c r="AK679" i="40" s="1"/>
  <c r="Z679" i="40"/>
  <c r="AL679" i="40" l="1"/>
  <c r="AO679" i="40" s="1"/>
  <c r="AR679" i="40" s="1"/>
  <c r="D680" i="40"/>
  <c r="F680" i="40"/>
  <c r="AQ679" i="40" l="1"/>
  <c r="AT679" i="40" s="1"/>
  <c r="U680" i="40"/>
  <c r="V680" i="40" s="1"/>
  <c r="G680" i="40"/>
  <c r="H680" i="40" s="1"/>
  <c r="I680" i="40" s="1"/>
  <c r="K680" i="40" s="1"/>
  <c r="L680" i="40" s="1"/>
  <c r="X680" i="40" l="1"/>
  <c r="AM680" i="40"/>
  <c r="AN680" i="40"/>
  <c r="AP680" i="40" s="1"/>
  <c r="AS680" i="40" s="1"/>
  <c r="AA680" i="40"/>
  <c r="M680" i="40"/>
  <c r="BH680" i="40"/>
  <c r="BI680" i="40" s="1"/>
  <c r="BF680" i="40"/>
  <c r="BG680" i="40" s="1"/>
  <c r="AF681" i="40" s="1"/>
  <c r="AG681" i="40" s="1"/>
  <c r="T681" i="40" l="1"/>
  <c r="W680" i="40"/>
  <c r="N680" i="40"/>
  <c r="P680" i="40" s="1"/>
  <c r="AH681" i="40"/>
  <c r="AI681" i="40"/>
  <c r="AY681" i="40"/>
  <c r="O680" i="40" l="1"/>
  <c r="Q680" i="40"/>
  <c r="AZ681" i="40"/>
  <c r="AV681" i="40"/>
  <c r="AW681" i="40" s="1"/>
  <c r="AX681" i="40" s="1"/>
  <c r="BB681" i="40"/>
  <c r="B682" i="40" l="1"/>
  <c r="R680" i="40"/>
  <c r="S680" i="40" s="1"/>
  <c r="BC681" i="40"/>
  <c r="BD681" i="40" s="1"/>
  <c r="BE681" i="40" s="1"/>
  <c r="AB680" i="40"/>
  <c r="Y680" i="40"/>
  <c r="AC680" i="40" l="1"/>
  <c r="AJ680" i="40"/>
  <c r="AK680" i="40" s="1"/>
  <c r="AD680" i="40"/>
  <c r="C681" i="40" s="1"/>
  <c r="E681" i="40" s="1"/>
  <c r="Z680" i="40"/>
  <c r="AL680" i="40" l="1"/>
  <c r="AO680" i="40" s="1"/>
  <c r="AR680" i="40" s="1"/>
  <c r="D681" i="40"/>
  <c r="F681" i="40"/>
  <c r="U681" i="40" l="1"/>
  <c r="V681" i="40" s="1"/>
  <c r="AQ680" i="40"/>
  <c r="AT680" i="40" s="1"/>
  <c r="G681" i="40"/>
  <c r="H681" i="40" s="1"/>
  <c r="I681" i="40" s="1"/>
  <c r="K681" i="40" s="1"/>
  <c r="L681" i="40" s="1"/>
  <c r="BH681" i="40"/>
  <c r="BI681" i="40" s="1"/>
  <c r="X681" i="40" l="1"/>
  <c r="T682" i="40"/>
  <c r="M681" i="40"/>
  <c r="BF681" i="40"/>
  <c r="BG681" i="40" s="1"/>
  <c r="AF682" i="40" s="1"/>
  <c r="AG682" i="40" s="1"/>
  <c r="AM681" i="40"/>
  <c r="AN681" i="40"/>
  <c r="AP681" i="40" s="1"/>
  <c r="AS681" i="40" s="1"/>
  <c r="AA681" i="40"/>
  <c r="N681" i="40" l="1"/>
  <c r="P681" i="40" s="1"/>
  <c r="W681" i="40"/>
  <c r="AI682" i="40"/>
  <c r="AH682" i="40"/>
  <c r="AY682" i="40"/>
  <c r="Q681" i="40" l="1"/>
  <c r="O681" i="40"/>
  <c r="AZ682" i="40"/>
  <c r="AV682" i="40"/>
  <c r="AW682" i="40" s="1"/>
  <c r="AX682" i="40" s="1"/>
  <c r="BB682" i="40"/>
  <c r="B683" i="40" l="1"/>
  <c r="R681" i="40"/>
  <c r="S681" i="40" s="1"/>
  <c r="BC682" i="40"/>
  <c r="BD682" i="40" s="1"/>
  <c r="BE682" i="40" s="1"/>
  <c r="Y681" i="40"/>
  <c r="AB681" i="40"/>
  <c r="AC681" i="40" l="1"/>
  <c r="AD681" i="40" s="1"/>
  <c r="C682" i="40" s="1"/>
  <c r="E682" i="40" s="1"/>
  <c r="AJ681" i="40"/>
  <c r="AK681" i="40" s="1"/>
  <c r="Z681" i="40"/>
  <c r="AL681" i="40" l="1"/>
  <c r="AO681" i="40" s="1"/>
  <c r="AR681" i="40" s="1"/>
  <c r="D682" i="40"/>
  <c r="F682" i="40"/>
  <c r="AQ681" i="40" l="1"/>
  <c r="AT681" i="40" s="1"/>
  <c r="G682" i="40"/>
  <c r="H682" i="40" s="1"/>
  <c r="I682" i="40" s="1"/>
  <c r="K682" i="40" s="1"/>
  <c r="L682" i="40" s="1"/>
  <c r="U682" i="40"/>
  <c r="V682" i="40" s="1"/>
  <c r="X682" i="40" l="1"/>
  <c r="M682" i="40"/>
  <c r="BF682" i="40"/>
  <c r="BG682" i="40" s="1"/>
  <c r="AF683" i="40" s="1"/>
  <c r="AG683" i="40" s="1"/>
  <c r="AH683" i="40" s="1"/>
  <c r="BH682" i="40"/>
  <c r="BI682" i="40" s="1"/>
  <c r="AN682" i="40"/>
  <c r="AP682" i="40" s="1"/>
  <c r="AS682" i="40" s="1"/>
  <c r="AM682" i="40"/>
  <c r="AA682" i="40"/>
  <c r="AI683" i="40" l="1"/>
  <c r="AY683" i="40"/>
  <c r="T683" i="40"/>
  <c r="W682" i="40"/>
  <c r="N682" i="40"/>
  <c r="P682" i="40" s="1"/>
  <c r="BB683" i="40"/>
  <c r="AV683" i="40"/>
  <c r="AW683" i="40" s="1"/>
  <c r="AX683" i="40" s="1"/>
  <c r="AZ683" i="40"/>
  <c r="B684" i="40" l="1"/>
  <c r="Q682" i="40"/>
  <c r="O682" i="40"/>
  <c r="BC683" i="40"/>
  <c r="BD683" i="40" s="1"/>
  <c r="BE683" i="40" s="1"/>
  <c r="Y682" i="40"/>
  <c r="AB682" i="40"/>
  <c r="R682" i="40" l="1"/>
  <c r="S682" i="40" s="1"/>
  <c r="AC682" i="40"/>
  <c r="AD682" i="40" s="1"/>
  <c r="C683" i="40" s="1"/>
  <c r="E683" i="40" s="1"/>
  <c r="AJ682" i="40"/>
  <c r="AK682" i="40" s="1"/>
  <c r="Z682" i="40"/>
  <c r="AL682" i="40" l="1"/>
  <c r="AO682" i="40" s="1"/>
  <c r="AR682" i="40" s="1"/>
  <c r="D683" i="40"/>
  <c r="F683" i="40"/>
  <c r="AQ682" i="40" l="1"/>
  <c r="AT682" i="40" s="1"/>
  <c r="G683" i="40"/>
  <c r="H683" i="40" s="1"/>
  <c r="I683" i="40" s="1"/>
  <c r="K683" i="40" s="1"/>
  <c r="L683" i="40" s="1"/>
  <c r="U683" i="40"/>
  <c r="V683" i="40" s="1"/>
  <c r="X683" i="40" l="1"/>
  <c r="M683" i="40"/>
  <c r="BF683" i="40"/>
  <c r="BG683" i="40" s="1"/>
  <c r="AF684" i="40" s="1"/>
  <c r="AG684" i="40" s="1"/>
  <c r="BH683" i="40"/>
  <c r="BI683" i="40" s="1"/>
  <c r="AM683" i="40"/>
  <c r="AN683" i="40"/>
  <c r="AP683" i="40" s="1"/>
  <c r="AS683" i="40" s="1"/>
  <c r="AA683" i="40"/>
  <c r="N683" i="40" l="1"/>
  <c r="P683" i="40" s="1"/>
  <c r="Q683" i="40" s="1"/>
  <c r="W683" i="40"/>
  <c r="T684" i="40"/>
  <c r="O683" i="40"/>
  <c r="AY684" i="40"/>
  <c r="AH684" i="40"/>
  <c r="AI684" i="40"/>
  <c r="R683" i="40" l="1"/>
  <c r="S683" i="40" s="1"/>
  <c r="AZ684" i="40"/>
  <c r="BB684" i="40"/>
  <c r="BC684" i="40" s="1"/>
  <c r="BD684" i="40" s="1"/>
  <c r="BE684" i="40" s="1"/>
  <c r="AV684" i="40"/>
  <c r="AW684" i="40" s="1"/>
  <c r="AX684" i="40" s="1"/>
  <c r="B685" i="40" l="1"/>
  <c r="AB683" i="40"/>
  <c r="Y683" i="40"/>
  <c r="AC683" i="40" l="1"/>
  <c r="AD683" i="40" s="1"/>
  <c r="C684" i="40" s="1"/>
  <c r="E684" i="40" s="1"/>
  <c r="AJ683" i="40"/>
  <c r="AK683" i="40" s="1"/>
  <c r="Z683" i="40"/>
  <c r="AL683" i="40" l="1"/>
  <c r="AQ683" i="40" s="1"/>
  <c r="AT683" i="40" s="1"/>
  <c r="D684" i="40"/>
  <c r="F684" i="40"/>
  <c r="AO683" i="40" l="1"/>
  <c r="AR683" i="40" s="1"/>
  <c r="G684" i="40"/>
  <c r="H684" i="40" s="1"/>
  <c r="I684" i="40" s="1"/>
  <c r="K684" i="40" s="1"/>
  <c r="L684" i="40" s="1"/>
  <c r="U684" i="40"/>
  <c r="V684" i="40" s="1"/>
  <c r="X684" i="40" l="1"/>
  <c r="M684" i="40"/>
  <c r="N684" i="40" s="1"/>
  <c r="P684" i="40" s="1"/>
  <c r="BF684" i="40"/>
  <c r="BG684" i="40" s="1"/>
  <c r="AF685" i="40" s="1"/>
  <c r="AG685" i="40" s="1"/>
  <c r="BH684" i="40"/>
  <c r="BI684" i="40" s="1"/>
  <c r="W684" i="40"/>
  <c r="AM684" i="40"/>
  <c r="AN684" i="40"/>
  <c r="AP684" i="40" s="1"/>
  <c r="AS684" i="40" s="1"/>
  <c r="AA684" i="40"/>
  <c r="T685" i="40" l="1"/>
  <c r="Q684" i="40"/>
  <c r="O684" i="40"/>
  <c r="AI685" i="40"/>
  <c r="AH685" i="40"/>
  <c r="AY685" i="40"/>
  <c r="R684" i="40" l="1"/>
  <c r="S684" i="40" s="1"/>
  <c r="AV685" i="40"/>
  <c r="AW685" i="40" s="1"/>
  <c r="AX685" i="40" s="1"/>
  <c r="AZ685" i="40"/>
  <c r="BB685" i="40"/>
  <c r="B686" i="40" l="1"/>
  <c r="BC685" i="40"/>
  <c r="BD685" i="40" s="1"/>
  <c r="BE685" i="40" s="1"/>
  <c r="Y684" i="40" l="1"/>
  <c r="AB684" i="40"/>
  <c r="AC684" i="40" l="1"/>
  <c r="AJ684" i="40"/>
  <c r="AK684" i="40" s="1"/>
  <c r="AD684" i="40"/>
  <c r="C685" i="40" s="1"/>
  <c r="E685" i="40" s="1"/>
  <c r="Z684" i="40"/>
  <c r="AL684" i="40" l="1"/>
  <c r="AO684" i="40" s="1"/>
  <c r="AR684" i="40" s="1"/>
  <c r="D685" i="40"/>
  <c r="F685" i="40"/>
  <c r="U685" i="40" l="1"/>
  <c r="V685" i="40" s="1"/>
  <c r="AQ684" i="40"/>
  <c r="AT684" i="40" s="1"/>
  <c r="G685" i="40"/>
  <c r="H685" i="40" s="1"/>
  <c r="I685" i="40" s="1"/>
  <c r="K685" i="40" s="1"/>
  <c r="L685" i="40" s="1"/>
  <c r="BH685" i="40"/>
  <c r="BI685" i="40" s="1"/>
  <c r="AM685" i="40"/>
  <c r="AN685" i="40"/>
  <c r="AP685" i="40" s="1"/>
  <c r="AS685" i="40" s="1"/>
  <c r="X685" i="40" l="1"/>
  <c r="T686" i="40"/>
  <c r="AA685" i="40"/>
  <c r="M685" i="40"/>
  <c r="BF685" i="40"/>
  <c r="BG685" i="40" s="1"/>
  <c r="AF686" i="40" s="1"/>
  <c r="AG686" i="40" s="1"/>
  <c r="AY686" i="40" s="1"/>
  <c r="AI686" i="40" l="1"/>
  <c r="BB686" i="40" s="1"/>
  <c r="AH686" i="40"/>
  <c r="N685" i="40"/>
  <c r="P685" i="40" s="1"/>
  <c r="W685" i="40"/>
  <c r="AZ686" i="40"/>
  <c r="AV686" i="40"/>
  <c r="AW686" i="40" s="1"/>
  <c r="AX686" i="40" s="1"/>
  <c r="B687" i="40" l="1"/>
  <c r="Q685" i="40"/>
  <c r="O685" i="40"/>
  <c r="BC686" i="40"/>
  <c r="BD686" i="40" s="1"/>
  <c r="BE686" i="40" s="1"/>
  <c r="AB685" i="40"/>
  <c r="Y685" i="40"/>
  <c r="R685" i="40" l="1"/>
  <c r="S685" i="40" s="1"/>
  <c r="AC685" i="40"/>
  <c r="AD685" i="40" s="1"/>
  <c r="C686" i="40" s="1"/>
  <c r="E686" i="40" s="1"/>
  <c r="AJ685" i="40"/>
  <c r="AK685" i="40" s="1"/>
  <c r="Z685" i="40"/>
  <c r="AL685" i="40" l="1"/>
  <c r="AQ685" i="40" s="1"/>
  <c r="AT685" i="40" s="1"/>
  <c r="D686" i="40"/>
  <c r="F686" i="40"/>
  <c r="AO685" i="40" l="1"/>
  <c r="AR685" i="40" s="1"/>
  <c r="U686" i="40"/>
  <c r="V686" i="40" s="1"/>
  <c r="G686" i="40"/>
  <c r="H686" i="40" s="1"/>
  <c r="I686" i="40" s="1"/>
  <c r="K686" i="40" s="1"/>
  <c r="L686" i="40" s="1"/>
  <c r="X686" i="40" l="1"/>
  <c r="M686" i="40"/>
  <c r="BF686" i="40"/>
  <c r="BG686" i="40" s="1"/>
  <c r="AF687" i="40" s="1"/>
  <c r="AG687" i="40" s="1"/>
  <c r="AN686" i="40"/>
  <c r="AP686" i="40" s="1"/>
  <c r="AS686" i="40" s="1"/>
  <c r="AM686" i="40"/>
  <c r="BH686" i="40"/>
  <c r="BI686" i="40" s="1"/>
  <c r="AA686" i="40"/>
  <c r="T687" i="40" l="1"/>
  <c r="W686" i="40"/>
  <c r="N686" i="40"/>
  <c r="P686" i="40" s="1"/>
  <c r="AY687" i="40"/>
  <c r="AH687" i="40"/>
  <c r="AI687" i="40"/>
  <c r="Q686" i="40" l="1"/>
  <c r="O686" i="40"/>
  <c r="AZ687" i="40"/>
  <c r="BB687" i="40"/>
  <c r="AV687" i="40"/>
  <c r="AW687" i="40" s="1"/>
  <c r="AX687" i="40" s="1"/>
  <c r="B688" i="40" l="1"/>
  <c r="R686" i="40"/>
  <c r="S686" i="40" s="1"/>
  <c r="BC687" i="40"/>
  <c r="BD687" i="40" s="1"/>
  <c r="BE687" i="40" s="1"/>
  <c r="Y686" i="40" l="1"/>
  <c r="AB686" i="40"/>
  <c r="AC686" i="40" l="1"/>
  <c r="AJ686" i="40"/>
  <c r="AK686" i="40" s="1"/>
  <c r="AD686" i="40"/>
  <c r="C687" i="40" s="1"/>
  <c r="E687" i="40" s="1"/>
  <c r="Z686" i="40"/>
  <c r="AL686" i="40" l="1"/>
  <c r="AO686" i="40" s="1"/>
  <c r="AR686" i="40" s="1"/>
  <c r="D687" i="40"/>
  <c r="F687" i="40"/>
  <c r="AQ686" i="40" l="1"/>
  <c r="AT686" i="40" s="1"/>
  <c r="G687" i="40"/>
  <c r="H687" i="40" s="1"/>
  <c r="I687" i="40" s="1"/>
  <c r="K687" i="40" s="1"/>
  <c r="L687" i="40" s="1"/>
  <c r="U687" i="40"/>
  <c r="V687" i="40" s="1"/>
  <c r="X687" i="40" l="1"/>
  <c r="AA687" i="40"/>
  <c r="M687" i="40"/>
  <c r="BF687" i="40"/>
  <c r="BG687" i="40" s="1"/>
  <c r="AF688" i="40" s="1"/>
  <c r="AG688" i="40" s="1"/>
  <c r="AN687" i="40"/>
  <c r="AP687" i="40" s="1"/>
  <c r="AS687" i="40" s="1"/>
  <c r="AM687" i="40"/>
  <c r="BH687" i="40"/>
  <c r="BI687" i="40" s="1"/>
  <c r="T688" i="40" l="1"/>
  <c r="W687" i="40"/>
  <c r="N687" i="40"/>
  <c r="P687" i="40" s="1"/>
  <c r="AY688" i="40"/>
  <c r="AH688" i="40"/>
  <c r="AI688" i="40"/>
  <c r="O687" i="40" l="1"/>
  <c r="Q687" i="40"/>
  <c r="AZ688" i="40"/>
  <c r="AV688" i="40"/>
  <c r="AW688" i="40" s="1"/>
  <c r="AX688" i="40" s="1"/>
  <c r="BB688" i="40"/>
  <c r="B689" i="40" l="1"/>
  <c r="R687" i="40"/>
  <c r="S687" i="40" s="1"/>
  <c r="BC688" i="40"/>
  <c r="BD688" i="40" s="1"/>
  <c r="BE688" i="40" s="1"/>
  <c r="AB687" i="40"/>
  <c r="Y687" i="40"/>
  <c r="AC687" i="40" l="1"/>
  <c r="AD687" i="40" s="1"/>
  <c r="C688" i="40" s="1"/>
  <c r="E688" i="40" s="1"/>
  <c r="AJ687" i="40"/>
  <c r="AK687" i="40" s="1"/>
  <c r="Z687" i="40"/>
  <c r="AL687" i="40" l="1"/>
  <c r="AQ687" i="40" s="1"/>
  <c r="AT687" i="40" s="1"/>
  <c r="D688" i="40"/>
  <c r="F688" i="40"/>
  <c r="AO687" i="40" l="1"/>
  <c r="AR687" i="40" s="1"/>
  <c r="U688" i="40"/>
  <c r="V688" i="40" s="1"/>
  <c r="G688" i="40"/>
  <c r="H688" i="40" s="1"/>
  <c r="I688" i="40" s="1"/>
  <c r="K688" i="40" s="1"/>
  <c r="L688" i="40" s="1"/>
  <c r="X688" i="40" l="1"/>
  <c r="M688" i="40"/>
  <c r="BF688" i="40"/>
  <c r="BG688" i="40" s="1"/>
  <c r="AF689" i="40" s="1"/>
  <c r="AG689" i="40" s="1"/>
  <c r="AM688" i="40"/>
  <c r="AN688" i="40"/>
  <c r="AP688" i="40" s="1"/>
  <c r="AS688" i="40" s="1"/>
  <c r="BH688" i="40"/>
  <c r="BI688" i="40" s="1"/>
  <c r="AA688" i="40"/>
  <c r="T689" i="40" l="1"/>
  <c r="W688" i="40"/>
  <c r="N688" i="40"/>
  <c r="P688" i="40" s="1"/>
  <c r="AH689" i="40"/>
  <c r="AI689" i="40"/>
  <c r="AY689" i="40"/>
  <c r="Q688" i="40" l="1"/>
  <c r="O688" i="40"/>
  <c r="BB689" i="40"/>
  <c r="AV689" i="40"/>
  <c r="AW689" i="40" s="1"/>
  <c r="AX689" i="40" s="1"/>
  <c r="AZ689" i="40"/>
  <c r="BC689" i="40" s="1"/>
  <c r="BD689" i="40" s="1"/>
  <c r="BE689" i="40" s="1"/>
  <c r="B690" i="40" l="1"/>
  <c r="R688" i="40"/>
  <c r="S688" i="40" s="1"/>
  <c r="AB688" i="40"/>
  <c r="Y688" i="40"/>
  <c r="AC688" i="40" l="1"/>
  <c r="AD688" i="40" s="1"/>
  <c r="C689" i="40" s="1"/>
  <c r="E689" i="40" s="1"/>
  <c r="AJ688" i="40"/>
  <c r="AK688" i="40" s="1"/>
  <c r="Z688" i="40"/>
  <c r="AL688" i="40" l="1"/>
  <c r="AO688" i="40" s="1"/>
  <c r="AR688" i="40" s="1"/>
  <c r="D689" i="40"/>
  <c r="F689" i="40"/>
  <c r="AQ688" i="40" l="1"/>
  <c r="AT688" i="40" s="1"/>
  <c r="G689" i="40"/>
  <c r="H689" i="40" s="1"/>
  <c r="I689" i="40" s="1"/>
  <c r="K689" i="40" s="1"/>
  <c r="L689" i="40" s="1"/>
  <c r="U689" i="40"/>
  <c r="V689" i="40" s="1"/>
  <c r="X689" i="40" l="1"/>
  <c r="W689" i="40"/>
  <c r="M689" i="40"/>
  <c r="BF689" i="40"/>
  <c r="BG689" i="40" s="1"/>
  <c r="AF690" i="40" s="1"/>
  <c r="AG690" i="40" s="1"/>
  <c r="AH690" i="40" s="1"/>
  <c r="BH689" i="40"/>
  <c r="BI689" i="40" s="1"/>
  <c r="AM689" i="40"/>
  <c r="AN689" i="40"/>
  <c r="AP689" i="40" s="1"/>
  <c r="AS689" i="40" s="1"/>
  <c r="AA689" i="40"/>
  <c r="N689" i="40" l="1"/>
  <c r="P689" i="40" s="1"/>
  <c r="Q689" i="40" s="1"/>
  <c r="T690" i="40"/>
  <c r="AI690" i="40"/>
  <c r="AV690" i="40" s="1"/>
  <c r="AW690" i="40" s="1"/>
  <c r="AX690" i="40" s="1"/>
  <c r="AY690" i="40"/>
  <c r="AZ690" i="40"/>
  <c r="BB690" i="40" l="1"/>
  <c r="BC690" i="40" s="1"/>
  <c r="BD690" i="40" s="1"/>
  <c r="BE690" i="40" s="1"/>
  <c r="O689" i="40"/>
  <c r="B691" i="40"/>
  <c r="R689" i="40"/>
  <c r="S689" i="40" s="1"/>
  <c r="Y689" i="40"/>
  <c r="AB689" i="40"/>
  <c r="AC689" i="40" l="1"/>
  <c r="AJ689" i="40"/>
  <c r="AK689" i="40" s="1"/>
  <c r="AD689" i="40"/>
  <c r="C690" i="40" s="1"/>
  <c r="E690" i="40" s="1"/>
  <c r="Z689" i="40"/>
  <c r="AL689" i="40" l="1"/>
  <c r="AO689" i="40" s="1"/>
  <c r="AR689" i="40" s="1"/>
  <c r="D690" i="40"/>
  <c r="F690" i="40"/>
  <c r="AQ689" i="40" l="1"/>
  <c r="AT689" i="40" s="1"/>
  <c r="U690" i="40"/>
  <c r="V690" i="40" s="1"/>
  <c r="G690" i="40"/>
  <c r="H690" i="40" s="1"/>
  <c r="I690" i="40" s="1"/>
  <c r="K690" i="40" s="1"/>
  <c r="L690" i="40" s="1"/>
  <c r="X690" i="40" l="1"/>
  <c r="AM690" i="40"/>
  <c r="BH690" i="40"/>
  <c r="BI690" i="40" s="1"/>
  <c r="AA690" i="40"/>
  <c r="M690" i="40"/>
  <c r="BF690" i="40"/>
  <c r="BG690" i="40" s="1"/>
  <c r="AF691" i="40" s="1"/>
  <c r="AG691" i="40" s="1"/>
  <c r="AI691" i="40" s="1"/>
  <c r="AN690" i="40"/>
  <c r="AP690" i="40" s="1"/>
  <c r="AS690" i="40" s="1"/>
  <c r="T691" i="40" l="1"/>
  <c r="AY691" i="40"/>
  <c r="AH691" i="40"/>
  <c r="N690" i="40"/>
  <c r="P690" i="40" s="1"/>
  <c r="W690" i="40"/>
  <c r="AV691" i="40"/>
  <c r="AW691" i="40" s="1"/>
  <c r="AX691" i="40" s="1"/>
  <c r="AZ691" i="40"/>
  <c r="BB691" i="40"/>
  <c r="B692" i="40" l="1"/>
  <c r="O690" i="40"/>
  <c r="Q690" i="40"/>
  <c r="BC691" i="40"/>
  <c r="BD691" i="40" s="1"/>
  <c r="BE691" i="40" s="1"/>
  <c r="R690" i="40" l="1"/>
  <c r="S690" i="40" s="1"/>
  <c r="AB690" i="40"/>
  <c r="Y690" i="40"/>
  <c r="AC690" i="40" l="1"/>
  <c r="AD690" i="40" s="1"/>
  <c r="C691" i="40" s="1"/>
  <c r="E691" i="40" s="1"/>
  <c r="AJ690" i="40"/>
  <c r="AK690" i="40" s="1"/>
  <c r="Z690" i="40"/>
  <c r="AL690" i="40" l="1"/>
  <c r="AQ690" i="40" s="1"/>
  <c r="AT690" i="40" s="1"/>
  <c r="D691" i="40"/>
  <c r="F691" i="40"/>
  <c r="AO690" i="40" l="1"/>
  <c r="AR690" i="40" s="1"/>
  <c r="U691" i="40"/>
  <c r="V691" i="40" s="1"/>
  <c r="G691" i="40"/>
  <c r="H691" i="40" s="1"/>
  <c r="I691" i="40" s="1"/>
  <c r="K691" i="40" s="1"/>
  <c r="L691" i="40" s="1"/>
  <c r="X691" i="40" l="1"/>
  <c r="BH691" i="40"/>
  <c r="BI691" i="40" s="1"/>
  <c r="T692" i="40" s="1"/>
  <c r="AN691" i="40"/>
  <c r="AP691" i="40" s="1"/>
  <c r="AS691" i="40" s="1"/>
  <c r="AM691" i="40"/>
  <c r="AA691" i="40"/>
  <c r="M691" i="40"/>
  <c r="BF691" i="40"/>
  <c r="BG691" i="40" s="1"/>
  <c r="AF692" i="40" s="1"/>
  <c r="AG692" i="40" s="1"/>
  <c r="AY692" i="40" s="1"/>
  <c r="AI692" i="40" l="1"/>
  <c r="AZ692" i="40" s="1"/>
  <c r="AH692" i="40"/>
  <c r="W691" i="40"/>
  <c r="N691" i="40"/>
  <c r="P691" i="40" s="1"/>
  <c r="BB692" i="40" l="1"/>
  <c r="AV692" i="40"/>
  <c r="AW692" i="40" s="1"/>
  <c r="AX692" i="40" s="1"/>
  <c r="B693" i="40" s="1"/>
  <c r="O691" i="40"/>
  <c r="Q691" i="40"/>
  <c r="BC692" i="40"/>
  <c r="BD692" i="40" s="1"/>
  <c r="BE692" i="40" s="1"/>
  <c r="R691" i="40" l="1"/>
  <c r="S691" i="40" s="1"/>
  <c r="AB691" i="40"/>
  <c r="Y691" i="40"/>
  <c r="AC691" i="40" l="1"/>
  <c r="AJ691" i="40"/>
  <c r="AK691" i="40" s="1"/>
  <c r="AD691" i="40"/>
  <c r="C692" i="40" s="1"/>
  <c r="E692" i="40" s="1"/>
  <c r="Z691" i="40"/>
  <c r="D692" i="40" l="1"/>
  <c r="F692" i="40"/>
  <c r="U692" i="40" l="1"/>
  <c r="V692" i="40" s="1"/>
  <c r="AL691" i="40"/>
  <c r="G692" i="40"/>
  <c r="H692" i="40" s="1"/>
  <c r="I692" i="40" s="1"/>
  <c r="K692" i="40" s="1"/>
  <c r="L692" i="40" s="1"/>
  <c r="X692" i="40" l="1"/>
  <c r="M692" i="40"/>
  <c r="BF692" i="40"/>
  <c r="BG692" i="40" s="1"/>
  <c r="AF693" i="40" s="1"/>
  <c r="AG693" i="40" s="1"/>
  <c r="AI693" i="40" s="1"/>
  <c r="BH692" i="40"/>
  <c r="BI692" i="40" s="1"/>
  <c r="AM692" i="40"/>
  <c r="AN692" i="40"/>
  <c r="AP692" i="40" s="1"/>
  <c r="AS692" i="40" s="1"/>
  <c r="AQ691" i="40"/>
  <c r="AT691" i="40" s="1"/>
  <c r="AO691" i="40"/>
  <c r="AR691" i="40" s="1"/>
  <c r="AA692" i="40"/>
  <c r="AY693" i="40" l="1"/>
  <c r="AH693" i="40"/>
  <c r="T693" i="40"/>
  <c r="W692" i="40"/>
  <c r="N692" i="40"/>
  <c r="P692" i="40" s="1"/>
  <c r="BB693" i="40"/>
  <c r="AZ693" i="40"/>
  <c r="AV693" i="40"/>
  <c r="AW693" i="40" s="1"/>
  <c r="AX693" i="40" s="1"/>
  <c r="B694" i="40" l="1"/>
  <c r="Q692" i="40"/>
  <c r="O692" i="40"/>
  <c r="BC693" i="40"/>
  <c r="BD693" i="40" s="1"/>
  <c r="BE693" i="40" s="1"/>
  <c r="R692" i="40" l="1"/>
  <c r="S692" i="40" s="1"/>
  <c r="Y692" i="40"/>
  <c r="AB692" i="40"/>
  <c r="AC692" i="40" l="1"/>
  <c r="AD692" i="40" s="1"/>
  <c r="C693" i="40" s="1"/>
  <c r="E693" i="40" s="1"/>
  <c r="AJ692" i="40"/>
  <c r="AK692" i="40" s="1"/>
  <c r="Z692" i="40"/>
  <c r="AL692" i="40" l="1"/>
  <c r="AQ692" i="40" s="1"/>
  <c r="AT692" i="40" s="1"/>
  <c r="D693" i="40"/>
  <c r="F693" i="40"/>
  <c r="AO692" i="40" l="1"/>
  <c r="AR692" i="40" s="1"/>
  <c r="G693" i="40"/>
  <c r="H693" i="40" s="1"/>
  <c r="I693" i="40" s="1"/>
  <c r="K693" i="40" s="1"/>
  <c r="L693" i="40" s="1"/>
  <c r="U693" i="40"/>
  <c r="V693" i="40" s="1"/>
  <c r="X693" i="40" l="1"/>
  <c r="W693" i="40"/>
  <c r="M693" i="40"/>
  <c r="BF693" i="40"/>
  <c r="BG693" i="40" s="1"/>
  <c r="AF694" i="40" s="1"/>
  <c r="AG694" i="40" s="1"/>
  <c r="AA693" i="40"/>
  <c r="BH693" i="40"/>
  <c r="BI693" i="40" s="1"/>
  <c r="AN693" i="40"/>
  <c r="AP693" i="40" s="1"/>
  <c r="AS693" i="40" s="1"/>
  <c r="AM693" i="40"/>
  <c r="N693" i="40" l="1"/>
  <c r="P693" i="40" s="1"/>
  <c r="Q693" i="40" s="1"/>
  <c r="T694" i="40"/>
  <c r="AI694" i="40"/>
  <c r="AY694" i="40"/>
  <c r="AH694" i="40"/>
  <c r="O693" i="40" l="1"/>
  <c r="R693" i="40"/>
  <c r="S693" i="40" s="1"/>
  <c r="AB693" i="40"/>
  <c r="AZ694" i="40"/>
  <c r="BB694" i="40"/>
  <c r="AV694" i="40"/>
  <c r="AW694" i="40" s="1"/>
  <c r="AX694" i="40" s="1"/>
  <c r="Y693" i="40"/>
  <c r="B695" i="40" l="1"/>
  <c r="AC693" i="40"/>
  <c r="AJ693" i="40"/>
  <c r="AK693" i="40" s="1"/>
  <c r="AD693" i="40"/>
  <c r="C694" i="40" s="1"/>
  <c r="E694" i="40" s="1"/>
  <c r="BC694" i="40"/>
  <c r="BD694" i="40" s="1"/>
  <c r="BE694" i="40" s="1"/>
  <c r="Z693" i="40"/>
  <c r="D694" i="40" l="1"/>
  <c r="F694" i="40"/>
  <c r="G694" i="40" l="1"/>
  <c r="H694" i="40" s="1"/>
  <c r="I694" i="40" s="1"/>
  <c r="K694" i="40" s="1"/>
  <c r="L694" i="40" s="1"/>
  <c r="U694" i="40"/>
  <c r="V694" i="40" s="1"/>
  <c r="AL693" i="40"/>
  <c r="M694" i="40" l="1"/>
  <c r="X694" i="40"/>
  <c r="AM694" i="40"/>
  <c r="BH694" i="40"/>
  <c r="BI694" i="40" s="1"/>
  <c r="W694" i="40"/>
  <c r="BF694" i="40"/>
  <c r="BG694" i="40" s="1"/>
  <c r="AF695" i="40" s="1"/>
  <c r="AG695" i="40" s="1"/>
  <c r="AH695" i="40" s="1"/>
  <c r="AN694" i="40"/>
  <c r="AP694" i="40" s="1"/>
  <c r="AS694" i="40" s="1"/>
  <c r="AA694" i="40"/>
  <c r="AQ693" i="40"/>
  <c r="AT693" i="40" s="1"/>
  <c r="AO693" i="40"/>
  <c r="AR693" i="40" s="1"/>
  <c r="N694" i="40"/>
  <c r="P694" i="40" s="1"/>
  <c r="T695" i="40" l="1"/>
  <c r="Q694" i="40"/>
  <c r="AY695" i="40"/>
  <c r="AI695" i="40"/>
  <c r="AV695" i="40" s="1"/>
  <c r="AW695" i="40" s="1"/>
  <c r="AX695" i="40" s="1"/>
  <c r="O694" i="40"/>
  <c r="B696" i="40" l="1"/>
  <c r="AZ695" i="40"/>
  <c r="BB695" i="40"/>
  <c r="R694" i="40"/>
  <c r="S694" i="40" s="1"/>
  <c r="BC695" i="40"/>
  <c r="BD695" i="40" s="1"/>
  <c r="BE695" i="40" s="1"/>
  <c r="Y694" i="40" l="1"/>
  <c r="AB694" i="40"/>
  <c r="AC694" i="40" l="1"/>
  <c r="AJ694" i="40"/>
  <c r="AK694" i="40" s="1"/>
  <c r="AD694" i="40"/>
  <c r="C695" i="40" s="1"/>
  <c r="E695" i="40" s="1"/>
  <c r="Z694" i="40"/>
  <c r="AL694" i="40" l="1"/>
  <c r="AQ694" i="40" s="1"/>
  <c r="AT694" i="40" s="1"/>
  <c r="AO694" i="40"/>
  <c r="AR694" i="40" s="1"/>
  <c r="D695" i="40"/>
  <c r="F695" i="40"/>
  <c r="U695" i="40" l="1"/>
  <c r="V695" i="40" s="1"/>
  <c r="G695" i="40"/>
  <c r="H695" i="40" s="1"/>
  <c r="I695" i="40" s="1"/>
  <c r="K695" i="40" s="1"/>
  <c r="L695" i="40" s="1"/>
  <c r="BH695" i="40"/>
  <c r="BI695" i="40" s="1"/>
  <c r="AN695" i="40"/>
  <c r="AP695" i="40" s="1"/>
  <c r="AS695" i="40" s="1"/>
  <c r="AM695" i="40"/>
  <c r="X695" i="40" l="1"/>
  <c r="T696" i="40"/>
  <c r="AA695" i="40"/>
  <c r="M695" i="40"/>
  <c r="BF695" i="40"/>
  <c r="BG695" i="40" s="1"/>
  <c r="AF696" i="40" s="1"/>
  <c r="AG696" i="40" s="1"/>
  <c r="W695" i="40" l="1"/>
  <c r="N695" i="40"/>
  <c r="P695" i="40" s="1"/>
  <c r="AY696" i="40"/>
  <c r="AI696" i="40"/>
  <c r="AH696" i="40"/>
  <c r="Q695" i="40" l="1"/>
  <c r="O695" i="40"/>
  <c r="AZ696" i="40"/>
  <c r="AV696" i="40"/>
  <c r="AW696" i="40" s="1"/>
  <c r="AX696" i="40" s="1"/>
  <c r="BB696" i="40"/>
  <c r="BC696" i="40" s="1"/>
  <c r="BD696" i="40" s="1"/>
  <c r="BE696" i="40" s="1"/>
  <c r="B697" i="40" l="1"/>
  <c r="R695" i="40"/>
  <c r="S695" i="40" s="1"/>
  <c r="Y695" i="40"/>
  <c r="AB695" i="40"/>
  <c r="AC695" i="40" l="1"/>
  <c r="AJ695" i="40"/>
  <c r="AK695" i="40" s="1"/>
  <c r="AD695" i="40"/>
  <c r="C696" i="40" s="1"/>
  <c r="E696" i="40" s="1"/>
  <c r="Z695" i="40"/>
  <c r="AL695" i="40" l="1"/>
  <c r="AQ695" i="40" s="1"/>
  <c r="AT695" i="40" s="1"/>
  <c r="D696" i="40"/>
  <c r="F696" i="40"/>
  <c r="AO695" i="40" l="1"/>
  <c r="AR695" i="40" s="1"/>
  <c r="U696" i="40"/>
  <c r="V696" i="40" s="1"/>
  <c r="G696" i="40"/>
  <c r="H696" i="40" s="1"/>
  <c r="I696" i="40" s="1"/>
  <c r="K696" i="40" s="1"/>
  <c r="L696" i="40" s="1"/>
  <c r="X696" i="40" l="1"/>
  <c r="AA696" i="40"/>
  <c r="M696" i="40"/>
  <c r="BF696" i="40"/>
  <c r="BG696" i="40" s="1"/>
  <c r="AF697" i="40" s="1"/>
  <c r="AG697" i="40" s="1"/>
  <c r="AM696" i="40"/>
  <c r="AN696" i="40"/>
  <c r="AP696" i="40" s="1"/>
  <c r="AS696" i="40" s="1"/>
  <c r="BH696" i="40"/>
  <c r="BI696" i="40" s="1"/>
  <c r="T697" i="40" l="1"/>
  <c r="N696" i="40"/>
  <c r="P696" i="40" s="1"/>
  <c r="W696" i="40"/>
  <c r="AI697" i="40"/>
  <c r="AY697" i="40"/>
  <c r="AH697" i="40"/>
  <c r="O696" i="40" l="1"/>
  <c r="Q696" i="40"/>
  <c r="AZ697" i="40"/>
  <c r="AV697" i="40"/>
  <c r="AW697" i="40" s="1"/>
  <c r="AX697" i="40" s="1"/>
  <c r="BB697" i="40"/>
  <c r="B698" i="40" l="1"/>
  <c r="R696" i="40"/>
  <c r="S696" i="40" s="1"/>
  <c r="BC697" i="40"/>
  <c r="BD697" i="40" s="1"/>
  <c r="BE697" i="40" s="1"/>
  <c r="Y696" i="40" l="1"/>
  <c r="AB696" i="40"/>
  <c r="AC696" i="40" l="1"/>
  <c r="AD696" i="40" s="1"/>
  <c r="C697" i="40" s="1"/>
  <c r="E697" i="40" s="1"/>
  <c r="AJ696" i="40"/>
  <c r="AK696" i="40" s="1"/>
  <c r="Z696" i="40"/>
  <c r="AL696" i="40" l="1"/>
  <c r="AQ696" i="40" s="1"/>
  <c r="AT696" i="40" s="1"/>
  <c r="D697" i="40"/>
  <c r="F697" i="40"/>
  <c r="AO696" i="40" l="1"/>
  <c r="AR696" i="40" s="1"/>
  <c r="U697" i="40"/>
  <c r="V697" i="40" s="1"/>
  <c r="AM697" i="40" s="1"/>
  <c r="G697" i="40"/>
  <c r="H697" i="40" s="1"/>
  <c r="I697" i="40" s="1"/>
  <c r="K697" i="40" s="1"/>
  <c r="L697" i="40" s="1"/>
  <c r="BH697" i="40" l="1"/>
  <c r="BI697" i="40" s="1"/>
  <c r="T698" i="40" s="1"/>
  <c r="AN697" i="40"/>
  <c r="AP697" i="40" s="1"/>
  <c r="AS697" i="40" s="1"/>
  <c r="X697" i="40"/>
  <c r="AA697" i="40"/>
  <c r="M697" i="40"/>
  <c r="BF697" i="40"/>
  <c r="BG697" i="40" s="1"/>
  <c r="AF698" i="40" s="1"/>
  <c r="AG698" i="40" s="1"/>
  <c r="AI698" i="40" s="1"/>
  <c r="AY698" i="40" l="1"/>
  <c r="AH698" i="40"/>
  <c r="N697" i="40"/>
  <c r="P697" i="40" s="1"/>
  <c r="W697" i="40"/>
  <c r="AZ698" i="40"/>
  <c r="AV698" i="40"/>
  <c r="AW698" i="40" s="1"/>
  <c r="AX698" i="40" s="1"/>
  <c r="BB698" i="40"/>
  <c r="B699" i="40" l="1"/>
  <c r="O697" i="40"/>
  <c r="Q697" i="40"/>
  <c r="BC698" i="40"/>
  <c r="BD698" i="40" s="1"/>
  <c r="BE698" i="40" s="1"/>
  <c r="Y697" i="40"/>
  <c r="AB697" i="40"/>
  <c r="R697" i="40" l="1"/>
  <c r="S697" i="40" s="1"/>
  <c r="AC697" i="40"/>
  <c r="AD697" i="40" s="1"/>
  <c r="C698" i="40" s="1"/>
  <c r="E698" i="40" s="1"/>
  <c r="AJ697" i="40"/>
  <c r="AK697" i="40" s="1"/>
  <c r="Z697" i="40"/>
  <c r="AL697" i="40" l="1"/>
  <c r="AO697" i="40" s="1"/>
  <c r="AR697" i="40" s="1"/>
  <c r="D698" i="40"/>
  <c r="F698" i="40"/>
  <c r="AQ697" i="40" l="1"/>
  <c r="AT697" i="40" s="1"/>
  <c r="G698" i="40"/>
  <c r="H698" i="40" s="1"/>
  <c r="I698" i="40" s="1"/>
  <c r="K698" i="40" s="1"/>
  <c r="L698" i="40" s="1"/>
  <c r="U698" i="40"/>
  <c r="V698" i="40" s="1"/>
  <c r="X698" i="40" l="1"/>
  <c r="AA698" i="40"/>
  <c r="M698" i="40"/>
  <c r="BF698" i="40"/>
  <c r="BG698" i="40" s="1"/>
  <c r="AF699" i="40" s="1"/>
  <c r="AG699" i="40" s="1"/>
  <c r="AM698" i="40"/>
  <c r="AN698" i="40"/>
  <c r="AP698" i="40" s="1"/>
  <c r="AS698" i="40" s="1"/>
  <c r="BH698" i="40"/>
  <c r="BI698" i="40" s="1"/>
  <c r="T699" i="40" l="1"/>
  <c r="W698" i="40"/>
  <c r="N698" i="40"/>
  <c r="P698" i="40" s="1"/>
  <c r="AI699" i="40"/>
  <c r="AH699" i="40"/>
  <c r="AY699" i="40"/>
  <c r="O698" i="40" l="1"/>
  <c r="Q698" i="40"/>
  <c r="AV699" i="40"/>
  <c r="AW699" i="40" s="1"/>
  <c r="AX699" i="40" s="1"/>
  <c r="BB699" i="40"/>
  <c r="AZ699" i="40"/>
  <c r="B700" i="40" l="1"/>
  <c r="R698" i="40"/>
  <c r="S698" i="40" s="1"/>
  <c r="BC699" i="40"/>
  <c r="BD699" i="40" s="1"/>
  <c r="BE699" i="40" s="1"/>
  <c r="Y698" i="40" l="1"/>
  <c r="AB698" i="40"/>
  <c r="AC698" i="40" l="1"/>
  <c r="AD698" i="40" s="1"/>
  <c r="C699" i="40" s="1"/>
  <c r="E699" i="40" s="1"/>
  <c r="AJ698" i="40"/>
  <c r="AK698" i="40" s="1"/>
  <c r="Z698" i="40"/>
  <c r="AL698" i="40" l="1"/>
  <c r="AQ698" i="40" s="1"/>
  <c r="AT698" i="40" s="1"/>
  <c r="D699" i="40"/>
  <c r="F699" i="40"/>
  <c r="AO698" i="40" l="1"/>
  <c r="AR698" i="40" s="1"/>
  <c r="G699" i="40"/>
  <c r="H699" i="40" s="1"/>
  <c r="I699" i="40" s="1"/>
  <c r="K699" i="40" s="1"/>
  <c r="L699" i="40" s="1"/>
  <c r="U699" i="40"/>
  <c r="V699" i="40" s="1"/>
  <c r="X699" i="40" l="1"/>
  <c r="M699" i="40"/>
  <c r="BF699" i="40"/>
  <c r="BG699" i="40" s="1"/>
  <c r="AF700" i="40" s="1"/>
  <c r="AG700" i="40" s="1"/>
  <c r="AN699" i="40"/>
  <c r="AP699" i="40" s="1"/>
  <c r="AS699" i="40" s="1"/>
  <c r="AA699" i="40"/>
  <c r="AM699" i="40"/>
  <c r="BH699" i="40"/>
  <c r="BI699" i="40" s="1"/>
  <c r="T700" i="40" l="1"/>
  <c r="W699" i="40"/>
  <c r="N699" i="40"/>
  <c r="P699" i="40" s="1"/>
  <c r="AI700" i="40"/>
  <c r="AY700" i="40"/>
  <c r="AH700" i="40"/>
  <c r="Q699" i="40" l="1"/>
  <c r="O699" i="40"/>
  <c r="AV700" i="40"/>
  <c r="AW700" i="40" s="1"/>
  <c r="AX700" i="40" s="1"/>
  <c r="AZ700" i="40"/>
  <c r="BB700" i="40"/>
  <c r="B701" i="40" l="1"/>
  <c r="R699" i="40"/>
  <c r="S699" i="40" s="1"/>
  <c r="BC700" i="40"/>
  <c r="BD700" i="40" s="1"/>
  <c r="BE700" i="40" s="1"/>
  <c r="Y699" i="40"/>
  <c r="AB699" i="40"/>
  <c r="AC699" i="40" l="1"/>
  <c r="AD699" i="40" s="1"/>
  <c r="C700" i="40" s="1"/>
  <c r="E700" i="40" s="1"/>
  <c r="AJ699" i="40"/>
  <c r="AK699" i="40" s="1"/>
  <c r="Z699" i="40"/>
  <c r="AL699" i="40" l="1"/>
  <c r="AO699" i="40" s="1"/>
  <c r="AR699" i="40" s="1"/>
  <c r="D700" i="40"/>
  <c r="F700" i="40"/>
  <c r="AQ699" i="40" l="1"/>
  <c r="AT699" i="40" s="1"/>
  <c r="G700" i="40"/>
  <c r="H700" i="40" s="1"/>
  <c r="I700" i="40" s="1"/>
  <c r="K700" i="40" s="1"/>
  <c r="L700" i="40" s="1"/>
  <c r="U700" i="40"/>
  <c r="V700" i="40" s="1"/>
  <c r="X700" i="40" l="1"/>
  <c r="AA700" i="40"/>
  <c r="M700" i="40"/>
  <c r="BF700" i="40"/>
  <c r="BG700" i="40" s="1"/>
  <c r="AF701" i="40" s="1"/>
  <c r="AG701" i="40" s="1"/>
  <c r="AN700" i="40"/>
  <c r="AP700" i="40" s="1"/>
  <c r="AS700" i="40" s="1"/>
  <c r="AM700" i="40"/>
  <c r="BH700" i="40"/>
  <c r="BI700" i="40" s="1"/>
  <c r="T701" i="40" l="1"/>
  <c r="W700" i="40"/>
  <c r="N700" i="40"/>
  <c r="P700" i="40" s="1"/>
  <c r="AH701" i="40"/>
  <c r="AI701" i="40"/>
  <c r="AY701" i="40"/>
  <c r="O700" i="40" l="1"/>
  <c r="Q700" i="40"/>
  <c r="BB701" i="40"/>
  <c r="AZ701" i="40"/>
  <c r="AV701" i="40"/>
  <c r="AW701" i="40" s="1"/>
  <c r="AX701" i="40" s="1"/>
  <c r="BC701" i="40"/>
  <c r="BD701" i="40" s="1"/>
  <c r="BE701" i="40" s="1"/>
  <c r="B702" i="40" l="1"/>
  <c r="R700" i="40"/>
  <c r="S700" i="40" s="1"/>
  <c r="AB700" i="40"/>
  <c r="Y700" i="40"/>
  <c r="AC700" i="40" l="1"/>
  <c r="AJ700" i="40"/>
  <c r="AK700" i="40" s="1"/>
  <c r="AD700" i="40"/>
  <c r="C701" i="40" s="1"/>
  <c r="E701" i="40" s="1"/>
  <c r="Z700" i="40"/>
  <c r="AL700" i="40" l="1"/>
  <c r="AQ700" i="40" s="1"/>
  <c r="AT700" i="40" s="1"/>
  <c r="D701" i="40"/>
  <c r="F701" i="40"/>
  <c r="AO700" i="40" l="1"/>
  <c r="AR700" i="40" s="1"/>
  <c r="U701" i="40"/>
  <c r="V701" i="40" s="1"/>
  <c r="G701" i="40"/>
  <c r="H701" i="40" s="1"/>
  <c r="I701" i="40" s="1"/>
  <c r="K701" i="40" s="1"/>
  <c r="L701" i="40" s="1"/>
  <c r="X701" i="40" l="1"/>
  <c r="BH701" i="40"/>
  <c r="BI701" i="40" s="1"/>
  <c r="T702" i="40" s="1"/>
  <c r="AA701" i="40"/>
  <c r="M701" i="40"/>
  <c r="BF701" i="40"/>
  <c r="BG701" i="40" s="1"/>
  <c r="AF702" i="40" s="1"/>
  <c r="AG702" i="40" s="1"/>
  <c r="AI702" i="40" s="1"/>
  <c r="AM701" i="40"/>
  <c r="AN701" i="40"/>
  <c r="AP701" i="40" s="1"/>
  <c r="AS701" i="40" s="1"/>
  <c r="AH702" i="40" l="1"/>
  <c r="AY702" i="40"/>
  <c r="W701" i="40"/>
  <c r="N701" i="40"/>
  <c r="P701" i="40" s="1"/>
  <c r="AZ702" i="40"/>
  <c r="AV702" i="40"/>
  <c r="AW702" i="40" s="1"/>
  <c r="AX702" i="40" s="1"/>
  <c r="BB702" i="40"/>
  <c r="BC702" i="40" s="1"/>
  <c r="BD702" i="40" s="1"/>
  <c r="BE702" i="40" s="1"/>
  <c r="B703" i="40" l="1"/>
  <c r="O701" i="40"/>
  <c r="Q701" i="40"/>
  <c r="Y701" i="40"/>
  <c r="AB701" i="40"/>
  <c r="R701" i="40" l="1"/>
  <c r="S701" i="40" s="1"/>
  <c r="AC701" i="40"/>
  <c r="AD701" i="40" s="1"/>
  <c r="C702" i="40" s="1"/>
  <c r="E702" i="40" s="1"/>
  <c r="AJ701" i="40"/>
  <c r="AK701" i="40" s="1"/>
  <c r="Z701" i="40"/>
  <c r="AL701" i="40" l="1"/>
  <c r="AQ701" i="40" s="1"/>
  <c r="AT701" i="40" s="1"/>
  <c r="D702" i="40"/>
  <c r="F702" i="40"/>
  <c r="AO701" i="40" l="1"/>
  <c r="AR701" i="40" s="1"/>
  <c r="G702" i="40"/>
  <c r="H702" i="40" s="1"/>
  <c r="I702" i="40" s="1"/>
  <c r="K702" i="40" s="1"/>
  <c r="L702" i="40" s="1"/>
  <c r="U702" i="40"/>
  <c r="V702" i="40" s="1"/>
  <c r="X702" i="40" l="1"/>
  <c r="M702" i="40"/>
  <c r="BF702" i="40"/>
  <c r="BG702" i="40" s="1"/>
  <c r="AF703" i="40" s="1"/>
  <c r="AG703" i="40" s="1"/>
  <c r="AM702" i="40"/>
  <c r="AN702" i="40"/>
  <c r="AP702" i="40" s="1"/>
  <c r="AS702" i="40" s="1"/>
  <c r="BH702" i="40"/>
  <c r="BI702" i="40" s="1"/>
  <c r="AA702" i="40"/>
  <c r="T703" i="40" l="1"/>
  <c r="W702" i="40"/>
  <c r="N702" i="40"/>
  <c r="P702" i="40" s="1"/>
  <c r="AY703" i="40"/>
  <c r="AH703" i="40"/>
  <c r="AI703" i="40"/>
  <c r="Q702" i="40" l="1"/>
  <c r="O702" i="40"/>
  <c r="AV703" i="40"/>
  <c r="AW703" i="40" s="1"/>
  <c r="AX703" i="40" s="1"/>
  <c r="AZ703" i="40"/>
  <c r="BB703" i="40"/>
  <c r="B704" i="40" l="1"/>
  <c r="R702" i="40"/>
  <c r="S702" i="40" s="1"/>
  <c r="BC703" i="40"/>
  <c r="BD703" i="40" s="1"/>
  <c r="BE703" i="40" s="1"/>
  <c r="Y702" i="40"/>
  <c r="AB702" i="40"/>
  <c r="AC702" i="40" l="1"/>
  <c r="AJ702" i="40"/>
  <c r="AK702" i="40" s="1"/>
  <c r="AD702" i="40"/>
  <c r="C703" i="40" s="1"/>
  <c r="E703" i="40" s="1"/>
  <c r="Z702" i="40"/>
  <c r="AL702" i="40" l="1"/>
  <c r="AQ702" i="40" s="1"/>
  <c r="AT702" i="40" s="1"/>
  <c r="D703" i="40"/>
  <c r="F703" i="40"/>
  <c r="U703" i="40" l="1"/>
  <c r="V703" i="40" s="1"/>
  <c r="G703" i="40"/>
  <c r="H703" i="40" s="1"/>
  <c r="I703" i="40" s="1"/>
  <c r="K703" i="40" s="1"/>
  <c r="L703" i="40" s="1"/>
  <c r="AO702" i="40"/>
  <c r="AR702" i="40" s="1"/>
  <c r="X703" i="40" l="1"/>
  <c r="AM703" i="40"/>
  <c r="BH703" i="40"/>
  <c r="BI703" i="40" s="1"/>
  <c r="T704" i="40" s="1"/>
  <c r="AN703" i="40"/>
  <c r="AP703" i="40" s="1"/>
  <c r="AS703" i="40" s="1"/>
  <c r="AA703" i="40"/>
  <c r="M703" i="40"/>
  <c r="BF703" i="40"/>
  <c r="BG703" i="40" s="1"/>
  <c r="AF704" i="40" s="1"/>
  <c r="AG704" i="40" s="1"/>
  <c r="N703" i="40" l="1"/>
  <c r="P703" i="40" s="1"/>
  <c r="W703" i="40"/>
  <c r="AI704" i="40"/>
  <c r="AY704" i="40"/>
  <c r="AH704" i="40"/>
  <c r="O703" i="40" l="1"/>
  <c r="Q703" i="40"/>
  <c r="BB704" i="40"/>
  <c r="AZ704" i="40"/>
  <c r="BC704" i="40" s="1"/>
  <c r="BD704" i="40" s="1"/>
  <c r="BE704" i="40" s="1"/>
  <c r="AV704" i="40"/>
  <c r="AW704" i="40" s="1"/>
  <c r="AX704" i="40" s="1"/>
  <c r="B705" i="40" l="1"/>
  <c r="R703" i="40"/>
  <c r="S703" i="40" s="1"/>
  <c r="Y703" i="40"/>
  <c r="AB703" i="40"/>
  <c r="AC703" i="40" l="1"/>
  <c r="AJ703" i="40"/>
  <c r="AK703" i="40" s="1"/>
  <c r="AD703" i="40"/>
  <c r="C704" i="40" s="1"/>
  <c r="E704" i="40" s="1"/>
  <c r="Z703" i="40"/>
  <c r="AL703" i="40" l="1"/>
  <c r="AQ703" i="40" s="1"/>
  <c r="AT703" i="40" s="1"/>
  <c r="D704" i="40"/>
  <c r="F704" i="40"/>
  <c r="AO703" i="40" l="1"/>
  <c r="AR703" i="40" s="1"/>
  <c r="G704" i="40"/>
  <c r="H704" i="40" s="1"/>
  <c r="I704" i="40" s="1"/>
  <c r="K704" i="40" s="1"/>
  <c r="L704" i="40" s="1"/>
  <c r="U704" i="40"/>
  <c r="V704" i="40" s="1"/>
  <c r="X704" i="40" l="1"/>
  <c r="W704" i="40"/>
  <c r="M704" i="40"/>
  <c r="BF704" i="40"/>
  <c r="BG704" i="40" s="1"/>
  <c r="AF705" i="40" s="1"/>
  <c r="AG705" i="40" s="1"/>
  <c r="BH704" i="40"/>
  <c r="BI704" i="40" s="1"/>
  <c r="AN704" i="40"/>
  <c r="AP704" i="40" s="1"/>
  <c r="AS704" i="40" s="1"/>
  <c r="AM704" i="40"/>
  <c r="AA704" i="40"/>
  <c r="N704" i="40" l="1"/>
  <c r="P704" i="40" s="1"/>
  <c r="Q704" i="40" s="1"/>
  <c r="T705" i="40"/>
  <c r="AH705" i="40"/>
  <c r="AY705" i="40"/>
  <c r="AI705" i="40"/>
  <c r="O704" i="40" l="1"/>
  <c r="R704" i="40"/>
  <c r="S704" i="40" s="1"/>
  <c r="AV705" i="40"/>
  <c r="AW705" i="40" s="1"/>
  <c r="AX705" i="40" s="1"/>
  <c r="AZ705" i="40"/>
  <c r="BB705" i="40"/>
  <c r="B706" i="40" l="1"/>
  <c r="BC705" i="40"/>
  <c r="BD705" i="40" s="1"/>
  <c r="BE705" i="40" s="1"/>
  <c r="AB704" i="40"/>
  <c r="Y704" i="40"/>
  <c r="AC704" i="40" l="1"/>
  <c r="AD704" i="40" s="1"/>
  <c r="C705" i="40" s="1"/>
  <c r="E705" i="40" s="1"/>
  <c r="AJ704" i="40"/>
  <c r="AK704" i="40" s="1"/>
  <c r="Z704" i="40"/>
  <c r="AL704" i="40" l="1"/>
  <c r="AQ704" i="40" s="1"/>
  <c r="AT704" i="40" s="1"/>
  <c r="D705" i="40"/>
  <c r="F705" i="40"/>
  <c r="AO704" i="40" l="1"/>
  <c r="AR704" i="40" s="1"/>
  <c r="G705" i="40"/>
  <c r="H705" i="40" s="1"/>
  <c r="I705" i="40" s="1"/>
  <c r="K705" i="40" s="1"/>
  <c r="L705" i="40" s="1"/>
  <c r="U705" i="40"/>
  <c r="V705" i="40" s="1"/>
  <c r="X705" i="40" l="1"/>
  <c r="AA705" i="40"/>
  <c r="M705" i="40"/>
  <c r="BF705" i="40"/>
  <c r="BG705" i="40" s="1"/>
  <c r="AF706" i="40" s="1"/>
  <c r="AG706" i="40" s="1"/>
  <c r="AM705" i="40"/>
  <c r="AN705" i="40"/>
  <c r="AP705" i="40" s="1"/>
  <c r="AS705" i="40" s="1"/>
  <c r="BH705" i="40"/>
  <c r="BI705" i="40" s="1"/>
  <c r="T706" i="40" l="1"/>
  <c r="W705" i="40"/>
  <c r="N705" i="40"/>
  <c r="P705" i="40" s="1"/>
  <c r="AH706" i="40"/>
  <c r="AI706" i="40"/>
  <c r="AY706" i="40"/>
  <c r="Q705" i="40" l="1"/>
  <c r="O705" i="40"/>
  <c r="BB706" i="40"/>
  <c r="AZ706" i="40"/>
  <c r="AV706" i="40"/>
  <c r="AW706" i="40" s="1"/>
  <c r="AX706" i="40" s="1"/>
  <c r="B707" i="40" l="1"/>
  <c r="R705" i="40"/>
  <c r="S705" i="40" s="1"/>
  <c r="BC706" i="40"/>
  <c r="BD706" i="40" s="1"/>
  <c r="BE706" i="40" s="1"/>
  <c r="AB705" i="40"/>
  <c r="Y705" i="40"/>
  <c r="AC705" i="40" l="1"/>
  <c r="AD705" i="40" s="1"/>
  <c r="C706" i="40" s="1"/>
  <c r="E706" i="40" s="1"/>
  <c r="AJ705" i="40"/>
  <c r="AK705" i="40" s="1"/>
  <c r="Z705" i="40"/>
  <c r="AL705" i="40" l="1"/>
  <c r="AO705" i="40" s="1"/>
  <c r="AR705" i="40" s="1"/>
  <c r="D706" i="40"/>
  <c r="F706" i="40"/>
  <c r="AQ705" i="40" l="1"/>
  <c r="AT705" i="40" s="1"/>
  <c r="U706" i="40"/>
  <c r="V706" i="40" s="1"/>
  <c r="BH706" i="40" s="1"/>
  <c r="BI706" i="40" s="1"/>
  <c r="G706" i="40"/>
  <c r="H706" i="40" s="1"/>
  <c r="I706" i="40" s="1"/>
  <c r="K706" i="40" s="1"/>
  <c r="L706" i="40" s="1"/>
  <c r="AM706" i="40" l="1"/>
  <c r="AN706" i="40"/>
  <c r="AP706" i="40" s="1"/>
  <c r="AS706" i="40" s="1"/>
  <c r="X706" i="40"/>
  <c r="T707" i="40"/>
  <c r="AA706" i="40"/>
  <c r="M706" i="40"/>
  <c r="N706" i="40" s="1"/>
  <c r="P706" i="40" s="1"/>
  <c r="BF706" i="40"/>
  <c r="BG706" i="40" s="1"/>
  <c r="AF707" i="40" s="1"/>
  <c r="AG707" i="40" s="1"/>
  <c r="W706" i="40" l="1"/>
  <c r="Q706" i="40"/>
  <c r="O706" i="40"/>
  <c r="AI707" i="40"/>
  <c r="AH707" i="40"/>
  <c r="AY707" i="40"/>
  <c r="R706" i="40" l="1"/>
  <c r="S706" i="40" s="1"/>
  <c r="AZ707" i="40"/>
  <c r="AV707" i="40"/>
  <c r="AW707" i="40" s="1"/>
  <c r="AX707" i="40" s="1"/>
  <c r="BB707" i="40"/>
  <c r="B708" i="40" l="1"/>
  <c r="BC707" i="40"/>
  <c r="BD707" i="40" s="1"/>
  <c r="BE707" i="40" s="1"/>
  <c r="Y706" i="40" l="1"/>
  <c r="AB706" i="40"/>
  <c r="AC706" i="40" l="1"/>
  <c r="AD706" i="40" s="1"/>
  <c r="C707" i="40" s="1"/>
  <c r="E707" i="40" s="1"/>
  <c r="AJ706" i="40"/>
  <c r="AK706" i="40" s="1"/>
  <c r="Z706" i="40"/>
  <c r="AL706" i="40" l="1"/>
  <c r="AO706" i="40" s="1"/>
  <c r="AR706" i="40" s="1"/>
  <c r="D707" i="40"/>
  <c r="F707" i="40"/>
  <c r="AQ706" i="40" l="1"/>
  <c r="AT706" i="40" s="1"/>
  <c r="U707" i="40"/>
  <c r="V707" i="40" s="1"/>
  <c r="BH707" i="40" s="1"/>
  <c r="BI707" i="40" s="1"/>
  <c r="G707" i="40"/>
  <c r="H707" i="40" s="1"/>
  <c r="I707" i="40" s="1"/>
  <c r="K707" i="40" s="1"/>
  <c r="L707" i="40" s="1"/>
  <c r="AM707" i="40" l="1"/>
  <c r="X707" i="40"/>
  <c r="AN707" i="40"/>
  <c r="AP707" i="40" s="1"/>
  <c r="AS707" i="40" s="1"/>
  <c r="T708" i="40"/>
  <c r="AA707" i="40"/>
  <c r="M707" i="40"/>
  <c r="BF707" i="40"/>
  <c r="BG707" i="40" s="1"/>
  <c r="AF708" i="40" s="1"/>
  <c r="AG708" i="40" s="1"/>
  <c r="AH708" i="40" s="1"/>
  <c r="AI708" i="40" l="1"/>
  <c r="AV708" i="40" s="1"/>
  <c r="AW708" i="40" s="1"/>
  <c r="AX708" i="40" s="1"/>
  <c r="AY708" i="40"/>
  <c r="N707" i="40"/>
  <c r="P707" i="40" s="1"/>
  <c r="W707" i="40"/>
  <c r="BB708" i="40" l="1"/>
  <c r="AZ708" i="40"/>
  <c r="B709" i="40"/>
  <c r="O707" i="40"/>
  <c r="Q707" i="40"/>
  <c r="BC708" i="40"/>
  <c r="BD708" i="40" s="1"/>
  <c r="BE708" i="40" s="1"/>
  <c r="R707" i="40" l="1"/>
  <c r="S707" i="40" s="1"/>
  <c r="AB707" i="40"/>
  <c r="AC707" i="40" l="1"/>
  <c r="AD707" i="40" s="1"/>
  <c r="C708" i="40" s="1"/>
  <c r="AJ707" i="40"/>
  <c r="AK707" i="40" s="1"/>
  <c r="Y707" i="40"/>
  <c r="E708" i="40" l="1"/>
  <c r="Z707" i="40"/>
  <c r="D708" i="40"/>
  <c r="F708" i="40"/>
  <c r="U708" i="40" l="1"/>
  <c r="V708" i="40" s="1"/>
  <c r="AL707" i="40"/>
  <c r="G708" i="40"/>
  <c r="H708" i="40" s="1"/>
  <c r="I708" i="40" s="1"/>
  <c r="K708" i="40" s="1"/>
  <c r="L708" i="40" s="1"/>
  <c r="X708" i="40" l="1"/>
  <c r="BH708" i="40"/>
  <c r="BI708" i="40" s="1"/>
  <c r="T709" i="40" s="1"/>
  <c r="AN708" i="40"/>
  <c r="AP708" i="40" s="1"/>
  <c r="AS708" i="40" s="1"/>
  <c r="AM708" i="40"/>
  <c r="AA708" i="40"/>
  <c r="M708" i="40"/>
  <c r="BF708" i="40"/>
  <c r="BG708" i="40" s="1"/>
  <c r="AF709" i="40" s="1"/>
  <c r="AG709" i="40" s="1"/>
  <c r="AO707" i="40"/>
  <c r="AR707" i="40" s="1"/>
  <c r="AQ707" i="40"/>
  <c r="AT707" i="40" s="1"/>
  <c r="N708" i="40" l="1"/>
  <c r="P708" i="40" s="1"/>
  <c r="W708" i="40"/>
  <c r="AY709" i="40"/>
  <c r="AI709" i="40"/>
  <c r="AH709" i="40"/>
  <c r="Q708" i="40" l="1"/>
  <c r="O708" i="40"/>
  <c r="AV709" i="40"/>
  <c r="AW709" i="40" s="1"/>
  <c r="AX709" i="40" s="1"/>
  <c r="BB709" i="40"/>
  <c r="AZ709" i="40"/>
  <c r="B710" i="40" l="1"/>
  <c r="R708" i="40"/>
  <c r="S708" i="40" s="1"/>
  <c r="BC709" i="40"/>
  <c r="BD709" i="40" s="1"/>
  <c r="BE709" i="40" s="1"/>
  <c r="Y708" i="40" l="1"/>
  <c r="AB708" i="40"/>
  <c r="AC708" i="40" l="1"/>
  <c r="AD708" i="40" s="1"/>
  <c r="C709" i="40" s="1"/>
  <c r="E709" i="40" s="1"/>
  <c r="AJ708" i="40"/>
  <c r="AK708" i="40" s="1"/>
  <c r="Z708" i="40"/>
  <c r="AL708" i="40" l="1"/>
  <c r="AQ708" i="40" s="1"/>
  <c r="AT708" i="40" s="1"/>
  <c r="D709" i="40"/>
  <c r="F709" i="40"/>
  <c r="AO708" i="40" l="1"/>
  <c r="AR708" i="40" s="1"/>
  <c r="G709" i="40"/>
  <c r="H709" i="40" s="1"/>
  <c r="I709" i="40" s="1"/>
  <c r="K709" i="40" s="1"/>
  <c r="L709" i="40" s="1"/>
  <c r="U709" i="40"/>
  <c r="V709" i="40" s="1"/>
  <c r="X709" i="40" l="1"/>
  <c r="W709" i="40"/>
  <c r="M709" i="40"/>
  <c r="BF709" i="40"/>
  <c r="BG709" i="40" s="1"/>
  <c r="AF710" i="40" s="1"/>
  <c r="AG710" i="40" s="1"/>
  <c r="AI710" i="40" s="1"/>
  <c r="AM709" i="40"/>
  <c r="AN709" i="40"/>
  <c r="AP709" i="40" s="1"/>
  <c r="AS709" i="40" s="1"/>
  <c r="BH709" i="40"/>
  <c r="BI709" i="40" s="1"/>
  <c r="AA709" i="40"/>
  <c r="N709" i="40" l="1"/>
  <c r="P709" i="40" s="1"/>
  <c r="Q709" i="40" s="1"/>
  <c r="T710" i="40"/>
  <c r="AH710" i="40"/>
  <c r="AY710" i="40"/>
  <c r="AZ710" i="40"/>
  <c r="BB710" i="40"/>
  <c r="AV710" i="40"/>
  <c r="AW710" i="40" s="1"/>
  <c r="AX710" i="40" s="1"/>
  <c r="O709" i="40" l="1"/>
  <c r="B711" i="40"/>
  <c r="R709" i="40"/>
  <c r="S709" i="40" s="1"/>
  <c r="BC710" i="40"/>
  <c r="BD710" i="40" s="1"/>
  <c r="BE710" i="40" s="1"/>
  <c r="Y709" i="40" l="1"/>
  <c r="AB709" i="40"/>
  <c r="AC709" i="40" l="1"/>
  <c r="AJ709" i="40"/>
  <c r="AK709" i="40" s="1"/>
  <c r="AD709" i="40"/>
  <c r="C710" i="40" s="1"/>
  <c r="E710" i="40" s="1"/>
  <c r="Z709" i="40"/>
  <c r="AL709" i="40" l="1"/>
  <c r="AQ709" i="40" s="1"/>
  <c r="AT709" i="40" s="1"/>
  <c r="D710" i="40"/>
  <c r="F710" i="40"/>
  <c r="AO709" i="40" l="1"/>
  <c r="AR709" i="40" s="1"/>
  <c r="G710" i="40"/>
  <c r="H710" i="40" s="1"/>
  <c r="I710" i="40" s="1"/>
  <c r="K710" i="40" s="1"/>
  <c r="L710" i="40" s="1"/>
  <c r="U710" i="40"/>
  <c r="V710" i="40" s="1"/>
  <c r="X710" i="40" l="1"/>
  <c r="AA710" i="40"/>
  <c r="M710" i="40"/>
  <c r="BF710" i="40"/>
  <c r="BG710" i="40" s="1"/>
  <c r="AF711" i="40" s="1"/>
  <c r="AG711" i="40" s="1"/>
  <c r="AN710" i="40"/>
  <c r="AP710" i="40" s="1"/>
  <c r="AS710" i="40" s="1"/>
  <c r="AM710" i="40"/>
  <c r="BH710" i="40"/>
  <c r="BI710" i="40" s="1"/>
  <c r="T711" i="40" l="1"/>
  <c r="W710" i="40"/>
  <c r="N710" i="40"/>
  <c r="P710" i="40" s="1"/>
  <c r="AI711" i="40"/>
  <c r="AH711" i="40"/>
  <c r="AY711" i="40"/>
  <c r="O710" i="40" l="1"/>
  <c r="Q710" i="40"/>
  <c r="BB711" i="40"/>
  <c r="AZ711" i="40"/>
  <c r="BC711" i="40" s="1"/>
  <c r="BD711" i="40" s="1"/>
  <c r="BE711" i="40" s="1"/>
  <c r="AV711" i="40"/>
  <c r="AW711" i="40" s="1"/>
  <c r="AX711" i="40" s="1"/>
  <c r="B712" i="40" l="1"/>
  <c r="R710" i="40"/>
  <c r="S710" i="40" s="1"/>
  <c r="Y710" i="40"/>
  <c r="AB710" i="40" l="1"/>
  <c r="Z710" i="40"/>
  <c r="AJ710" i="40" l="1"/>
  <c r="AC710" i="40"/>
  <c r="AD710" i="40" s="1"/>
  <c r="C711" i="40" s="1"/>
  <c r="E711" i="40" s="1"/>
  <c r="AK710" i="40" l="1"/>
  <c r="F711" i="40"/>
  <c r="D711" i="40"/>
  <c r="AL710" i="40" l="1"/>
  <c r="U711" i="40"/>
  <c r="V711" i="40" s="1"/>
  <c r="G711" i="40"/>
  <c r="H711" i="40" s="1"/>
  <c r="I711" i="40" s="1"/>
  <c r="K711" i="40" s="1"/>
  <c r="L711" i="40" s="1"/>
  <c r="AO710" i="40" l="1"/>
  <c r="AR710" i="40" s="1"/>
  <c r="AQ710" i="40"/>
  <c r="AT710" i="40" s="1"/>
  <c r="X711" i="40"/>
  <c r="AA711" i="40"/>
  <c r="M711" i="40"/>
  <c r="BF711" i="40"/>
  <c r="BG711" i="40" s="1"/>
  <c r="AF712" i="40" s="1"/>
  <c r="AG712" i="40" s="1"/>
  <c r="AH712" i="40" s="1"/>
  <c r="AN711" i="40"/>
  <c r="AP711" i="40" s="1"/>
  <c r="AS711" i="40" s="1"/>
  <c r="AM711" i="40"/>
  <c r="BH711" i="40"/>
  <c r="BI711" i="40" s="1"/>
  <c r="T712" i="40" l="1"/>
  <c r="AI712" i="40"/>
  <c r="BB712" i="40" s="1"/>
  <c r="AY712" i="40"/>
  <c r="W711" i="40"/>
  <c r="N711" i="40"/>
  <c r="P711" i="40" s="1"/>
  <c r="AV712" i="40"/>
  <c r="AW712" i="40" s="1"/>
  <c r="AX712" i="40" s="1"/>
  <c r="AZ712" i="40"/>
  <c r="B713" i="40" l="1"/>
  <c r="Q711" i="40"/>
  <c r="BC712" i="40"/>
  <c r="BD712" i="40" s="1"/>
  <c r="BE712" i="40" s="1"/>
  <c r="O711" i="40"/>
  <c r="R711" i="40" l="1"/>
  <c r="S711" i="40" s="1"/>
  <c r="AB711" i="40"/>
  <c r="Y711" i="40"/>
  <c r="Z711" i="40" l="1"/>
  <c r="AC711" i="40"/>
  <c r="AD711" i="40" s="1"/>
  <c r="C712" i="40" s="1"/>
  <c r="D712" i="40" s="1"/>
  <c r="AJ711" i="40"/>
  <c r="AK711" i="40" s="1"/>
  <c r="E712" i="40" l="1"/>
  <c r="F712" i="40"/>
  <c r="G712" i="40" s="1"/>
  <c r="H712" i="40" s="1"/>
  <c r="I712" i="40" s="1"/>
  <c r="K712" i="40" s="1"/>
  <c r="L712" i="40" s="1"/>
  <c r="M712" i="40" l="1"/>
  <c r="U712" i="40"/>
  <c r="V712" i="40" s="1"/>
  <c r="X712" i="40" s="1"/>
  <c r="AL711" i="40"/>
  <c r="AA712" i="40" l="1"/>
  <c r="AN712" i="40"/>
  <c r="AP712" i="40" s="1"/>
  <c r="AS712" i="40" s="1"/>
  <c r="BH712" i="40"/>
  <c r="BI712" i="40" s="1"/>
  <c r="W712" i="40"/>
  <c r="BF712" i="40"/>
  <c r="BG712" i="40" s="1"/>
  <c r="AF713" i="40" s="1"/>
  <c r="AG713" i="40" s="1"/>
  <c r="AI713" i="40" s="1"/>
  <c r="AV713" i="40" s="1"/>
  <c r="AW713" i="40" s="1"/>
  <c r="AX713" i="40" s="1"/>
  <c r="AM712" i="40"/>
  <c r="AO711" i="40"/>
  <c r="AR711" i="40" s="1"/>
  <c r="AQ711" i="40"/>
  <c r="AT711" i="40" s="1"/>
  <c r="N712" i="40"/>
  <c r="P712" i="40" s="1"/>
  <c r="B714" i="40" l="1"/>
  <c r="T713" i="40"/>
  <c r="BB713" i="40"/>
  <c r="AZ713" i="40"/>
  <c r="O712" i="40"/>
  <c r="Q712" i="40"/>
  <c r="AY713" i="40"/>
  <c r="BC713" i="40" s="1"/>
  <c r="BD713" i="40" s="1"/>
  <c r="BE713" i="40" s="1"/>
  <c r="AH713" i="40"/>
  <c r="Y712" i="40"/>
  <c r="Z712" i="40" l="1"/>
  <c r="R712" i="40"/>
  <c r="S712" i="40" s="1"/>
  <c r="AB712" i="40"/>
  <c r="AC712" i="40" l="1"/>
  <c r="AD712" i="40" s="1"/>
  <c r="C713" i="40" s="1"/>
  <c r="E713" i="40" s="1"/>
  <c r="AJ712" i="40"/>
  <c r="AK712" i="40" s="1"/>
  <c r="F713" i="40" l="1"/>
  <c r="AL712" i="40"/>
  <c r="AO712" i="40" s="1"/>
  <c r="AR712" i="40" s="1"/>
  <c r="D713" i="40"/>
  <c r="AQ712" i="40" l="1"/>
  <c r="AT712" i="40" s="1"/>
  <c r="G713" i="40"/>
  <c r="H713" i="40" s="1"/>
  <c r="I713" i="40" s="1"/>
  <c r="K713" i="40" s="1"/>
  <c r="L713" i="40" s="1"/>
  <c r="U713" i="40"/>
  <c r="V713" i="40" s="1"/>
  <c r="M713" i="40" l="1"/>
  <c r="X713" i="40"/>
  <c r="AN713" i="40"/>
  <c r="AP713" i="40" s="1"/>
  <c r="AS713" i="40" s="1"/>
  <c r="BH713" i="40"/>
  <c r="BI713" i="40" s="1"/>
  <c r="T714" i="40" s="1"/>
  <c r="N713" i="40"/>
  <c r="P713" i="40" s="1"/>
  <c r="AM713" i="40"/>
  <c r="AA713" i="40"/>
  <c r="BF713" i="40"/>
  <c r="BG713" i="40" s="1"/>
  <c r="AF714" i="40" s="1"/>
  <c r="AG714" i="40" s="1"/>
  <c r="AY714" i="40" s="1"/>
  <c r="W713" i="40" l="1"/>
  <c r="Y713" i="40" s="1"/>
  <c r="Q713" i="40"/>
  <c r="AH714" i="40"/>
  <c r="AI714" i="40"/>
  <c r="O713" i="40"/>
  <c r="AB713" i="40" l="1"/>
  <c r="R713" i="40"/>
  <c r="S713" i="40" s="1"/>
  <c r="AZ714" i="40"/>
  <c r="AV714" i="40"/>
  <c r="AW714" i="40" s="1"/>
  <c r="AX714" i="40" s="1"/>
  <c r="BB714" i="40"/>
  <c r="AC713" i="40"/>
  <c r="AD713" i="40" s="1"/>
  <c r="C714" i="40" s="1"/>
  <c r="E714" i="40" s="1"/>
  <c r="AJ713" i="40"/>
  <c r="AK713" i="40" s="1"/>
  <c r="Z713" i="40"/>
  <c r="B715" i="40" l="1"/>
  <c r="BC714" i="40"/>
  <c r="BD714" i="40" s="1"/>
  <c r="BE714" i="40" s="1"/>
  <c r="AL713" i="40"/>
  <c r="AO713" i="40" s="1"/>
  <c r="AR713" i="40" s="1"/>
  <c r="D714" i="40"/>
  <c r="F714" i="40"/>
  <c r="U714" i="40" l="1"/>
  <c r="V714" i="40" s="1"/>
  <c r="AQ713" i="40"/>
  <c r="AT713" i="40" s="1"/>
  <c r="G714" i="40"/>
  <c r="H714" i="40" s="1"/>
  <c r="I714" i="40" s="1"/>
  <c r="K714" i="40" s="1"/>
  <c r="L714" i="40" s="1"/>
  <c r="BH714" i="40"/>
  <c r="BI714" i="40" s="1"/>
  <c r="AN714" i="40"/>
  <c r="AP714" i="40" s="1"/>
  <c r="AS714" i="40" s="1"/>
  <c r="AM714" i="40"/>
  <c r="X714" i="40" l="1"/>
  <c r="T715" i="40"/>
  <c r="M714" i="40"/>
  <c r="BF714" i="40"/>
  <c r="BG714" i="40" s="1"/>
  <c r="AF715" i="40" s="1"/>
  <c r="AG715" i="40" s="1"/>
  <c r="AA714" i="40"/>
  <c r="W714" i="40" l="1"/>
  <c r="N714" i="40"/>
  <c r="P714" i="40" s="1"/>
  <c r="AI715" i="40"/>
  <c r="AH715" i="40"/>
  <c r="AY715" i="40"/>
  <c r="O714" i="40" l="1"/>
  <c r="Q714" i="40"/>
  <c r="AZ715" i="40"/>
  <c r="AV715" i="40"/>
  <c r="AW715" i="40" s="1"/>
  <c r="AX715" i="40" s="1"/>
  <c r="BB715" i="40"/>
  <c r="B716" i="40" l="1"/>
  <c r="R714" i="40"/>
  <c r="S714" i="40" s="1"/>
  <c r="BC715" i="40"/>
  <c r="BD715" i="40" s="1"/>
  <c r="BE715" i="40" s="1"/>
  <c r="Y714" i="40" l="1"/>
  <c r="AB714" i="40" l="1"/>
  <c r="Z714" i="40"/>
  <c r="AC714" i="40" l="1"/>
  <c r="AD714" i="40" s="1"/>
  <c r="C715" i="40" s="1"/>
  <c r="E715" i="40" s="1"/>
  <c r="AJ714" i="40"/>
  <c r="AK714" i="40" s="1"/>
  <c r="D715" i="40" l="1"/>
  <c r="AL714" i="40"/>
  <c r="F715" i="40"/>
  <c r="AQ714" i="40"/>
  <c r="AT714" i="40" s="1"/>
  <c r="AO714" i="40"/>
  <c r="AR714" i="40" s="1"/>
  <c r="G715" i="40" l="1"/>
  <c r="H715" i="40" s="1"/>
  <c r="I715" i="40" s="1"/>
  <c r="K715" i="40" s="1"/>
  <c r="L715" i="40" s="1"/>
  <c r="U715" i="40"/>
  <c r="V715" i="40" s="1"/>
  <c r="M715" i="40" l="1"/>
  <c r="X715" i="40"/>
  <c r="N715" i="40"/>
  <c r="P715" i="40" s="1"/>
  <c r="AN715" i="40"/>
  <c r="AP715" i="40" s="1"/>
  <c r="AS715" i="40" s="1"/>
  <c r="W715" i="40"/>
  <c r="BF715" i="40"/>
  <c r="BG715" i="40" s="1"/>
  <c r="AF716" i="40" s="1"/>
  <c r="AG716" i="40" s="1"/>
  <c r="AH716" i="40" s="1"/>
  <c r="AM715" i="40"/>
  <c r="BH715" i="40"/>
  <c r="BI715" i="40" s="1"/>
  <c r="AA715" i="40"/>
  <c r="T716" i="40" l="1"/>
  <c r="Q715" i="40"/>
  <c r="O715" i="40"/>
  <c r="AI716" i="40"/>
  <c r="AZ716" i="40" s="1"/>
  <c r="AY716" i="40"/>
  <c r="BB716" i="40"/>
  <c r="AV716" i="40" l="1"/>
  <c r="AW716" i="40" s="1"/>
  <c r="AX716" i="40" s="1"/>
  <c r="B717" i="40" s="1"/>
  <c r="R715" i="40"/>
  <c r="S715" i="40" s="1"/>
  <c r="BC716" i="40"/>
  <c r="BD716" i="40" s="1"/>
  <c r="BE716" i="40" s="1"/>
  <c r="Y715" i="40" l="1"/>
  <c r="AB715" i="40"/>
  <c r="AC715" i="40" l="1"/>
  <c r="AD715" i="40" s="1"/>
  <c r="C716" i="40" s="1"/>
  <c r="E716" i="40" s="1"/>
  <c r="AJ715" i="40"/>
  <c r="AK715" i="40" s="1"/>
  <c r="Z715" i="40"/>
  <c r="AL715" i="40" l="1"/>
  <c r="AQ715" i="40" s="1"/>
  <c r="AT715" i="40" s="1"/>
  <c r="D716" i="40"/>
  <c r="F716" i="40"/>
  <c r="AO715" i="40" l="1"/>
  <c r="AR715" i="40" s="1"/>
  <c r="G716" i="40"/>
  <c r="H716" i="40" s="1"/>
  <c r="I716" i="40" s="1"/>
  <c r="K716" i="40" s="1"/>
  <c r="L716" i="40" s="1"/>
  <c r="U716" i="40"/>
  <c r="V716" i="40" s="1"/>
  <c r="X716" i="40" l="1"/>
  <c r="AA716" i="40"/>
  <c r="M716" i="40"/>
  <c r="BF716" i="40"/>
  <c r="BG716" i="40" s="1"/>
  <c r="AF717" i="40" s="1"/>
  <c r="AG717" i="40" s="1"/>
  <c r="AN716" i="40"/>
  <c r="AP716" i="40" s="1"/>
  <c r="AS716" i="40" s="1"/>
  <c r="AM716" i="40"/>
  <c r="BH716" i="40"/>
  <c r="BI716" i="40" s="1"/>
  <c r="T717" i="40" l="1"/>
  <c r="W716" i="40"/>
  <c r="N716" i="40"/>
  <c r="P716" i="40" s="1"/>
  <c r="AI717" i="40"/>
  <c r="AY717" i="40"/>
  <c r="AH717" i="40"/>
  <c r="O716" i="40" l="1"/>
  <c r="Q716" i="40"/>
  <c r="AV717" i="40"/>
  <c r="AW717" i="40" s="1"/>
  <c r="AX717" i="40" s="1"/>
  <c r="BB717" i="40"/>
  <c r="AZ717" i="40"/>
  <c r="B718" i="40" l="1"/>
  <c r="R716" i="40"/>
  <c r="S716" i="40" s="1"/>
  <c r="BC717" i="40"/>
  <c r="BD717" i="40" s="1"/>
  <c r="BE717" i="40" s="1"/>
  <c r="AB716" i="40" l="1"/>
  <c r="Y716" i="40"/>
  <c r="AC716" i="40" l="1"/>
  <c r="AJ716" i="40"/>
  <c r="AK716" i="40" s="1"/>
  <c r="AD716" i="40"/>
  <c r="C717" i="40" s="1"/>
  <c r="E717" i="40" s="1"/>
  <c r="Z716" i="40"/>
  <c r="AL716" i="40" l="1"/>
  <c r="AO716" i="40" s="1"/>
  <c r="AR716" i="40" s="1"/>
  <c r="D717" i="40"/>
  <c r="F717" i="40"/>
  <c r="AQ716" i="40" l="1"/>
  <c r="AT716" i="40" s="1"/>
  <c r="G717" i="40"/>
  <c r="H717" i="40" s="1"/>
  <c r="I717" i="40" s="1"/>
  <c r="K717" i="40" s="1"/>
  <c r="L717" i="40" s="1"/>
  <c r="U717" i="40"/>
  <c r="V717" i="40" s="1"/>
  <c r="X717" i="40" l="1"/>
  <c r="M717" i="40"/>
  <c r="BF717" i="40"/>
  <c r="BG717" i="40" s="1"/>
  <c r="AF718" i="40" s="1"/>
  <c r="AG718" i="40" s="1"/>
  <c r="W717" i="40"/>
  <c r="BH717" i="40"/>
  <c r="BI717" i="40" s="1"/>
  <c r="N717" i="40"/>
  <c r="P717" i="40" s="1"/>
  <c r="AM717" i="40"/>
  <c r="AN717" i="40"/>
  <c r="AP717" i="40" s="1"/>
  <c r="AS717" i="40" s="1"/>
  <c r="AA717" i="40"/>
  <c r="T718" i="40" l="1"/>
  <c r="Q717" i="40"/>
  <c r="AI718" i="40"/>
  <c r="AY718" i="40"/>
  <c r="AH718" i="40"/>
  <c r="O717" i="40"/>
  <c r="R717" i="40" l="1"/>
  <c r="S717" i="40" s="1"/>
  <c r="BB718" i="40"/>
  <c r="AV718" i="40"/>
  <c r="AW718" i="40" s="1"/>
  <c r="AX718" i="40" s="1"/>
  <c r="AZ718" i="40"/>
  <c r="B719" i="40" l="1"/>
  <c r="BC718" i="40"/>
  <c r="BD718" i="40" s="1"/>
  <c r="BE718" i="40" s="1"/>
  <c r="AB717" i="40"/>
  <c r="Y717" i="40"/>
  <c r="AC717" i="40" l="1"/>
  <c r="AD717" i="40" s="1"/>
  <c r="C718" i="40" s="1"/>
  <c r="E718" i="40" s="1"/>
  <c r="AJ717" i="40"/>
  <c r="AK717" i="40" s="1"/>
  <c r="Z717" i="40"/>
  <c r="AL717" i="40" l="1"/>
  <c r="AQ717" i="40" s="1"/>
  <c r="AT717" i="40" s="1"/>
  <c r="D718" i="40"/>
  <c r="F718" i="40"/>
  <c r="AO717" i="40" l="1"/>
  <c r="AR717" i="40" s="1"/>
  <c r="G718" i="40"/>
  <c r="H718" i="40" s="1"/>
  <c r="I718" i="40" s="1"/>
  <c r="K718" i="40" s="1"/>
  <c r="L718" i="40" s="1"/>
  <c r="U718" i="40"/>
  <c r="V718" i="40" s="1"/>
  <c r="X718" i="40" l="1"/>
  <c r="M718" i="40"/>
  <c r="BF718" i="40"/>
  <c r="BG718" i="40" s="1"/>
  <c r="AF719" i="40" s="1"/>
  <c r="AG719" i="40" s="1"/>
  <c r="W718" i="40"/>
  <c r="AM718" i="40"/>
  <c r="BH718" i="40"/>
  <c r="BI718" i="40" s="1"/>
  <c r="N718" i="40"/>
  <c r="P718" i="40" s="1"/>
  <c r="AN718" i="40"/>
  <c r="AP718" i="40" s="1"/>
  <c r="AS718" i="40" s="1"/>
  <c r="AA718" i="40"/>
  <c r="T719" i="40" l="1"/>
  <c r="Q718" i="40"/>
  <c r="O718" i="40"/>
  <c r="AI719" i="40"/>
  <c r="AH719" i="40"/>
  <c r="AY719" i="40"/>
  <c r="R718" i="40" l="1"/>
  <c r="S718" i="40" s="1"/>
  <c r="AV719" i="40"/>
  <c r="AW719" i="40" s="1"/>
  <c r="AX719" i="40" s="1"/>
  <c r="BB719" i="40"/>
  <c r="AZ719" i="40"/>
  <c r="BC719" i="40" l="1"/>
  <c r="BD719" i="40" s="1"/>
  <c r="BE719" i="40" s="1"/>
  <c r="B720" i="40"/>
  <c r="Y718" i="40"/>
  <c r="AB718" i="40"/>
  <c r="AC718" i="40" l="1"/>
  <c r="AD718" i="40" s="1"/>
  <c r="C719" i="40" s="1"/>
  <c r="E719" i="40" s="1"/>
  <c r="AJ718" i="40"/>
  <c r="AK718" i="40" s="1"/>
  <c r="Z718" i="40"/>
  <c r="AL718" i="40" l="1"/>
  <c r="AO718" i="40" s="1"/>
  <c r="AR718" i="40" s="1"/>
  <c r="D719" i="40"/>
  <c r="F719" i="40"/>
  <c r="G719" i="40" l="1"/>
  <c r="H719" i="40" s="1"/>
  <c r="I719" i="40" s="1"/>
  <c r="K719" i="40" s="1"/>
  <c r="L719" i="40" s="1"/>
  <c r="U719" i="40"/>
  <c r="V719" i="40" s="1"/>
  <c r="AQ718" i="40"/>
  <c r="AT718" i="40" s="1"/>
  <c r="X719" i="40" l="1"/>
  <c r="M719" i="40"/>
  <c r="BF719" i="40"/>
  <c r="BG719" i="40" s="1"/>
  <c r="AF720" i="40" s="1"/>
  <c r="AG720" i="40" s="1"/>
  <c r="BH719" i="40"/>
  <c r="BI719" i="40" s="1"/>
  <c r="AM719" i="40"/>
  <c r="W719" i="40"/>
  <c r="AN719" i="40"/>
  <c r="AP719" i="40" s="1"/>
  <c r="AS719" i="40" s="1"/>
  <c r="AA719" i="40"/>
  <c r="N719" i="40" l="1"/>
  <c r="P719" i="40" s="1"/>
  <c r="Q719" i="40" s="1"/>
  <c r="T720" i="40"/>
  <c r="AI720" i="40"/>
  <c r="AH720" i="40"/>
  <c r="AY720" i="40"/>
  <c r="O719" i="40" l="1"/>
  <c r="R719" i="40"/>
  <c r="S719" i="40" s="1"/>
  <c r="AZ720" i="40"/>
  <c r="AV720" i="40"/>
  <c r="AW720" i="40" s="1"/>
  <c r="AX720" i="40" s="1"/>
  <c r="BB720" i="40"/>
  <c r="B721" i="40" l="1"/>
  <c r="BC720" i="40"/>
  <c r="BD720" i="40" s="1"/>
  <c r="BE720" i="40" s="1"/>
  <c r="Y719" i="40" l="1"/>
  <c r="AB719" i="40"/>
  <c r="AC719" i="40" l="1"/>
  <c r="AJ719" i="40"/>
  <c r="AK719" i="40" s="1"/>
  <c r="AD719" i="40"/>
  <c r="C720" i="40" s="1"/>
  <c r="E720" i="40" s="1"/>
  <c r="Z719" i="40"/>
  <c r="AL719" i="40" l="1"/>
  <c r="AO719" i="40" s="1"/>
  <c r="AR719" i="40" s="1"/>
  <c r="D720" i="40"/>
  <c r="F720" i="40"/>
  <c r="AQ719" i="40" l="1"/>
  <c r="AT719" i="40" s="1"/>
  <c r="G720" i="40"/>
  <c r="H720" i="40" s="1"/>
  <c r="I720" i="40" s="1"/>
  <c r="K720" i="40" s="1"/>
  <c r="L720" i="40" s="1"/>
  <c r="U720" i="40"/>
  <c r="V720" i="40" s="1"/>
  <c r="X720" i="40" l="1"/>
  <c r="M720" i="40"/>
  <c r="BF720" i="40"/>
  <c r="BG720" i="40" s="1"/>
  <c r="AF721" i="40" s="1"/>
  <c r="AG721" i="40" s="1"/>
  <c r="BH720" i="40"/>
  <c r="BI720" i="40" s="1"/>
  <c r="W720" i="40"/>
  <c r="AN720" i="40"/>
  <c r="AP720" i="40" s="1"/>
  <c r="AS720" i="40" s="1"/>
  <c r="AM720" i="40"/>
  <c r="AA720" i="40"/>
  <c r="N720" i="40" l="1"/>
  <c r="P720" i="40" s="1"/>
  <c r="Q720" i="40" s="1"/>
  <c r="T721" i="40"/>
  <c r="AH721" i="40"/>
  <c r="AY721" i="40"/>
  <c r="AI721" i="40"/>
  <c r="O720" i="40" l="1"/>
  <c r="R720" i="40"/>
  <c r="S720" i="40" s="1"/>
  <c r="AZ721" i="40"/>
  <c r="AV721" i="40"/>
  <c r="AW721" i="40" s="1"/>
  <c r="AX721" i="40" s="1"/>
  <c r="BB721" i="40"/>
  <c r="B722" i="40" l="1"/>
  <c r="BC721" i="40"/>
  <c r="BD721" i="40" s="1"/>
  <c r="BE721" i="40" s="1"/>
  <c r="Y720" i="40" l="1"/>
  <c r="AB720" i="40"/>
  <c r="AC720" i="40" l="1"/>
  <c r="AJ720" i="40"/>
  <c r="AK720" i="40" s="1"/>
  <c r="AD720" i="40"/>
  <c r="C721" i="40" s="1"/>
  <c r="E721" i="40" s="1"/>
  <c r="Z720" i="40"/>
  <c r="AL720" i="40" l="1"/>
  <c r="AO720" i="40" s="1"/>
  <c r="AR720" i="40" s="1"/>
  <c r="D721" i="40"/>
  <c r="F721" i="40"/>
  <c r="AQ720" i="40" l="1"/>
  <c r="AT720" i="40" s="1"/>
  <c r="U721" i="40"/>
  <c r="V721" i="40" s="1"/>
  <c r="AN721" i="40" s="1"/>
  <c r="AP721" i="40" s="1"/>
  <c r="AS721" i="40" s="1"/>
  <c r="G721" i="40"/>
  <c r="H721" i="40" s="1"/>
  <c r="I721" i="40" s="1"/>
  <c r="K721" i="40" s="1"/>
  <c r="L721" i="40" s="1"/>
  <c r="BH721" i="40" l="1"/>
  <c r="BI721" i="40" s="1"/>
  <c r="T722" i="40" s="1"/>
  <c r="X721" i="40"/>
  <c r="AM721" i="40"/>
  <c r="AA721" i="40"/>
  <c r="M721" i="40"/>
  <c r="BF721" i="40"/>
  <c r="BG721" i="40" s="1"/>
  <c r="AF722" i="40" s="1"/>
  <c r="AG722" i="40" s="1"/>
  <c r="AI722" i="40" s="1"/>
  <c r="AY722" i="40" l="1"/>
  <c r="AH722" i="40"/>
  <c r="N721" i="40"/>
  <c r="P721" i="40" s="1"/>
  <c r="W721" i="40"/>
  <c r="BB722" i="40"/>
  <c r="AZ722" i="40"/>
  <c r="AV722" i="40"/>
  <c r="AW722" i="40" s="1"/>
  <c r="AX722" i="40" s="1"/>
  <c r="B723" i="40" l="1"/>
  <c r="Q721" i="40"/>
  <c r="O721" i="40"/>
  <c r="BC722" i="40"/>
  <c r="BD722" i="40" s="1"/>
  <c r="BE722" i="40" s="1"/>
  <c r="R721" i="40" l="1"/>
  <c r="S721" i="40" s="1"/>
  <c r="AB721" i="40"/>
  <c r="Y721" i="40"/>
  <c r="AC721" i="40" l="1"/>
  <c r="AJ721" i="40"/>
  <c r="AK721" i="40" s="1"/>
  <c r="AD721" i="40"/>
  <c r="C722" i="40" s="1"/>
  <c r="E722" i="40" s="1"/>
  <c r="Z721" i="40"/>
  <c r="AL721" i="40" l="1"/>
  <c r="AQ721" i="40" s="1"/>
  <c r="AT721" i="40" s="1"/>
  <c r="D722" i="40"/>
  <c r="F722" i="40"/>
  <c r="AO721" i="40" l="1"/>
  <c r="AR721" i="40" s="1"/>
  <c r="G722" i="40"/>
  <c r="H722" i="40" s="1"/>
  <c r="I722" i="40" s="1"/>
  <c r="K722" i="40" s="1"/>
  <c r="L722" i="40" s="1"/>
  <c r="U722" i="40"/>
  <c r="V722" i="40" s="1"/>
  <c r="X722" i="40" l="1"/>
  <c r="M722" i="40"/>
  <c r="BF722" i="40"/>
  <c r="BG722" i="40" s="1"/>
  <c r="AF723" i="40" s="1"/>
  <c r="AG723" i="40" s="1"/>
  <c r="AA722" i="40"/>
  <c r="AN722" i="40"/>
  <c r="AP722" i="40" s="1"/>
  <c r="AS722" i="40" s="1"/>
  <c r="AM722" i="40"/>
  <c r="BH722" i="40"/>
  <c r="BI722" i="40" s="1"/>
  <c r="T723" i="40" l="1"/>
  <c r="W722" i="40"/>
  <c r="N722" i="40"/>
  <c r="P722" i="40" s="1"/>
  <c r="AI723" i="40"/>
  <c r="AY723" i="40"/>
  <c r="AH723" i="40"/>
  <c r="O722" i="40" l="1"/>
  <c r="Q722" i="40"/>
  <c r="AZ723" i="40"/>
  <c r="AV723" i="40"/>
  <c r="AW723" i="40" s="1"/>
  <c r="AX723" i="40" s="1"/>
  <c r="BB723" i="40"/>
  <c r="B724" i="40" l="1"/>
  <c r="R722" i="40"/>
  <c r="S722" i="40" s="1"/>
  <c r="BC723" i="40"/>
  <c r="BD723" i="40" s="1"/>
  <c r="BE723" i="40" s="1"/>
  <c r="Y722" i="40" l="1"/>
  <c r="AB722" i="40"/>
  <c r="AC722" i="40" l="1"/>
  <c r="AJ722" i="40"/>
  <c r="AK722" i="40" s="1"/>
  <c r="AD722" i="40"/>
  <c r="C723" i="40" s="1"/>
  <c r="E723" i="40" s="1"/>
  <c r="Z722" i="40"/>
  <c r="AL722" i="40" l="1"/>
  <c r="AO722" i="40" s="1"/>
  <c r="AR722" i="40" s="1"/>
  <c r="D723" i="40"/>
  <c r="F723" i="40"/>
  <c r="G723" i="40" l="1"/>
  <c r="H723" i="40" s="1"/>
  <c r="I723" i="40" s="1"/>
  <c r="K723" i="40" s="1"/>
  <c r="L723" i="40" s="1"/>
  <c r="U723" i="40"/>
  <c r="V723" i="40" s="1"/>
  <c r="BH723" i="40" s="1"/>
  <c r="BI723" i="40" s="1"/>
  <c r="AQ722" i="40"/>
  <c r="AT722" i="40" s="1"/>
  <c r="M723" i="40" l="1"/>
  <c r="N723" i="40"/>
  <c r="P723" i="40" s="1"/>
  <c r="X723" i="40"/>
  <c r="T724" i="40"/>
  <c r="W723" i="40"/>
  <c r="BF723" i="40"/>
  <c r="BG723" i="40" s="1"/>
  <c r="AF724" i="40" s="1"/>
  <c r="AG724" i="40" s="1"/>
  <c r="AN723" i="40"/>
  <c r="AP723" i="40" s="1"/>
  <c r="AS723" i="40" s="1"/>
  <c r="AM723" i="40"/>
  <c r="AA723" i="40"/>
  <c r="Q723" i="40" l="1"/>
  <c r="O723" i="40"/>
  <c r="AH724" i="40"/>
  <c r="AY724" i="40"/>
  <c r="AI724" i="40"/>
  <c r="R723" i="40" l="1"/>
  <c r="S723" i="40" s="1"/>
  <c r="AV724" i="40"/>
  <c r="AW724" i="40" s="1"/>
  <c r="AX724" i="40" s="1"/>
  <c r="AZ724" i="40"/>
  <c r="BB724" i="40"/>
  <c r="B725" i="40" l="1"/>
  <c r="BC724" i="40"/>
  <c r="BD724" i="40" s="1"/>
  <c r="BE724" i="40" s="1"/>
  <c r="Y723" i="40" l="1"/>
  <c r="AB723" i="40"/>
  <c r="AC723" i="40" l="1"/>
  <c r="AJ723" i="40"/>
  <c r="AK723" i="40" s="1"/>
  <c r="AD723" i="40"/>
  <c r="C724" i="40" s="1"/>
  <c r="E724" i="40" s="1"/>
  <c r="Z723" i="40"/>
  <c r="AL723" i="40" l="1"/>
  <c r="AQ723" i="40" s="1"/>
  <c r="AT723" i="40" s="1"/>
  <c r="D724" i="40"/>
  <c r="F724" i="40"/>
  <c r="AO723" i="40" l="1"/>
  <c r="AR723" i="40" s="1"/>
  <c r="G724" i="40"/>
  <c r="H724" i="40" s="1"/>
  <c r="I724" i="40" s="1"/>
  <c r="K724" i="40" s="1"/>
  <c r="L724" i="40" s="1"/>
  <c r="U724" i="40"/>
  <c r="V724" i="40" s="1"/>
  <c r="X724" i="40" l="1"/>
  <c r="W724" i="40"/>
  <c r="M724" i="40"/>
  <c r="BF724" i="40"/>
  <c r="BG724" i="40" s="1"/>
  <c r="AF725" i="40" s="1"/>
  <c r="AG725" i="40" s="1"/>
  <c r="AY725" i="40" s="1"/>
  <c r="AM724" i="40"/>
  <c r="AN724" i="40"/>
  <c r="AP724" i="40" s="1"/>
  <c r="AS724" i="40" s="1"/>
  <c r="BH724" i="40"/>
  <c r="BI724" i="40" s="1"/>
  <c r="AA724" i="40"/>
  <c r="N724" i="40" l="1"/>
  <c r="P724" i="40" s="1"/>
  <c r="Q724" i="40" s="1"/>
  <c r="T725" i="40"/>
  <c r="AH725" i="40"/>
  <c r="AI725" i="40"/>
  <c r="AZ725" i="40" s="1"/>
  <c r="BB725" i="40" l="1"/>
  <c r="AV725" i="40"/>
  <c r="AW725" i="40" s="1"/>
  <c r="AX725" i="40" s="1"/>
  <c r="B726" i="40" s="1"/>
  <c r="O724" i="40"/>
  <c r="BC725" i="40"/>
  <c r="BD725" i="40" s="1"/>
  <c r="BE725" i="40" s="1"/>
  <c r="R724" i="40"/>
  <c r="S724" i="40" s="1"/>
  <c r="Y724" i="40"/>
  <c r="AB724" i="40"/>
  <c r="AC724" i="40" l="1"/>
  <c r="AD724" i="40" s="1"/>
  <c r="C725" i="40" s="1"/>
  <c r="E725" i="40" s="1"/>
  <c r="AJ724" i="40"/>
  <c r="Z724" i="40"/>
  <c r="AK724" i="40" l="1"/>
  <c r="D725" i="40"/>
  <c r="F725" i="40"/>
  <c r="AL724" i="40" l="1"/>
  <c r="U725" i="40"/>
  <c r="V725" i="40" s="1"/>
  <c r="G725" i="40"/>
  <c r="H725" i="40" s="1"/>
  <c r="I725" i="40" s="1"/>
  <c r="K725" i="40" s="1"/>
  <c r="L725" i="40" s="1"/>
  <c r="BH725" i="40"/>
  <c r="BI725" i="40" s="1"/>
  <c r="AN725" i="40"/>
  <c r="AP725" i="40" s="1"/>
  <c r="AS725" i="40" s="1"/>
  <c r="AM725" i="40"/>
  <c r="AQ724" i="40" l="1"/>
  <c r="AT724" i="40" s="1"/>
  <c r="AO724" i="40"/>
  <c r="AR724" i="40" s="1"/>
  <c r="X725" i="40"/>
  <c r="T726" i="40"/>
  <c r="AA725" i="40"/>
  <c r="M725" i="40"/>
  <c r="BF725" i="40"/>
  <c r="BG725" i="40" s="1"/>
  <c r="AF726" i="40" s="1"/>
  <c r="AG726" i="40" s="1"/>
  <c r="W725" i="40" l="1"/>
  <c r="N725" i="40"/>
  <c r="P725" i="40" s="1"/>
  <c r="AH726" i="40"/>
  <c r="AI726" i="40"/>
  <c r="AY726" i="40"/>
  <c r="O725" i="40" l="1"/>
  <c r="Q725" i="40"/>
  <c r="AZ726" i="40"/>
  <c r="AV726" i="40"/>
  <c r="AW726" i="40" s="1"/>
  <c r="AX726" i="40" s="1"/>
  <c r="BB726" i="40"/>
  <c r="B727" i="40" l="1"/>
  <c r="R725" i="40"/>
  <c r="S725" i="40" s="1"/>
  <c r="BC726" i="40"/>
  <c r="BD726" i="40" s="1"/>
  <c r="BE726" i="40" s="1"/>
  <c r="Y725" i="40" l="1"/>
  <c r="AB725" i="40"/>
  <c r="AC725" i="40" l="1"/>
  <c r="AJ725" i="40"/>
  <c r="AK725" i="40" s="1"/>
  <c r="AD725" i="40"/>
  <c r="C726" i="40" s="1"/>
  <c r="E726" i="40" s="1"/>
  <c r="Z725" i="40"/>
  <c r="AL725" i="40" l="1"/>
  <c r="AO725" i="40" s="1"/>
  <c r="AR725" i="40" s="1"/>
  <c r="D726" i="40"/>
  <c r="F726" i="40"/>
  <c r="AQ725" i="40" l="1"/>
  <c r="AT725" i="40" s="1"/>
  <c r="U726" i="40"/>
  <c r="V726" i="40" s="1"/>
  <c r="G726" i="40"/>
  <c r="H726" i="40" s="1"/>
  <c r="I726" i="40" s="1"/>
  <c r="K726" i="40" s="1"/>
  <c r="L726" i="40" s="1"/>
  <c r="X726" i="40" l="1"/>
  <c r="AA726" i="40"/>
  <c r="M726" i="40"/>
  <c r="BF726" i="40"/>
  <c r="BG726" i="40" s="1"/>
  <c r="AF727" i="40" s="1"/>
  <c r="AG727" i="40" s="1"/>
  <c r="AY727" i="40" s="1"/>
  <c r="AN726" i="40"/>
  <c r="AP726" i="40" s="1"/>
  <c r="AS726" i="40" s="1"/>
  <c r="AM726" i="40"/>
  <c r="BH726" i="40"/>
  <c r="BI726" i="40" s="1"/>
  <c r="T727" i="40" l="1"/>
  <c r="AH727" i="40"/>
  <c r="AI727" i="40"/>
  <c r="BB727" i="40" s="1"/>
  <c r="N726" i="40"/>
  <c r="P726" i="40" s="1"/>
  <c r="W726" i="40"/>
  <c r="AV727" i="40"/>
  <c r="AW727" i="40" s="1"/>
  <c r="AX727" i="40" s="1"/>
  <c r="AZ727" i="40"/>
  <c r="B728" i="40" l="1"/>
  <c r="O726" i="40"/>
  <c r="Q726" i="40"/>
  <c r="BC727" i="40"/>
  <c r="BD727" i="40" s="1"/>
  <c r="BE727" i="40" s="1"/>
  <c r="R726" i="40" l="1"/>
  <c r="S726" i="40" s="1"/>
  <c r="Y726" i="40"/>
  <c r="AB726" i="40"/>
  <c r="AC726" i="40" l="1"/>
  <c r="AJ726" i="40"/>
  <c r="AK726" i="40" s="1"/>
  <c r="AD726" i="40"/>
  <c r="C727" i="40" s="1"/>
  <c r="E727" i="40" s="1"/>
  <c r="Z726" i="40"/>
  <c r="AL726" i="40" l="1"/>
  <c r="AQ726" i="40" s="1"/>
  <c r="AT726" i="40" s="1"/>
  <c r="D727" i="40"/>
  <c r="F727" i="40"/>
  <c r="AO726" i="40" l="1"/>
  <c r="AR726" i="40" s="1"/>
  <c r="U727" i="40"/>
  <c r="V727" i="40" s="1"/>
  <c r="G727" i="40"/>
  <c r="H727" i="40" s="1"/>
  <c r="I727" i="40" s="1"/>
  <c r="K727" i="40" s="1"/>
  <c r="L727" i="40" s="1"/>
  <c r="X727" i="40" l="1"/>
  <c r="AN727" i="40"/>
  <c r="AP727" i="40" s="1"/>
  <c r="AS727" i="40" s="1"/>
  <c r="M727" i="40"/>
  <c r="BF727" i="40"/>
  <c r="BG727" i="40" s="1"/>
  <c r="AF728" i="40" s="1"/>
  <c r="AG728" i="40" s="1"/>
  <c r="AM727" i="40"/>
  <c r="BH727" i="40"/>
  <c r="BI727" i="40" s="1"/>
  <c r="AA727" i="40"/>
  <c r="T728" i="40" l="1"/>
  <c r="W727" i="40"/>
  <c r="N727" i="40"/>
  <c r="P727" i="40" s="1"/>
  <c r="AI728" i="40"/>
  <c r="AH728" i="40"/>
  <c r="AY728" i="40"/>
  <c r="O727" i="40" l="1"/>
  <c r="Q727" i="40"/>
  <c r="AV728" i="40"/>
  <c r="AW728" i="40" s="1"/>
  <c r="AX728" i="40" s="1"/>
  <c r="BB728" i="40"/>
  <c r="AZ728" i="40"/>
  <c r="B729" i="40" l="1"/>
  <c r="R727" i="40"/>
  <c r="S727" i="40" s="1"/>
  <c r="BC728" i="40"/>
  <c r="BD728" i="40" s="1"/>
  <c r="BE728" i="40" s="1"/>
  <c r="AB727" i="40" l="1"/>
  <c r="Y727" i="40"/>
  <c r="AC727" i="40" l="1"/>
  <c r="AJ727" i="40"/>
  <c r="AK727" i="40" s="1"/>
  <c r="AD727" i="40"/>
  <c r="C728" i="40" s="1"/>
  <c r="E728" i="40" s="1"/>
  <c r="Z727" i="40"/>
  <c r="AL727" i="40" l="1"/>
  <c r="AQ727" i="40" s="1"/>
  <c r="AT727" i="40" s="1"/>
  <c r="D728" i="40"/>
  <c r="F728" i="40"/>
  <c r="AO727" i="40" l="1"/>
  <c r="AR727" i="40" s="1"/>
  <c r="G728" i="40"/>
  <c r="H728" i="40" s="1"/>
  <c r="I728" i="40" s="1"/>
  <c r="K728" i="40" s="1"/>
  <c r="L728" i="40" s="1"/>
  <c r="U728" i="40"/>
  <c r="V728" i="40" s="1"/>
  <c r="X728" i="40" l="1"/>
  <c r="AA728" i="40"/>
  <c r="M728" i="40"/>
  <c r="BF728" i="40"/>
  <c r="BG728" i="40" s="1"/>
  <c r="AF729" i="40" s="1"/>
  <c r="AG729" i="40" s="1"/>
  <c r="AN728" i="40"/>
  <c r="AP728" i="40" s="1"/>
  <c r="AS728" i="40" s="1"/>
  <c r="AM728" i="40"/>
  <c r="BH728" i="40"/>
  <c r="BI728" i="40" s="1"/>
  <c r="T729" i="40" l="1"/>
  <c r="W728" i="40"/>
  <c r="N728" i="40"/>
  <c r="P728" i="40" s="1"/>
  <c r="AI729" i="40"/>
  <c r="AH729" i="40"/>
  <c r="AY729" i="40"/>
  <c r="O728" i="40" l="1"/>
  <c r="Q728" i="40"/>
  <c r="AV729" i="40"/>
  <c r="AW729" i="40" s="1"/>
  <c r="AX729" i="40" s="1"/>
  <c r="BB729" i="40"/>
  <c r="AZ729" i="40"/>
  <c r="B730" i="40" l="1"/>
  <c r="R728" i="40"/>
  <c r="S728" i="40" s="1"/>
  <c r="BC729" i="40"/>
  <c r="BD729" i="40" s="1"/>
  <c r="BE729" i="40" s="1"/>
  <c r="Y728" i="40" l="1"/>
  <c r="AB728" i="40"/>
  <c r="AC728" i="40" l="1"/>
  <c r="AD728" i="40" s="1"/>
  <c r="C729" i="40" s="1"/>
  <c r="E729" i="40" s="1"/>
  <c r="AJ728" i="40"/>
  <c r="AK728" i="40" s="1"/>
  <c r="Z728" i="40"/>
  <c r="AL728" i="40" l="1"/>
  <c r="AQ728" i="40" s="1"/>
  <c r="AT728" i="40" s="1"/>
  <c r="D729" i="40"/>
  <c r="F729" i="40"/>
  <c r="AO728" i="40" l="1"/>
  <c r="AR728" i="40" s="1"/>
  <c r="G729" i="40"/>
  <c r="H729" i="40" s="1"/>
  <c r="I729" i="40" s="1"/>
  <c r="K729" i="40" s="1"/>
  <c r="L729" i="40" s="1"/>
  <c r="U729" i="40"/>
  <c r="V729" i="40" s="1"/>
  <c r="X729" i="40" l="1"/>
  <c r="AA729" i="40"/>
  <c r="M729" i="40"/>
  <c r="BF729" i="40"/>
  <c r="BG729" i="40" s="1"/>
  <c r="AF730" i="40" s="1"/>
  <c r="AG730" i="40" s="1"/>
  <c r="AM729" i="40"/>
  <c r="AN729" i="40"/>
  <c r="AP729" i="40" s="1"/>
  <c r="AS729" i="40" s="1"/>
  <c r="BH729" i="40"/>
  <c r="BI729" i="40" s="1"/>
  <c r="T730" i="40" l="1"/>
  <c r="W729" i="40"/>
  <c r="AI730" i="40"/>
  <c r="AH730" i="40"/>
  <c r="AY730" i="40"/>
  <c r="N729" i="40"/>
  <c r="P729" i="40" s="1"/>
  <c r="Q729" i="40" l="1"/>
  <c r="O729" i="40"/>
  <c r="AZ730" i="40"/>
  <c r="BB730" i="40"/>
  <c r="AV730" i="40"/>
  <c r="AW730" i="40" s="1"/>
  <c r="AX730" i="40" s="1"/>
  <c r="B731" i="40" l="1"/>
  <c r="R729" i="40"/>
  <c r="S729" i="40" s="1"/>
  <c r="BC730" i="40"/>
  <c r="BD730" i="40" s="1"/>
  <c r="BE730" i="40" s="1"/>
  <c r="Y729" i="40" l="1"/>
  <c r="AB729" i="40"/>
  <c r="AC729" i="40" l="1"/>
  <c r="AJ729" i="40"/>
  <c r="AK729" i="40" s="1"/>
  <c r="AD729" i="40"/>
  <c r="C730" i="40" s="1"/>
  <c r="E730" i="40" s="1"/>
  <c r="Z729" i="40"/>
  <c r="AL729" i="40" l="1"/>
  <c r="AQ729" i="40" s="1"/>
  <c r="AT729" i="40" s="1"/>
  <c r="D730" i="40"/>
  <c r="F730" i="40"/>
  <c r="G730" i="40" l="1"/>
  <c r="H730" i="40" s="1"/>
  <c r="I730" i="40" s="1"/>
  <c r="K730" i="40" s="1"/>
  <c r="L730" i="40" s="1"/>
  <c r="U730" i="40"/>
  <c r="V730" i="40" s="1"/>
  <c r="AO729" i="40"/>
  <c r="AR729" i="40" s="1"/>
  <c r="BH730" i="40"/>
  <c r="BI730" i="40" s="1"/>
  <c r="AM730" i="40"/>
  <c r="AN730" i="40"/>
  <c r="AP730" i="40" s="1"/>
  <c r="AS730" i="40" s="1"/>
  <c r="X730" i="40" l="1"/>
  <c r="W730" i="40"/>
  <c r="T731" i="40"/>
  <c r="M730" i="40"/>
  <c r="BF730" i="40"/>
  <c r="BG730" i="40" s="1"/>
  <c r="AF731" i="40" s="1"/>
  <c r="AG731" i="40" s="1"/>
  <c r="AA730" i="40"/>
  <c r="N730" i="40" l="1"/>
  <c r="P730" i="40" s="1"/>
  <c r="Q730" i="40" s="1"/>
  <c r="AY731" i="40"/>
  <c r="AI731" i="40"/>
  <c r="AH731" i="40"/>
  <c r="O730" i="40" l="1"/>
  <c r="R730" i="40"/>
  <c r="S730" i="40" s="1"/>
  <c r="AZ731" i="40"/>
  <c r="AV731" i="40"/>
  <c r="AW731" i="40" s="1"/>
  <c r="AX731" i="40" s="1"/>
  <c r="BB731" i="40"/>
  <c r="B732" i="40" l="1"/>
  <c r="BC731" i="40"/>
  <c r="BD731" i="40" s="1"/>
  <c r="BE731" i="40" s="1"/>
  <c r="AB730" i="40" l="1"/>
  <c r="Y730" i="40"/>
  <c r="AC730" i="40" l="1"/>
  <c r="AJ730" i="40"/>
  <c r="AK730" i="40" s="1"/>
  <c r="AD730" i="40"/>
  <c r="C731" i="40" s="1"/>
  <c r="E731" i="40" s="1"/>
  <c r="Z730" i="40"/>
  <c r="AL730" i="40" l="1"/>
  <c r="AO730" i="40" s="1"/>
  <c r="AR730" i="40" s="1"/>
  <c r="D731" i="40"/>
  <c r="F731" i="40"/>
  <c r="AQ730" i="40" l="1"/>
  <c r="AT730" i="40" s="1"/>
  <c r="G731" i="40"/>
  <c r="H731" i="40" s="1"/>
  <c r="I731" i="40" s="1"/>
  <c r="K731" i="40" s="1"/>
  <c r="L731" i="40" s="1"/>
  <c r="U731" i="40"/>
  <c r="V731" i="40" s="1"/>
  <c r="X731" i="40" l="1"/>
  <c r="AA731" i="40"/>
  <c r="M731" i="40"/>
  <c r="BF731" i="40"/>
  <c r="BG731" i="40" s="1"/>
  <c r="AF732" i="40" s="1"/>
  <c r="AG732" i="40" s="1"/>
  <c r="AN731" i="40"/>
  <c r="AP731" i="40" s="1"/>
  <c r="AS731" i="40" s="1"/>
  <c r="AM731" i="40"/>
  <c r="BH731" i="40"/>
  <c r="BI731" i="40" s="1"/>
  <c r="T732" i="40" l="1"/>
  <c r="W731" i="40"/>
  <c r="N731" i="40"/>
  <c r="P731" i="40" s="1"/>
  <c r="AY732" i="40"/>
  <c r="AI732" i="40"/>
  <c r="AH732" i="40"/>
  <c r="Q731" i="40" l="1"/>
  <c r="O731" i="40"/>
  <c r="AZ732" i="40"/>
  <c r="AV732" i="40"/>
  <c r="AW732" i="40" s="1"/>
  <c r="AX732" i="40" s="1"/>
  <c r="BB732" i="40"/>
  <c r="BC732" i="40" s="1"/>
  <c r="BD732" i="40" s="1"/>
  <c r="BE732" i="40" s="1"/>
  <c r="B733" i="40" l="1"/>
  <c r="R731" i="40"/>
  <c r="S731" i="40" s="1"/>
  <c r="Y731" i="40"/>
  <c r="AB731" i="40"/>
  <c r="AC731" i="40" l="1"/>
  <c r="AJ731" i="40"/>
  <c r="AK731" i="40" s="1"/>
  <c r="AD731" i="40"/>
  <c r="C732" i="40" s="1"/>
  <c r="E732" i="40" s="1"/>
  <c r="Z731" i="40"/>
  <c r="AL731" i="40" l="1"/>
  <c r="AQ731" i="40" s="1"/>
  <c r="AT731" i="40" s="1"/>
  <c r="D732" i="40"/>
  <c r="F732" i="40"/>
  <c r="AO731" i="40" l="1"/>
  <c r="AR731" i="40" s="1"/>
  <c r="G732" i="40"/>
  <c r="H732" i="40" s="1"/>
  <c r="I732" i="40" s="1"/>
  <c r="K732" i="40" s="1"/>
  <c r="L732" i="40" s="1"/>
  <c r="U732" i="40"/>
  <c r="V732" i="40" s="1"/>
  <c r="X732" i="40" l="1"/>
  <c r="AA732" i="40"/>
  <c r="M732" i="40"/>
  <c r="BF732" i="40"/>
  <c r="BG732" i="40" s="1"/>
  <c r="AF733" i="40" s="1"/>
  <c r="AG733" i="40" s="1"/>
  <c r="AM732" i="40"/>
  <c r="AN732" i="40"/>
  <c r="AP732" i="40" s="1"/>
  <c r="AS732" i="40" s="1"/>
  <c r="BH732" i="40"/>
  <c r="BI732" i="40" s="1"/>
  <c r="T733" i="40" l="1"/>
  <c r="W732" i="40"/>
  <c r="N732" i="40"/>
  <c r="P732" i="40" s="1"/>
  <c r="AH733" i="40"/>
  <c r="AI733" i="40"/>
  <c r="AY733" i="40"/>
  <c r="O732" i="40" l="1"/>
  <c r="Q732" i="40"/>
  <c r="AZ733" i="40"/>
  <c r="BB733" i="40"/>
  <c r="AV733" i="40"/>
  <c r="AW733" i="40" s="1"/>
  <c r="AX733" i="40" s="1"/>
  <c r="B734" i="40" l="1"/>
  <c r="R732" i="40"/>
  <c r="S732" i="40" s="1"/>
  <c r="BC733" i="40"/>
  <c r="BD733" i="40" s="1"/>
  <c r="BE733" i="40" s="1"/>
  <c r="AB732" i="40" l="1"/>
  <c r="Y732" i="40"/>
  <c r="AC732" i="40" l="1"/>
  <c r="AJ732" i="40"/>
  <c r="AK732" i="40" s="1"/>
  <c r="AD732" i="40"/>
  <c r="C733" i="40" s="1"/>
  <c r="E733" i="40" s="1"/>
  <c r="Z732" i="40"/>
  <c r="AL732" i="40" l="1"/>
  <c r="AO732" i="40" s="1"/>
  <c r="AR732" i="40" s="1"/>
  <c r="D733" i="40"/>
  <c r="F733" i="40"/>
  <c r="AQ732" i="40" l="1"/>
  <c r="AT732" i="40" s="1"/>
  <c r="G733" i="40"/>
  <c r="H733" i="40" s="1"/>
  <c r="I733" i="40" s="1"/>
  <c r="K733" i="40" s="1"/>
  <c r="L733" i="40" s="1"/>
  <c r="U733" i="40"/>
  <c r="V733" i="40" s="1"/>
  <c r="X733" i="40" l="1"/>
  <c r="AA733" i="40"/>
  <c r="M733" i="40"/>
  <c r="BF733" i="40"/>
  <c r="BG733" i="40" s="1"/>
  <c r="AF734" i="40" s="1"/>
  <c r="AG734" i="40" s="1"/>
  <c r="AM733" i="40"/>
  <c r="AN733" i="40"/>
  <c r="AP733" i="40" s="1"/>
  <c r="AS733" i="40" s="1"/>
  <c r="BH733" i="40"/>
  <c r="BI733" i="40" s="1"/>
  <c r="T734" i="40" l="1"/>
  <c r="W733" i="40"/>
  <c r="N733" i="40"/>
  <c r="P733" i="40" s="1"/>
  <c r="AI734" i="40"/>
  <c r="AY734" i="40"/>
  <c r="AH734" i="40"/>
  <c r="Q733" i="40" l="1"/>
  <c r="O733" i="40"/>
  <c r="BB734" i="40"/>
  <c r="AZ734" i="40"/>
  <c r="AV734" i="40"/>
  <c r="AW734" i="40" s="1"/>
  <c r="AX734" i="40" s="1"/>
  <c r="B735" i="40" l="1"/>
  <c r="R733" i="40"/>
  <c r="S733" i="40" s="1"/>
  <c r="BC734" i="40"/>
  <c r="BD734" i="40" s="1"/>
  <c r="BE734" i="40" s="1"/>
  <c r="AB733" i="40" l="1"/>
  <c r="Y733" i="40"/>
  <c r="AC733" i="40" l="1"/>
  <c r="AJ733" i="40"/>
  <c r="AK733" i="40" s="1"/>
  <c r="AD733" i="40"/>
  <c r="C734" i="40" s="1"/>
  <c r="E734" i="40" s="1"/>
  <c r="Z733" i="40"/>
  <c r="AL733" i="40" l="1"/>
  <c r="AQ733" i="40" s="1"/>
  <c r="AT733" i="40" s="1"/>
  <c r="D734" i="40"/>
  <c r="F734" i="40"/>
  <c r="AO733" i="40" l="1"/>
  <c r="AR733" i="40" s="1"/>
  <c r="U734" i="40"/>
  <c r="V734" i="40" s="1"/>
  <c r="BH734" i="40" s="1"/>
  <c r="BI734" i="40" s="1"/>
  <c r="G734" i="40"/>
  <c r="H734" i="40" s="1"/>
  <c r="I734" i="40" s="1"/>
  <c r="K734" i="40" s="1"/>
  <c r="L734" i="40" s="1"/>
  <c r="AM734" i="40" l="1"/>
  <c r="AN734" i="40"/>
  <c r="AP734" i="40" s="1"/>
  <c r="AS734" i="40" s="1"/>
  <c r="X734" i="40"/>
  <c r="T735" i="40"/>
  <c r="AA734" i="40"/>
  <c r="M734" i="40"/>
  <c r="BF734" i="40"/>
  <c r="BG734" i="40" s="1"/>
  <c r="AF735" i="40" s="1"/>
  <c r="AG735" i="40" s="1"/>
  <c r="W734" i="40" l="1"/>
  <c r="N734" i="40"/>
  <c r="P734" i="40" s="1"/>
  <c r="AY735" i="40"/>
  <c r="AH735" i="40"/>
  <c r="AI735" i="40"/>
  <c r="Q734" i="40" l="1"/>
  <c r="O734" i="40"/>
  <c r="AV735" i="40"/>
  <c r="AW735" i="40" s="1"/>
  <c r="AX735" i="40" s="1"/>
  <c r="BB735" i="40"/>
  <c r="AZ735" i="40"/>
  <c r="B736" i="40" l="1"/>
  <c r="R734" i="40"/>
  <c r="S734" i="40" s="1"/>
  <c r="BC735" i="40"/>
  <c r="BD735" i="40" s="1"/>
  <c r="BE735" i="40" s="1"/>
  <c r="Y734" i="40" l="1"/>
  <c r="AB734" i="40"/>
  <c r="AC734" i="40" l="1"/>
  <c r="AJ734" i="40"/>
  <c r="AK734" i="40" s="1"/>
  <c r="AD734" i="40"/>
  <c r="C735" i="40" s="1"/>
  <c r="E735" i="40" s="1"/>
  <c r="Z734" i="40"/>
  <c r="AL734" i="40" l="1"/>
  <c r="AO734" i="40" s="1"/>
  <c r="AR734" i="40" s="1"/>
  <c r="D735" i="40"/>
  <c r="F735" i="40"/>
  <c r="AQ734" i="40" l="1"/>
  <c r="AT734" i="40" s="1"/>
  <c r="G735" i="40"/>
  <c r="H735" i="40" s="1"/>
  <c r="I735" i="40" s="1"/>
  <c r="K735" i="40" s="1"/>
  <c r="L735" i="40" s="1"/>
  <c r="U735" i="40"/>
  <c r="V735" i="40" s="1"/>
  <c r="X735" i="40" l="1"/>
  <c r="AA735" i="40"/>
  <c r="M735" i="40"/>
  <c r="BF735" i="40"/>
  <c r="BG735" i="40" s="1"/>
  <c r="AF736" i="40" s="1"/>
  <c r="AG736" i="40" s="1"/>
  <c r="AM735" i="40"/>
  <c r="AN735" i="40"/>
  <c r="AP735" i="40" s="1"/>
  <c r="AS735" i="40" s="1"/>
  <c r="BH735" i="40"/>
  <c r="BI735" i="40" s="1"/>
  <c r="T736" i="40" l="1"/>
  <c r="W735" i="40"/>
  <c r="N735" i="40"/>
  <c r="P735" i="40" s="1"/>
  <c r="AI736" i="40"/>
  <c r="AY736" i="40"/>
  <c r="AH736" i="40"/>
  <c r="Q735" i="40" l="1"/>
  <c r="O735" i="40"/>
  <c r="AZ736" i="40"/>
  <c r="BB736" i="40"/>
  <c r="BC736" i="40" s="1"/>
  <c r="BD736" i="40" s="1"/>
  <c r="BE736" i="40" s="1"/>
  <c r="AV736" i="40"/>
  <c r="AW736" i="40" s="1"/>
  <c r="AX736" i="40" s="1"/>
  <c r="B737" i="40" l="1"/>
  <c r="R735" i="40"/>
  <c r="S735" i="40" s="1"/>
  <c r="Y735" i="40"/>
  <c r="AB735" i="40"/>
  <c r="AC735" i="40" l="1"/>
  <c r="AD735" i="40" s="1"/>
  <c r="C736" i="40" s="1"/>
  <c r="E736" i="40" s="1"/>
  <c r="AJ735" i="40"/>
  <c r="AK735" i="40" s="1"/>
  <c r="Z735" i="40"/>
  <c r="AL735" i="40" l="1"/>
  <c r="AQ735" i="40" s="1"/>
  <c r="AT735" i="40" s="1"/>
  <c r="D736" i="40"/>
  <c r="F736" i="40"/>
  <c r="AO735" i="40" l="1"/>
  <c r="AR735" i="40" s="1"/>
  <c r="G736" i="40"/>
  <c r="H736" i="40" s="1"/>
  <c r="I736" i="40" s="1"/>
  <c r="K736" i="40" s="1"/>
  <c r="L736" i="40" s="1"/>
  <c r="U736" i="40"/>
  <c r="V736" i="40" s="1"/>
  <c r="X736" i="40" l="1"/>
  <c r="M736" i="40"/>
  <c r="BF736" i="40"/>
  <c r="BG736" i="40" s="1"/>
  <c r="AF737" i="40" s="1"/>
  <c r="AG737" i="40" s="1"/>
  <c r="W736" i="40"/>
  <c r="AM736" i="40"/>
  <c r="AN736" i="40"/>
  <c r="AP736" i="40" s="1"/>
  <c r="AS736" i="40" s="1"/>
  <c r="BH736" i="40"/>
  <c r="BI736" i="40" s="1"/>
  <c r="AA736" i="40"/>
  <c r="N736" i="40" l="1"/>
  <c r="P736" i="40" s="1"/>
  <c r="Q736" i="40" s="1"/>
  <c r="T737" i="40"/>
  <c r="AY737" i="40"/>
  <c r="AI737" i="40"/>
  <c r="AH737" i="40"/>
  <c r="O736" i="40" l="1"/>
  <c r="R736" i="40"/>
  <c r="S736" i="40" s="1"/>
  <c r="AZ737" i="40"/>
  <c r="AV737" i="40"/>
  <c r="AW737" i="40" s="1"/>
  <c r="AX737" i="40" s="1"/>
  <c r="BB737" i="40"/>
  <c r="B738" i="40" l="1"/>
  <c r="BC737" i="40"/>
  <c r="BD737" i="40" s="1"/>
  <c r="BE737" i="40" s="1"/>
  <c r="Y736" i="40" l="1"/>
  <c r="AB736" i="40"/>
  <c r="AC736" i="40" l="1"/>
  <c r="AJ736" i="40"/>
  <c r="AK736" i="40" s="1"/>
  <c r="AD736" i="40"/>
  <c r="C737" i="40" s="1"/>
  <c r="E737" i="40" s="1"/>
  <c r="Z736" i="40"/>
  <c r="AL736" i="40" l="1"/>
  <c r="AO736" i="40" s="1"/>
  <c r="AR736" i="40" s="1"/>
  <c r="D737" i="40"/>
  <c r="F737" i="40"/>
  <c r="AQ736" i="40" l="1"/>
  <c r="AT736" i="40" s="1"/>
  <c r="U737" i="40"/>
  <c r="V737" i="40" s="1"/>
  <c r="G737" i="40"/>
  <c r="H737" i="40" s="1"/>
  <c r="I737" i="40" s="1"/>
  <c r="K737" i="40" s="1"/>
  <c r="L737" i="40" s="1"/>
  <c r="X737" i="40" l="1"/>
  <c r="BH737" i="40"/>
  <c r="BI737" i="40" s="1"/>
  <c r="T738" i="40" s="1"/>
  <c r="AM737" i="40"/>
  <c r="AN737" i="40"/>
  <c r="AP737" i="40" s="1"/>
  <c r="AS737" i="40" s="1"/>
  <c r="AA737" i="40"/>
  <c r="M737" i="40"/>
  <c r="BF737" i="40"/>
  <c r="BG737" i="40" s="1"/>
  <c r="AF738" i="40" s="1"/>
  <c r="AG738" i="40" s="1"/>
  <c r="N737" i="40" l="1"/>
  <c r="P737" i="40" s="1"/>
  <c r="Q737" i="40" s="1"/>
  <c r="W737" i="40"/>
  <c r="AY738" i="40"/>
  <c r="AH738" i="40"/>
  <c r="AI738" i="40"/>
  <c r="O737" i="40" l="1"/>
  <c r="R737" i="40"/>
  <c r="S737" i="40" s="1"/>
  <c r="AZ738" i="40"/>
  <c r="AV738" i="40"/>
  <c r="AW738" i="40" s="1"/>
  <c r="AX738" i="40" s="1"/>
  <c r="BB738" i="40"/>
  <c r="B739" i="40" l="1"/>
  <c r="BC738" i="40"/>
  <c r="BD738" i="40" s="1"/>
  <c r="BE738" i="40" s="1"/>
  <c r="Y737" i="40" l="1"/>
  <c r="AB737" i="40"/>
  <c r="AC737" i="40" l="1"/>
  <c r="AD737" i="40" s="1"/>
  <c r="C738" i="40" s="1"/>
  <c r="E738" i="40" s="1"/>
  <c r="AJ737" i="40"/>
  <c r="AK737" i="40" s="1"/>
  <c r="Z737" i="40"/>
  <c r="AL737" i="40" l="1"/>
  <c r="AQ737" i="40" s="1"/>
  <c r="AT737" i="40" s="1"/>
  <c r="D738" i="40"/>
  <c r="F738" i="40"/>
  <c r="AO737" i="40" l="1"/>
  <c r="AR737" i="40" s="1"/>
  <c r="G738" i="40"/>
  <c r="H738" i="40" s="1"/>
  <c r="I738" i="40" s="1"/>
  <c r="K738" i="40" s="1"/>
  <c r="L738" i="40" s="1"/>
  <c r="U738" i="40"/>
  <c r="V738" i="40" s="1"/>
  <c r="X738" i="40" l="1"/>
  <c r="M738" i="40"/>
  <c r="BF738" i="40"/>
  <c r="BG738" i="40" s="1"/>
  <c r="AF739" i="40" s="1"/>
  <c r="AG739" i="40" s="1"/>
  <c r="BH738" i="40"/>
  <c r="BI738" i="40" s="1"/>
  <c r="N738" i="40"/>
  <c r="P738" i="40" s="1"/>
  <c r="W738" i="40"/>
  <c r="AN738" i="40"/>
  <c r="AP738" i="40" s="1"/>
  <c r="AS738" i="40" s="1"/>
  <c r="AM738" i="40"/>
  <c r="AA738" i="40"/>
  <c r="T739" i="40" l="1"/>
  <c r="Q738" i="40"/>
  <c r="O738" i="40"/>
  <c r="AY739" i="40"/>
  <c r="AH739" i="40"/>
  <c r="AI739" i="40"/>
  <c r="R738" i="40" l="1"/>
  <c r="S738" i="40" s="1"/>
  <c r="AZ739" i="40"/>
  <c r="AV739" i="40"/>
  <c r="AW739" i="40" s="1"/>
  <c r="AX739" i="40" s="1"/>
  <c r="BB739" i="40"/>
  <c r="B740" i="40" l="1"/>
  <c r="BC739" i="40"/>
  <c r="BD739" i="40" s="1"/>
  <c r="BE739" i="40" s="1"/>
  <c r="AB738" i="40" l="1"/>
  <c r="Y738" i="40"/>
  <c r="AC738" i="40" l="1"/>
  <c r="AJ738" i="40"/>
  <c r="AK738" i="40" s="1"/>
  <c r="AD738" i="40"/>
  <c r="C739" i="40" s="1"/>
  <c r="E739" i="40" s="1"/>
  <c r="Z738" i="40"/>
  <c r="AL738" i="40" l="1"/>
  <c r="AQ738" i="40" s="1"/>
  <c r="AT738" i="40" s="1"/>
  <c r="D739" i="40"/>
  <c r="F739" i="40"/>
  <c r="AO738" i="40" l="1"/>
  <c r="AR738" i="40" s="1"/>
  <c r="G739" i="40"/>
  <c r="H739" i="40" s="1"/>
  <c r="I739" i="40" s="1"/>
  <c r="K739" i="40" s="1"/>
  <c r="L739" i="40" s="1"/>
  <c r="U739" i="40"/>
  <c r="V739" i="40" s="1"/>
  <c r="X739" i="40" l="1"/>
  <c r="M739" i="40"/>
  <c r="N739" i="40" s="1"/>
  <c r="P739" i="40" s="1"/>
  <c r="BF739" i="40"/>
  <c r="BG739" i="40" s="1"/>
  <c r="AF740" i="40" s="1"/>
  <c r="AG740" i="40" s="1"/>
  <c r="BH739" i="40"/>
  <c r="BI739" i="40" s="1"/>
  <c r="W739" i="40"/>
  <c r="AM739" i="40"/>
  <c r="AN739" i="40"/>
  <c r="AP739" i="40" s="1"/>
  <c r="AS739" i="40" s="1"/>
  <c r="AA739" i="40"/>
  <c r="T740" i="40" l="1"/>
  <c r="Q739" i="40"/>
  <c r="O739" i="40"/>
  <c r="AI740" i="40"/>
  <c r="AH740" i="40"/>
  <c r="AY740" i="40"/>
  <c r="R739" i="40" l="1"/>
  <c r="S739" i="40" s="1"/>
  <c r="BB740" i="40"/>
  <c r="AZ740" i="40"/>
  <c r="AV740" i="40"/>
  <c r="AW740" i="40" s="1"/>
  <c r="AX740" i="40" s="1"/>
  <c r="BC740" i="40" l="1"/>
  <c r="BD740" i="40" s="1"/>
  <c r="BE740" i="40" s="1"/>
  <c r="B741" i="40"/>
  <c r="Y739" i="40"/>
  <c r="AB739" i="40"/>
  <c r="AC739" i="40" l="1"/>
  <c r="AJ739" i="40"/>
  <c r="AK739" i="40" s="1"/>
  <c r="AD739" i="40"/>
  <c r="C740" i="40" s="1"/>
  <c r="E740" i="40" s="1"/>
  <c r="Z739" i="40"/>
  <c r="AL739" i="40" l="1"/>
  <c r="AO739" i="40" s="1"/>
  <c r="AR739" i="40" s="1"/>
  <c r="D740" i="40"/>
  <c r="F740" i="40"/>
  <c r="G740" i="40" l="1"/>
  <c r="H740" i="40" s="1"/>
  <c r="I740" i="40" s="1"/>
  <c r="K740" i="40" s="1"/>
  <c r="L740" i="40" s="1"/>
  <c r="AQ739" i="40"/>
  <c r="AT739" i="40" s="1"/>
  <c r="U740" i="40"/>
  <c r="V740" i="40" s="1"/>
  <c r="M740" i="40" l="1"/>
  <c r="N740" i="40"/>
  <c r="P740" i="40" s="1"/>
  <c r="X740" i="40"/>
  <c r="BH740" i="40"/>
  <c r="BI740" i="40" s="1"/>
  <c r="BF740" i="40"/>
  <c r="BG740" i="40" s="1"/>
  <c r="AF741" i="40" s="1"/>
  <c r="AG741" i="40" s="1"/>
  <c r="W740" i="40"/>
  <c r="AA740" i="40"/>
  <c r="AM740" i="40"/>
  <c r="AN740" i="40"/>
  <c r="AP740" i="40" s="1"/>
  <c r="AS740" i="40" s="1"/>
  <c r="T741" i="40" l="1"/>
  <c r="Q740" i="40"/>
  <c r="O740" i="40"/>
  <c r="AH741" i="40"/>
  <c r="AY741" i="40"/>
  <c r="AI741" i="40"/>
  <c r="R740" i="40" l="1"/>
  <c r="S740" i="40" s="1"/>
  <c r="AZ741" i="40"/>
  <c r="BB741" i="40"/>
  <c r="AV741" i="40"/>
  <c r="AW741" i="40" s="1"/>
  <c r="AX741" i="40" s="1"/>
  <c r="B742" i="40" l="1"/>
  <c r="BC741" i="40"/>
  <c r="BD741" i="40" s="1"/>
  <c r="BE741" i="40" s="1"/>
  <c r="AB740" i="40" l="1"/>
  <c r="Y740" i="40"/>
  <c r="AC740" i="40" l="1"/>
  <c r="AD740" i="40" s="1"/>
  <c r="C741" i="40" s="1"/>
  <c r="E741" i="40" s="1"/>
  <c r="AJ740" i="40"/>
  <c r="AK740" i="40" s="1"/>
  <c r="Z740" i="40"/>
  <c r="AL740" i="40" l="1"/>
  <c r="AQ740" i="40" s="1"/>
  <c r="AT740" i="40" s="1"/>
  <c r="D741" i="40"/>
  <c r="F741" i="40"/>
  <c r="AO740" i="40" l="1"/>
  <c r="AR740" i="40" s="1"/>
  <c r="U741" i="40"/>
  <c r="V741" i="40" s="1"/>
  <c r="AN741" i="40" s="1"/>
  <c r="AP741" i="40" s="1"/>
  <c r="AS741" i="40" s="1"/>
  <c r="G741" i="40"/>
  <c r="H741" i="40" s="1"/>
  <c r="I741" i="40" s="1"/>
  <c r="K741" i="40" s="1"/>
  <c r="L741" i="40" s="1"/>
  <c r="BH741" i="40" l="1"/>
  <c r="BI741" i="40" s="1"/>
  <c r="AM741" i="40"/>
  <c r="X741" i="40"/>
  <c r="T742" i="40"/>
  <c r="AA741" i="40"/>
  <c r="M741" i="40"/>
  <c r="N741" i="40" s="1"/>
  <c r="P741" i="40" s="1"/>
  <c r="BF741" i="40"/>
  <c r="BG741" i="40" s="1"/>
  <c r="AF742" i="40" s="1"/>
  <c r="AG742" i="40" s="1"/>
  <c r="AI742" i="40" s="1"/>
  <c r="AY742" i="40" l="1"/>
  <c r="AH742" i="40"/>
  <c r="O741" i="40"/>
  <c r="Q741" i="40"/>
  <c r="W741" i="40"/>
  <c r="AZ742" i="40"/>
  <c r="BB742" i="40"/>
  <c r="AV742" i="40"/>
  <c r="AW742" i="40" s="1"/>
  <c r="AX742" i="40" s="1"/>
  <c r="B743" i="40" l="1"/>
  <c r="R741" i="40"/>
  <c r="S741" i="40" s="1"/>
  <c r="BC742" i="40"/>
  <c r="BD742" i="40" s="1"/>
  <c r="BE742" i="40" s="1"/>
  <c r="Y741" i="40" l="1"/>
  <c r="AB741" i="40"/>
  <c r="AC741" i="40" l="1"/>
  <c r="AD741" i="40" s="1"/>
  <c r="C742" i="40" s="1"/>
  <c r="E742" i="40" s="1"/>
  <c r="AJ741" i="40"/>
  <c r="AK741" i="40" s="1"/>
  <c r="Z741" i="40"/>
  <c r="AL741" i="40" l="1"/>
  <c r="AQ741" i="40" s="1"/>
  <c r="AT741" i="40" s="1"/>
  <c r="D742" i="40"/>
  <c r="F742" i="40"/>
  <c r="AO741" i="40" l="1"/>
  <c r="AR741" i="40" s="1"/>
  <c r="G742" i="40"/>
  <c r="H742" i="40" s="1"/>
  <c r="I742" i="40" s="1"/>
  <c r="K742" i="40" s="1"/>
  <c r="L742" i="40" s="1"/>
  <c r="U742" i="40"/>
  <c r="V742" i="40" s="1"/>
  <c r="X742" i="40" l="1"/>
  <c r="AA742" i="40"/>
  <c r="M742" i="40"/>
  <c r="BF742" i="40"/>
  <c r="BG742" i="40" s="1"/>
  <c r="AF743" i="40" s="1"/>
  <c r="AG743" i="40" s="1"/>
  <c r="AY743" i="40" s="1"/>
  <c r="BH742" i="40"/>
  <c r="BI742" i="40" s="1"/>
  <c r="AM742" i="40"/>
  <c r="AN742" i="40"/>
  <c r="AP742" i="40" s="1"/>
  <c r="AS742" i="40" s="1"/>
  <c r="T743" i="40" l="1"/>
  <c r="AH743" i="40"/>
  <c r="AI743" i="40"/>
  <c r="AV743" i="40" s="1"/>
  <c r="AW743" i="40" s="1"/>
  <c r="AX743" i="40" s="1"/>
  <c r="W742" i="40"/>
  <c r="N742" i="40"/>
  <c r="P742" i="40" s="1"/>
  <c r="AZ743" i="40"/>
  <c r="BB743" i="40"/>
  <c r="B744" i="40" l="1"/>
  <c r="O742" i="40"/>
  <c r="Q742" i="40"/>
  <c r="BC743" i="40"/>
  <c r="BD743" i="40" s="1"/>
  <c r="BE743" i="40" s="1"/>
  <c r="R742" i="40" l="1"/>
  <c r="S742" i="40" s="1"/>
  <c r="Y742" i="40"/>
  <c r="AB742" i="40" l="1"/>
  <c r="Z742" i="40"/>
  <c r="AJ742" i="40" l="1"/>
  <c r="AC742" i="40"/>
  <c r="AD742" i="40" s="1"/>
  <c r="C743" i="40" s="1"/>
  <c r="E743" i="40" s="1"/>
  <c r="AK742" i="40" l="1"/>
  <c r="D743" i="40"/>
  <c r="F743" i="40"/>
  <c r="AL742" i="40" l="1"/>
  <c r="G743" i="40"/>
  <c r="H743" i="40" s="1"/>
  <c r="I743" i="40" s="1"/>
  <c r="K743" i="40" s="1"/>
  <c r="L743" i="40" s="1"/>
  <c r="U743" i="40"/>
  <c r="V743" i="40" s="1"/>
  <c r="AO742" i="40" l="1"/>
  <c r="AR742" i="40" s="1"/>
  <c r="AQ742" i="40"/>
  <c r="AT742" i="40" s="1"/>
  <c r="X743" i="40"/>
  <c r="M743" i="40"/>
  <c r="BF743" i="40"/>
  <c r="BG743" i="40" s="1"/>
  <c r="AF744" i="40" s="1"/>
  <c r="AG744" i="40" s="1"/>
  <c r="AY744" i="40" s="1"/>
  <c r="AN743" i="40"/>
  <c r="AP743" i="40" s="1"/>
  <c r="AS743" i="40" s="1"/>
  <c r="AM743" i="40"/>
  <c r="BH743" i="40"/>
  <c r="BI743" i="40" s="1"/>
  <c r="AA743" i="40"/>
  <c r="T744" i="40" l="1"/>
  <c r="AI744" i="40"/>
  <c r="BB744" i="40" s="1"/>
  <c r="AH744" i="40"/>
  <c r="W743" i="40"/>
  <c r="N743" i="40"/>
  <c r="P743" i="40" s="1"/>
  <c r="AZ744" i="40"/>
  <c r="AV744" i="40"/>
  <c r="AW744" i="40" s="1"/>
  <c r="AX744" i="40" s="1"/>
  <c r="B745" i="40" l="1"/>
  <c r="BC744" i="40"/>
  <c r="BD744" i="40" s="1"/>
  <c r="BE744" i="40" s="1"/>
  <c r="O743" i="40"/>
  <c r="Q743" i="40"/>
  <c r="AB743" i="40"/>
  <c r="R743" i="40" l="1"/>
  <c r="S743" i="40" s="1"/>
  <c r="AC743" i="40"/>
  <c r="AD743" i="40" s="1"/>
  <c r="C744" i="40" s="1"/>
  <c r="AJ743" i="40"/>
  <c r="AK743" i="40" s="1"/>
  <c r="Y743" i="40"/>
  <c r="E744" i="40" l="1"/>
  <c r="Z743" i="40"/>
  <c r="AL743" i="40"/>
  <c r="AQ743" i="40" s="1"/>
  <c r="AT743" i="40" s="1"/>
  <c r="D744" i="40"/>
  <c r="F744" i="40"/>
  <c r="AO743" i="40" l="1"/>
  <c r="AR743" i="40" s="1"/>
  <c r="G744" i="40"/>
  <c r="H744" i="40" s="1"/>
  <c r="I744" i="40" s="1"/>
  <c r="K744" i="40" s="1"/>
  <c r="L744" i="40" s="1"/>
  <c r="U744" i="40"/>
  <c r="V744" i="40" s="1"/>
  <c r="X744" i="40" l="1"/>
  <c r="M744" i="40"/>
  <c r="BF744" i="40"/>
  <c r="BG744" i="40" s="1"/>
  <c r="AF745" i="40" s="1"/>
  <c r="AG745" i="40" s="1"/>
  <c r="BH744" i="40"/>
  <c r="BI744" i="40" s="1"/>
  <c r="N744" i="40"/>
  <c r="P744" i="40" s="1"/>
  <c r="W744" i="40"/>
  <c r="AM744" i="40"/>
  <c r="AN744" i="40"/>
  <c r="AP744" i="40" s="1"/>
  <c r="AS744" i="40" s="1"/>
  <c r="AA744" i="40"/>
  <c r="T745" i="40" l="1"/>
  <c r="Q744" i="40"/>
  <c r="O744" i="40"/>
  <c r="AH745" i="40"/>
  <c r="AI745" i="40"/>
  <c r="AY745" i="40"/>
  <c r="R744" i="40" l="1"/>
  <c r="S744" i="40" s="1"/>
  <c r="BB745" i="40"/>
  <c r="AV745" i="40"/>
  <c r="AW745" i="40" s="1"/>
  <c r="AX745" i="40" s="1"/>
  <c r="AZ745" i="40"/>
  <c r="B746" i="40" l="1"/>
  <c r="BC745" i="40"/>
  <c r="BD745" i="40" s="1"/>
  <c r="BE745" i="40" s="1"/>
  <c r="Y744" i="40" l="1"/>
  <c r="AB744" i="40"/>
  <c r="AC744" i="40" l="1"/>
  <c r="AJ744" i="40"/>
  <c r="AK744" i="40" s="1"/>
  <c r="AD744" i="40"/>
  <c r="C745" i="40" s="1"/>
  <c r="E745" i="40" s="1"/>
  <c r="Z744" i="40"/>
  <c r="AL744" i="40" l="1"/>
  <c r="AQ744" i="40" s="1"/>
  <c r="AT744" i="40" s="1"/>
  <c r="D745" i="40"/>
  <c r="F745" i="40"/>
  <c r="G745" i="40" l="1"/>
  <c r="H745" i="40" s="1"/>
  <c r="I745" i="40" s="1"/>
  <c r="K745" i="40" s="1"/>
  <c r="L745" i="40" s="1"/>
  <c r="U745" i="40"/>
  <c r="V745" i="40" s="1"/>
  <c r="BH745" i="40" s="1"/>
  <c r="BI745" i="40" s="1"/>
  <c r="AO744" i="40"/>
  <c r="AR744" i="40" s="1"/>
  <c r="AM745" i="40" l="1"/>
  <c r="AN745" i="40"/>
  <c r="AP745" i="40" s="1"/>
  <c r="AS745" i="40" s="1"/>
  <c r="X745" i="40"/>
  <c r="T746" i="40"/>
  <c r="M745" i="40"/>
  <c r="N745" i="40" s="1"/>
  <c r="P745" i="40" s="1"/>
  <c r="BF745" i="40"/>
  <c r="BG745" i="40" s="1"/>
  <c r="AF746" i="40" s="1"/>
  <c r="AG746" i="40" s="1"/>
  <c r="AA745" i="40"/>
  <c r="W745" i="40" l="1"/>
  <c r="Q745" i="40"/>
  <c r="O745" i="40"/>
  <c r="AI746" i="40"/>
  <c r="AY746" i="40"/>
  <c r="AH746" i="40"/>
  <c r="R745" i="40" l="1"/>
  <c r="S745" i="40" s="1"/>
  <c r="AZ746" i="40"/>
  <c r="AV746" i="40"/>
  <c r="AW746" i="40" s="1"/>
  <c r="AX746" i="40" s="1"/>
  <c r="BB746" i="40"/>
  <c r="B747" i="40" l="1"/>
  <c r="BC746" i="40"/>
  <c r="BD746" i="40" s="1"/>
  <c r="BE746" i="40" s="1"/>
  <c r="Y745" i="40" l="1"/>
  <c r="AB745" i="40"/>
  <c r="AC745" i="40" l="1"/>
  <c r="AJ745" i="40"/>
  <c r="AK745" i="40" s="1"/>
  <c r="AD745" i="40"/>
  <c r="C746" i="40" s="1"/>
  <c r="E746" i="40" s="1"/>
  <c r="Z745" i="40"/>
  <c r="AL745" i="40" l="1"/>
  <c r="AO745" i="40" s="1"/>
  <c r="AR745" i="40" s="1"/>
  <c r="D746" i="40"/>
  <c r="F746" i="40"/>
  <c r="AQ745" i="40" l="1"/>
  <c r="AT745" i="40" s="1"/>
  <c r="G746" i="40"/>
  <c r="H746" i="40" s="1"/>
  <c r="I746" i="40" s="1"/>
  <c r="K746" i="40" s="1"/>
  <c r="L746" i="40" s="1"/>
  <c r="U746" i="40"/>
  <c r="V746" i="40" s="1"/>
  <c r="X746" i="40" l="1"/>
  <c r="W746" i="40"/>
  <c r="M746" i="40"/>
  <c r="BF746" i="40"/>
  <c r="BG746" i="40" s="1"/>
  <c r="AF747" i="40" s="1"/>
  <c r="AG747" i="40" s="1"/>
  <c r="AY747" i="40" s="1"/>
  <c r="AN746" i="40"/>
  <c r="AP746" i="40" s="1"/>
  <c r="AS746" i="40" s="1"/>
  <c r="AM746" i="40"/>
  <c r="BH746" i="40"/>
  <c r="BI746" i="40" s="1"/>
  <c r="AA746" i="40"/>
  <c r="N746" i="40" l="1"/>
  <c r="P746" i="40" s="1"/>
  <c r="Q746" i="40" s="1"/>
  <c r="T747" i="40"/>
  <c r="AH747" i="40"/>
  <c r="AI747" i="40"/>
  <c r="AZ747" i="40" s="1"/>
  <c r="AV747" i="40" l="1"/>
  <c r="AW747" i="40" s="1"/>
  <c r="AX747" i="40" s="1"/>
  <c r="BB747" i="40"/>
  <c r="O746" i="40"/>
  <c r="B748" i="40"/>
  <c r="R746" i="40"/>
  <c r="S746" i="40" s="1"/>
  <c r="BC747" i="40"/>
  <c r="BD747" i="40" s="1"/>
  <c r="BE747" i="40" s="1"/>
  <c r="Y746" i="40" l="1"/>
  <c r="AB746" i="40"/>
  <c r="AC746" i="40" l="1"/>
  <c r="AD746" i="40" s="1"/>
  <c r="C747" i="40" s="1"/>
  <c r="E747" i="40" s="1"/>
  <c r="AJ746" i="40"/>
  <c r="AK746" i="40" s="1"/>
  <c r="Z746" i="40"/>
  <c r="AL746" i="40" l="1"/>
  <c r="AO746" i="40" s="1"/>
  <c r="AR746" i="40" s="1"/>
  <c r="D747" i="40"/>
  <c r="F747" i="40"/>
  <c r="AQ746" i="40" l="1"/>
  <c r="AT746" i="40" s="1"/>
  <c r="G747" i="40"/>
  <c r="H747" i="40" s="1"/>
  <c r="I747" i="40" s="1"/>
  <c r="K747" i="40" s="1"/>
  <c r="L747" i="40" s="1"/>
  <c r="U747" i="40"/>
  <c r="V747" i="40" s="1"/>
  <c r="X747" i="40" l="1"/>
  <c r="M747" i="40"/>
  <c r="BF747" i="40"/>
  <c r="BG747" i="40" s="1"/>
  <c r="AF748" i="40" s="1"/>
  <c r="AG748" i="40" s="1"/>
  <c r="BH747" i="40"/>
  <c r="BI747" i="40" s="1"/>
  <c r="N747" i="40"/>
  <c r="P747" i="40" s="1"/>
  <c r="W747" i="40"/>
  <c r="AM747" i="40"/>
  <c r="AN747" i="40"/>
  <c r="AP747" i="40" s="1"/>
  <c r="AS747" i="40" s="1"/>
  <c r="AA747" i="40"/>
  <c r="T748" i="40" l="1"/>
  <c r="Q747" i="40"/>
  <c r="O747" i="40"/>
  <c r="AH748" i="40"/>
  <c r="AY748" i="40"/>
  <c r="AI748" i="40"/>
  <c r="R747" i="40" l="1"/>
  <c r="S747" i="40" s="1"/>
  <c r="AV748" i="40"/>
  <c r="AW748" i="40" s="1"/>
  <c r="AX748" i="40" s="1"/>
  <c r="AZ748" i="40"/>
  <c r="BB748" i="40"/>
  <c r="B749" i="40" l="1"/>
  <c r="BC748" i="40"/>
  <c r="BD748" i="40" s="1"/>
  <c r="BE748" i="40" s="1"/>
  <c r="AB747" i="40" l="1"/>
  <c r="Y747" i="40"/>
  <c r="AC747" i="40" l="1"/>
  <c r="AJ747" i="40"/>
  <c r="AK747" i="40" s="1"/>
  <c r="AD747" i="40"/>
  <c r="C748" i="40" s="1"/>
  <c r="E748" i="40" s="1"/>
  <c r="Z747" i="40"/>
  <c r="AL747" i="40" l="1"/>
  <c r="AQ747" i="40" s="1"/>
  <c r="AT747" i="40" s="1"/>
  <c r="D748" i="40"/>
  <c r="F748" i="40"/>
  <c r="U748" i="40" l="1"/>
  <c r="V748" i="40" s="1"/>
  <c r="AO747" i="40"/>
  <c r="AR747" i="40" s="1"/>
  <c r="G748" i="40"/>
  <c r="H748" i="40" s="1"/>
  <c r="I748" i="40" s="1"/>
  <c r="K748" i="40" s="1"/>
  <c r="L748" i="40" s="1"/>
  <c r="BH748" i="40"/>
  <c r="BI748" i="40" s="1"/>
  <c r="AM748" i="40"/>
  <c r="AN748" i="40"/>
  <c r="AP748" i="40" s="1"/>
  <c r="AS748" i="40" s="1"/>
  <c r="X748" i="40" l="1"/>
  <c r="T749" i="40"/>
  <c r="M748" i="40"/>
  <c r="BF748" i="40"/>
  <c r="BG748" i="40" s="1"/>
  <c r="AF749" i="40" s="1"/>
  <c r="AG749" i="40" s="1"/>
  <c r="AA748" i="40"/>
  <c r="N748" i="40" l="1"/>
  <c r="P748" i="40" s="1"/>
  <c r="W748" i="40"/>
  <c r="AI749" i="40"/>
  <c r="AY749" i="40"/>
  <c r="AH749" i="40"/>
  <c r="O748" i="40" l="1"/>
  <c r="Q748" i="40"/>
  <c r="AV749" i="40"/>
  <c r="AW749" i="40" s="1"/>
  <c r="AX749" i="40" s="1"/>
  <c r="BB749" i="40"/>
  <c r="AZ749" i="40"/>
  <c r="B750" i="40" l="1"/>
  <c r="R748" i="40"/>
  <c r="S748" i="40" s="1"/>
  <c r="BC749" i="40"/>
  <c r="BD749" i="40" s="1"/>
  <c r="BE749" i="40" s="1"/>
  <c r="Y748" i="40" l="1"/>
  <c r="AB748" i="40"/>
  <c r="AC748" i="40" l="1"/>
  <c r="AJ748" i="40"/>
  <c r="AK748" i="40" s="1"/>
  <c r="AD748" i="40"/>
  <c r="C749" i="40" s="1"/>
  <c r="E749" i="40" s="1"/>
  <c r="Z748" i="40"/>
  <c r="AL748" i="40" l="1"/>
  <c r="AO748" i="40" s="1"/>
  <c r="AR748" i="40" s="1"/>
  <c r="D749" i="40"/>
  <c r="F749" i="40"/>
  <c r="AQ748" i="40" l="1"/>
  <c r="AT748" i="40" s="1"/>
  <c r="G749" i="40"/>
  <c r="H749" i="40" s="1"/>
  <c r="I749" i="40" s="1"/>
  <c r="K749" i="40" s="1"/>
  <c r="L749" i="40" s="1"/>
  <c r="U749" i="40"/>
  <c r="V749" i="40" s="1"/>
  <c r="X749" i="40" l="1"/>
  <c r="AA749" i="40"/>
  <c r="M749" i="40"/>
  <c r="BF749" i="40"/>
  <c r="BG749" i="40" s="1"/>
  <c r="AF750" i="40" s="1"/>
  <c r="AG750" i="40" s="1"/>
  <c r="AN749" i="40"/>
  <c r="AP749" i="40" s="1"/>
  <c r="AS749" i="40" s="1"/>
  <c r="AM749" i="40"/>
  <c r="BH749" i="40"/>
  <c r="BI749" i="40" s="1"/>
  <c r="T750" i="40" l="1"/>
  <c r="W749" i="40"/>
  <c r="N749" i="40"/>
  <c r="P749" i="40" s="1"/>
  <c r="AI750" i="40"/>
  <c r="AH750" i="40"/>
  <c r="AY750" i="40"/>
  <c r="Q749" i="40" l="1"/>
  <c r="O749" i="40"/>
  <c r="AV750" i="40"/>
  <c r="AW750" i="40" s="1"/>
  <c r="AX750" i="40" s="1"/>
  <c r="AZ750" i="40"/>
  <c r="BB750" i="40"/>
  <c r="B751" i="40" l="1"/>
  <c r="R749" i="40"/>
  <c r="S749" i="40" s="1"/>
  <c r="BC750" i="40"/>
  <c r="BD750" i="40" s="1"/>
  <c r="BE750" i="40" s="1"/>
  <c r="AB749" i="40" l="1"/>
  <c r="Y749" i="40"/>
  <c r="AC749" i="40" l="1"/>
  <c r="AD749" i="40" s="1"/>
  <c r="C750" i="40" s="1"/>
  <c r="E750" i="40" s="1"/>
  <c r="AJ749" i="40"/>
  <c r="AK749" i="40" s="1"/>
  <c r="Z749" i="40"/>
  <c r="AL749" i="40" l="1"/>
  <c r="AQ749" i="40" s="1"/>
  <c r="AT749" i="40" s="1"/>
  <c r="D750" i="40"/>
  <c r="F750" i="40"/>
  <c r="AO749" i="40" l="1"/>
  <c r="AR749" i="40" s="1"/>
  <c r="G750" i="40"/>
  <c r="H750" i="40" s="1"/>
  <c r="I750" i="40" s="1"/>
  <c r="K750" i="40" s="1"/>
  <c r="L750" i="40" s="1"/>
  <c r="U750" i="40"/>
  <c r="V750" i="40" s="1"/>
  <c r="X750" i="40" l="1"/>
  <c r="M750" i="40"/>
  <c r="N750" i="40" s="1"/>
  <c r="P750" i="40" s="1"/>
  <c r="BF750" i="40"/>
  <c r="BG750" i="40" s="1"/>
  <c r="AF751" i="40" s="1"/>
  <c r="AG751" i="40" s="1"/>
  <c r="BH750" i="40"/>
  <c r="BI750" i="40" s="1"/>
  <c r="W750" i="40"/>
  <c r="AN750" i="40"/>
  <c r="AP750" i="40" s="1"/>
  <c r="AS750" i="40" s="1"/>
  <c r="AM750" i="40"/>
  <c r="AA750" i="40"/>
  <c r="T751" i="40" l="1"/>
  <c r="Q750" i="40"/>
  <c r="O750" i="40"/>
  <c r="AH751" i="40"/>
  <c r="AI751" i="40"/>
  <c r="AY751" i="40"/>
  <c r="R750" i="40" l="1"/>
  <c r="S750" i="40" s="1"/>
  <c r="BB751" i="40"/>
  <c r="AZ751" i="40"/>
  <c r="BC751" i="40" s="1"/>
  <c r="BD751" i="40" s="1"/>
  <c r="BE751" i="40" s="1"/>
  <c r="AV751" i="40"/>
  <c r="AW751" i="40" s="1"/>
  <c r="AX751" i="40" s="1"/>
  <c r="B752" i="40" l="1"/>
  <c r="AB750" i="40"/>
  <c r="Y750" i="40"/>
  <c r="AC750" i="40" l="1"/>
  <c r="AD750" i="40" s="1"/>
  <c r="C751" i="40" s="1"/>
  <c r="E751" i="40" s="1"/>
  <c r="AJ750" i="40"/>
  <c r="AK750" i="40" s="1"/>
  <c r="Z750" i="40"/>
  <c r="AL750" i="40" l="1"/>
  <c r="AQ750" i="40" s="1"/>
  <c r="AT750" i="40" s="1"/>
  <c r="D751" i="40"/>
  <c r="F751" i="40"/>
  <c r="G751" i="40" l="1"/>
  <c r="H751" i="40" s="1"/>
  <c r="I751" i="40" s="1"/>
  <c r="K751" i="40" s="1"/>
  <c r="L751" i="40" s="1"/>
  <c r="U751" i="40"/>
  <c r="V751" i="40" s="1"/>
  <c r="BH751" i="40" s="1"/>
  <c r="BI751" i="40" s="1"/>
  <c r="AO750" i="40"/>
  <c r="AR750" i="40" s="1"/>
  <c r="AN751" i="40" l="1"/>
  <c r="AP751" i="40" s="1"/>
  <c r="AS751" i="40" s="1"/>
  <c r="AM751" i="40"/>
  <c r="X751" i="40"/>
  <c r="T752" i="40"/>
  <c r="M751" i="40"/>
  <c r="N751" i="40" s="1"/>
  <c r="P751" i="40" s="1"/>
  <c r="BF751" i="40"/>
  <c r="BG751" i="40" s="1"/>
  <c r="AF752" i="40" s="1"/>
  <c r="AG752" i="40" s="1"/>
  <c r="W751" i="40"/>
  <c r="AA751" i="40"/>
  <c r="Q751" i="40" l="1"/>
  <c r="O751" i="40"/>
  <c r="AI752" i="40"/>
  <c r="AH752" i="40"/>
  <c r="AY752" i="40"/>
  <c r="R751" i="40" l="1"/>
  <c r="S751" i="40" s="1"/>
  <c r="AV752" i="40"/>
  <c r="AW752" i="40" s="1"/>
  <c r="AX752" i="40" s="1"/>
  <c r="AZ752" i="40"/>
  <c r="BB752" i="40"/>
  <c r="B753" i="40" l="1"/>
  <c r="BC752" i="40"/>
  <c r="BD752" i="40" s="1"/>
  <c r="BE752" i="40" s="1"/>
  <c r="Y751" i="40" l="1"/>
  <c r="AB751" i="40"/>
  <c r="AC751" i="40" l="1"/>
  <c r="AD751" i="40" s="1"/>
  <c r="C752" i="40" s="1"/>
  <c r="E752" i="40" s="1"/>
  <c r="AJ751" i="40"/>
  <c r="AK751" i="40" s="1"/>
  <c r="Z751" i="40"/>
  <c r="AL751" i="40" l="1"/>
  <c r="AQ751" i="40" s="1"/>
  <c r="AT751" i="40" s="1"/>
  <c r="D752" i="40"/>
  <c r="F752" i="40"/>
  <c r="G752" i="40" l="1"/>
  <c r="H752" i="40" s="1"/>
  <c r="I752" i="40" s="1"/>
  <c r="K752" i="40" s="1"/>
  <c r="L752" i="40" s="1"/>
  <c r="AO751" i="40"/>
  <c r="AR751" i="40" s="1"/>
  <c r="U752" i="40"/>
  <c r="V752" i="40" s="1"/>
  <c r="X752" i="40" l="1"/>
  <c r="M752" i="40"/>
  <c r="N752" i="40" s="1"/>
  <c r="P752" i="40" s="1"/>
  <c r="BF752" i="40"/>
  <c r="BG752" i="40" s="1"/>
  <c r="AF753" i="40" s="1"/>
  <c r="AG753" i="40" s="1"/>
  <c r="BH752" i="40"/>
  <c r="BI752" i="40" s="1"/>
  <c r="W752" i="40"/>
  <c r="AM752" i="40"/>
  <c r="AN752" i="40"/>
  <c r="AP752" i="40" s="1"/>
  <c r="AS752" i="40" s="1"/>
  <c r="AA752" i="40"/>
  <c r="T753" i="40" l="1"/>
  <c r="Q752" i="40"/>
  <c r="O752" i="40"/>
  <c r="AY753" i="40"/>
  <c r="AH753" i="40"/>
  <c r="AI753" i="40"/>
  <c r="R752" i="40" l="1"/>
  <c r="S752" i="40" s="1"/>
  <c r="BB753" i="40"/>
  <c r="AV753" i="40"/>
  <c r="AW753" i="40" s="1"/>
  <c r="AX753" i="40" s="1"/>
  <c r="AZ753" i="40"/>
  <c r="BC753" i="40" l="1"/>
  <c r="BD753" i="40" s="1"/>
  <c r="BE753" i="40" s="1"/>
  <c r="B754" i="40"/>
  <c r="Y752" i="40"/>
  <c r="AB752" i="40"/>
  <c r="AC752" i="40" l="1"/>
  <c r="AJ752" i="40"/>
  <c r="AK752" i="40" s="1"/>
  <c r="AD752" i="40"/>
  <c r="C753" i="40" s="1"/>
  <c r="E753" i="40" s="1"/>
  <c r="Z752" i="40"/>
  <c r="AL752" i="40" l="1"/>
  <c r="AO752" i="40" s="1"/>
  <c r="AR752" i="40" s="1"/>
  <c r="D753" i="40"/>
  <c r="F753" i="40"/>
  <c r="AQ752" i="40" l="1"/>
  <c r="AT752" i="40" s="1"/>
  <c r="G753" i="40"/>
  <c r="H753" i="40" s="1"/>
  <c r="I753" i="40" s="1"/>
  <c r="K753" i="40" s="1"/>
  <c r="L753" i="40" s="1"/>
  <c r="U753" i="40"/>
  <c r="V753" i="40" s="1"/>
  <c r="X753" i="40" l="1"/>
  <c r="M753" i="40"/>
  <c r="BF753" i="40"/>
  <c r="BG753" i="40" s="1"/>
  <c r="AF754" i="40" s="1"/>
  <c r="AG754" i="40" s="1"/>
  <c r="AH754" i="40" s="1"/>
  <c r="W753" i="40"/>
  <c r="BH753" i="40"/>
  <c r="BI753" i="40" s="1"/>
  <c r="AN753" i="40"/>
  <c r="AP753" i="40" s="1"/>
  <c r="AS753" i="40" s="1"/>
  <c r="AM753" i="40"/>
  <c r="AA753" i="40"/>
  <c r="N753" i="40" l="1"/>
  <c r="P753" i="40" s="1"/>
  <c r="Q753" i="40" s="1"/>
  <c r="T754" i="40"/>
  <c r="AY754" i="40"/>
  <c r="AI754" i="40"/>
  <c r="AV754" i="40" s="1"/>
  <c r="AW754" i="40" s="1"/>
  <c r="AX754" i="40" s="1"/>
  <c r="O753" i="40"/>
  <c r="AZ754" i="40"/>
  <c r="BB754" i="40"/>
  <c r="B755" i="40" l="1"/>
  <c r="R753" i="40"/>
  <c r="S753" i="40" s="1"/>
  <c r="BC754" i="40"/>
  <c r="BD754" i="40" s="1"/>
  <c r="BE754" i="40" s="1"/>
  <c r="Y753" i="40" l="1"/>
  <c r="AB753" i="40"/>
  <c r="AC753" i="40" l="1"/>
  <c r="AJ753" i="40"/>
  <c r="AK753" i="40" s="1"/>
  <c r="AD753" i="40"/>
  <c r="C754" i="40" s="1"/>
  <c r="E754" i="40" s="1"/>
  <c r="Z753" i="40"/>
  <c r="AL753" i="40" l="1"/>
  <c r="AQ753" i="40" s="1"/>
  <c r="AT753" i="40" s="1"/>
  <c r="D754" i="40"/>
  <c r="F754" i="40"/>
  <c r="AO753" i="40" l="1"/>
  <c r="AR753" i="40" s="1"/>
  <c r="G754" i="40"/>
  <c r="H754" i="40" s="1"/>
  <c r="I754" i="40" s="1"/>
  <c r="K754" i="40" s="1"/>
  <c r="L754" i="40" s="1"/>
  <c r="U754" i="40"/>
  <c r="V754" i="40" s="1"/>
  <c r="X754" i="40" l="1"/>
  <c r="M754" i="40"/>
  <c r="BF754" i="40"/>
  <c r="BG754" i="40" s="1"/>
  <c r="AF755" i="40" s="1"/>
  <c r="AG755" i="40" s="1"/>
  <c r="BH754" i="40"/>
  <c r="BI754" i="40" s="1"/>
  <c r="N754" i="40"/>
  <c r="P754" i="40" s="1"/>
  <c r="W754" i="40"/>
  <c r="AM754" i="40"/>
  <c r="AN754" i="40"/>
  <c r="AP754" i="40" s="1"/>
  <c r="AS754" i="40" s="1"/>
  <c r="AA754" i="40"/>
  <c r="T755" i="40" l="1"/>
  <c r="Q754" i="40"/>
  <c r="O754" i="40"/>
  <c r="AI755" i="40"/>
  <c r="AH755" i="40"/>
  <c r="AY755" i="40"/>
  <c r="R754" i="40" l="1"/>
  <c r="S754" i="40" s="1"/>
  <c r="BB755" i="40"/>
  <c r="AV755" i="40"/>
  <c r="AW755" i="40" s="1"/>
  <c r="AX755" i="40" s="1"/>
  <c r="AZ755" i="40"/>
  <c r="B756" i="40" l="1"/>
  <c r="BC755" i="40"/>
  <c r="BD755" i="40" s="1"/>
  <c r="BE755" i="40" s="1"/>
  <c r="Y754" i="40" l="1"/>
  <c r="AB754" i="40"/>
  <c r="AC754" i="40" l="1"/>
  <c r="AJ754" i="40"/>
  <c r="AK754" i="40" s="1"/>
  <c r="AD754" i="40"/>
  <c r="C755" i="40" s="1"/>
  <c r="E755" i="40" s="1"/>
  <c r="Z754" i="40"/>
  <c r="AL754" i="40" l="1"/>
  <c r="AQ754" i="40" s="1"/>
  <c r="AT754" i="40" s="1"/>
  <c r="D755" i="40"/>
  <c r="F755" i="40"/>
  <c r="AO754" i="40" l="1"/>
  <c r="AR754" i="40" s="1"/>
  <c r="G755" i="40"/>
  <c r="H755" i="40" s="1"/>
  <c r="I755" i="40" s="1"/>
  <c r="K755" i="40" s="1"/>
  <c r="L755" i="40" s="1"/>
  <c r="U755" i="40"/>
  <c r="V755" i="40" s="1"/>
  <c r="X755" i="40" l="1"/>
  <c r="M755" i="40"/>
  <c r="BF755" i="40"/>
  <c r="BG755" i="40" s="1"/>
  <c r="AF756" i="40" s="1"/>
  <c r="AG756" i="40" s="1"/>
  <c r="W755" i="40"/>
  <c r="BH755" i="40"/>
  <c r="BI755" i="40" s="1"/>
  <c r="N755" i="40"/>
  <c r="P755" i="40" s="1"/>
  <c r="AM755" i="40"/>
  <c r="AN755" i="40"/>
  <c r="AP755" i="40" s="1"/>
  <c r="AS755" i="40" s="1"/>
  <c r="AA755" i="40"/>
  <c r="T756" i="40" l="1"/>
  <c r="Q755" i="40"/>
  <c r="O755" i="40"/>
  <c r="AY756" i="40"/>
  <c r="AH756" i="40"/>
  <c r="AI756" i="40"/>
  <c r="R755" i="40" l="1"/>
  <c r="S755" i="40" s="1"/>
  <c r="AV756" i="40"/>
  <c r="AW756" i="40" s="1"/>
  <c r="AX756" i="40" s="1"/>
  <c r="BB756" i="40"/>
  <c r="AZ756" i="40"/>
  <c r="BC756" i="40" l="1"/>
  <c r="BD756" i="40" s="1"/>
  <c r="BE756" i="40" s="1"/>
  <c r="B757" i="40"/>
  <c r="Y755" i="40"/>
  <c r="AB755" i="40"/>
  <c r="AC755" i="40" l="1"/>
  <c r="AJ755" i="40"/>
  <c r="AK755" i="40" s="1"/>
  <c r="AD755" i="40"/>
  <c r="C756" i="40" s="1"/>
  <c r="E756" i="40" s="1"/>
  <c r="Z755" i="40"/>
  <c r="AL755" i="40" l="1"/>
  <c r="AQ755" i="40" s="1"/>
  <c r="AT755" i="40" s="1"/>
  <c r="D756" i="40"/>
  <c r="F756" i="40"/>
  <c r="G756" i="40" l="1"/>
  <c r="H756" i="40" s="1"/>
  <c r="I756" i="40" s="1"/>
  <c r="K756" i="40" s="1"/>
  <c r="L756" i="40" s="1"/>
  <c r="AO755" i="40"/>
  <c r="AR755" i="40" s="1"/>
  <c r="U756" i="40"/>
  <c r="V756" i="40" s="1"/>
  <c r="M756" i="40" l="1"/>
  <c r="N756" i="40" s="1"/>
  <c r="P756" i="40" s="1"/>
  <c r="X756" i="40"/>
  <c r="BF756" i="40"/>
  <c r="BG756" i="40" s="1"/>
  <c r="AF757" i="40" s="1"/>
  <c r="AG757" i="40" s="1"/>
  <c r="BH756" i="40"/>
  <c r="BI756" i="40" s="1"/>
  <c r="AM756" i="40"/>
  <c r="AN756" i="40"/>
  <c r="AP756" i="40" s="1"/>
  <c r="AS756" i="40" s="1"/>
  <c r="W756" i="40"/>
  <c r="AA756" i="40"/>
  <c r="T757" i="40" l="1"/>
  <c r="Q756" i="40"/>
  <c r="O756" i="40"/>
  <c r="AH757" i="40"/>
  <c r="AI757" i="40"/>
  <c r="AY757" i="40"/>
  <c r="R756" i="40" l="1"/>
  <c r="S756" i="40" s="1"/>
  <c r="BB757" i="40"/>
  <c r="AZ757" i="40"/>
  <c r="AV757" i="40"/>
  <c r="AW757" i="40" s="1"/>
  <c r="AX757" i="40" s="1"/>
  <c r="BC757" i="40" l="1"/>
  <c r="BD757" i="40" s="1"/>
  <c r="BE757" i="40" s="1"/>
  <c r="B758" i="40"/>
  <c r="Y756" i="40"/>
  <c r="AB756" i="40"/>
  <c r="AC756" i="40" l="1"/>
  <c r="AJ756" i="40"/>
  <c r="AK756" i="40" s="1"/>
  <c r="AD756" i="40"/>
  <c r="C757" i="40" s="1"/>
  <c r="E757" i="40" s="1"/>
  <c r="Z756" i="40"/>
  <c r="AL756" i="40" l="1"/>
  <c r="AQ756" i="40" s="1"/>
  <c r="AT756" i="40" s="1"/>
  <c r="D757" i="40"/>
  <c r="F757" i="40"/>
  <c r="AO756" i="40" l="1"/>
  <c r="AR756" i="40" s="1"/>
  <c r="U757" i="40"/>
  <c r="V757" i="40" s="1"/>
  <c r="AN757" i="40" s="1"/>
  <c r="AP757" i="40" s="1"/>
  <c r="AS757" i="40" s="1"/>
  <c r="G757" i="40"/>
  <c r="H757" i="40" s="1"/>
  <c r="I757" i="40" s="1"/>
  <c r="K757" i="40" s="1"/>
  <c r="L757" i="40" s="1"/>
  <c r="X757" i="40" l="1"/>
  <c r="BH757" i="40"/>
  <c r="BI757" i="40" s="1"/>
  <c r="T758" i="40" s="1"/>
  <c r="AM757" i="40"/>
  <c r="AA757" i="40"/>
  <c r="M757" i="40"/>
  <c r="BF757" i="40"/>
  <c r="BG757" i="40" s="1"/>
  <c r="AF758" i="40" s="1"/>
  <c r="AG758" i="40" s="1"/>
  <c r="W757" i="40" l="1"/>
  <c r="N757" i="40"/>
  <c r="P757" i="40" s="1"/>
  <c r="AI758" i="40"/>
  <c r="AH758" i="40"/>
  <c r="AY758" i="40"/>
  <c r="O757" i="40" l="1"/>
  <c r="Q757" i="40"/>
  <c r="AZ758" i="40"/>
  <c r="AV758" i="40"/>
  <c r="AW758" i="40" s="1"/>
  <c r="AX758" i="40" s="1"/>
  <c r="BB758" i="40"/>
  <c r="B759" i="40" l="1"/>
  <c r="R757" i="40"/>
  <c r="S757" i="40" s="1"/>
  <c r="BC758" i="40"/>
  <c r="BD758" i="40" s="1"/>
  <c r="BE758" i="40" s="1"/>
  <c r="Y757" i="40" l="1"/>
  <c r="AB757" i="40"/>
  <c r="AC757" i="40" l="1"/>
  <c r="AD757" i="40" s="1"/>
  <c r="C758" i="40" s="1"/>
  <c r="E758" i="40" s="1"/>
  <c r="AJ757" i="40"/>
  <c r="AK757" i="40" s="1"/>
  <c r="Z757" i="40"/>
  <c r="AL757" i="40" l="1"/>
  <c r="AO757" i="40" s="1"/>
  <c r="AR757" i="40" s="1"/>
  <c r="D758" i="40"/>
  <c r="F758" i="40"/>
  <c r="AQ757" i="40" l="1"/>
  <c r="AT757" i="40" s="1"/>
  <c r="U758" i="40"/>
  <c r="V758" i="40" s="1"/>
  <c r="AM758" i="40" s="1"/>
  <c r="G758" i="40"/>
  <c r="H758" i="40" s="1"/>
  <c r="I758" i="40" s="1"/>
  <c r="K758" i="40" s="1"/>
  <c r="L758" i="40" s="1"/>
  <c r="X758" i="40" l="1"/>
  <c r="AN758" i="40"/>
  <c r="AP758" i="40" s="1"/>
  <c r="AS758" i="40" s="1"/>
  <c r="AA758" i="40"/>
  <c r="M758" i="40"/>
  <c r="BF758" i="40"/>
  <c r="BG758" i="40" s="1"/>
  <c r="AF759" i="40" s="1"/>
  <c r="AG759" i="40" s="1"/>
  <c r="BH758" i="40"/>
  <c r="BI758" i="40" s="1"/>
  <c r="T759" i="40" l="1"/>
  <c r="W758" i="40"/>
  <c r="N758" i="40"/>
  <c r="P758" i="40" s="1"/>
  <c r="AY759" i="40"/>
  <c r="AI759" i="40"/>
  <c r="AH759" i="40"/>
  <c r="O758" i="40" l="1"/>
  <c r="Q758" i="40"/>
  <c r="AZ759" i="40"/>
  <c r="AV759" i="40"/>
  <c r="AW759" i="40" s="1"/>
  <c r="AX759" i="40" s="1"/>
  <c r="BB759" i="40"/>
  <c r="B760" i="40" l="1"/>
  <c r="R758" i="40"/>
  <c r="S758" i="40" s="1"/>
  <c r="BC759" i="40"/>
  <c r="BD759" i="40" s="1"/>
  <c r="BE759" i="40" s="1"/>
  <c r="AB758" i="40" l="1"/>
  <c r="AC758" i="40" l="1"/>
  <c r="AD758" i="40" s="1"/>
  <c r="C759" i="40" s="1"/>
  <c r="AJ758" i="40"/>
  <c r="AK758" i="40" s="1"/>
  <c r="Y758" i="40"/>
  <c r="E759" i="40" l="1"/>
  <c r="Z758" i="40"/>
  <c r="AL758" i="40"/>
  <c r="AQ758" i="40" s="1"/>
  <c r="AT758" i="40" s="1"/>
  <c r="D759" i="40"/>
  <c r="F759" i="40"/>
  <c r="AO758" i="40" l="1"/>
  <c r="AR758" i="40" s="1"/>
  <c r="U759" i="40"/>
  <c r="V759" i="40" s="1"/>
  <c r="G759" i="40"/>
  <c r="H759" i="40" s="1"/>
  <c r="I759" i="40" s="1"/>
  <c r="K759" i="40" s="1"/>
  <c r="L759" i="40" s="1"/>
  <c r="X759" i="40" l="1"/>
  <c r="AA759" i="40"/>
  <c r="M759" i="40"/>
  <c r="BF759" i="40"/>
  <c r="BG759" i="40" s="1"/>
  <c r="AF760" i="40" s="1"/>
  <c r="AG760" i="40" s="1"/>
  <c r="AM759" i="40"/>
  <c r="AN759" i="40"/>
  <c r="AP759" i="40" s="1"/>
  <c r="AS759" i="40" s="1"/>
  <c r="BH759" i="40"/>
  <c r="BI759" i="40" s="1"/>
  <c r="T760" i="40" l="1"/>
  <c r="W759" i="40"/>
  <c r="N759" i="40"/>
  <c r="P759" i="40" s="1"/>
  <c r="AI760" i="40"/>
  <c r="AY760" i="40"/>
  <c r="AH760" i="40"/>
  <c r="Q759" i="40" l="1"/>
  <c r="O759" i="40"/>
  <c r="AV760" i="40"/>
  <c r="AW760" i="40" s="1"/>
  <c r="AX760" i="40" s="1"/>
  <c r="BB760" i="40"/>
  <c r="AZ760" i="40"/>
  <c r="B761" i="40" l="1"/>
  <c r="R759" i="40"/>
  <c r="S759" i="40" s="1"/>
  <c r="BC760" i="40"/>
  <c r="BD760" i="40" s="1"/>
  <c r="BE760" i="40" s="1"/>
  <c r="Y759" i="40" l="1"/>
  <c r="AB759" i="40"/>
  <c r="AC759" i="40" l="1"/>
  <c r="AJ759" i="40"/>
  <c r="AK759" i="40" s="1"/>
  <c r="AD759" i="40"/>
  <c r="C760" i="40" s="1"/>
  <c r="E760" i="40" s="1"/>
  <c r="Z759" i="40"/>
  <c r="AL759" i="40" l="1"/>
  <c r="AQ759" i="40" s="1"/>
  <c r="AT759" i="40" s="1"/>
  <c r="D760" i="40"/>
  <c r="F760" i="40"/>
  <c r="AO759" i="40" l="1"/>
  <c r="AR759" i="40" s="1"/>
  <c r="U760" i="40"/>
  <c r="V760" i="40" s="1"/>
  <c r="AN760" i="40" s="1"/>
  <c r="AP760" i="40" s="1"/>
  <c r="AS760" i="40" s="1"/>
  <c r="G760" i="40"/>
  <c r="H760" i="40" s="1"/>
  <c r="I760" i="40" s="1"/>
  <c r="K760" i="40" s="1"/>
  <c r="L760" i="40" s="1"/>
  <c r="AM760" i="40" l="1"/>
  <c r="X760" i="40"/>
  <c r="AA760" i="40"/>
  <c r="M760" i="40"/>
  <c r="BF760" i="40"/>
  <c r="BG760" i="40" s="1"/>
  <c r="AF761" i="40" s="1"/>
  <c r="AG761" i="40" s="1"/>
  <c r="BH760" i="40"/>
  <c r="BI760" i="40" s="1"/>
  <c r="T761" i="40" l="1"/>
  <c r="W760" i="40"/>
  <c r="N760" i="40"/>
  <c r="P760" i="40" s="1"/>
  <c r="AI761" i="40"/>
  <c r="AY761" i="40"/>
  <c r="AH761" i="40"/>
  <c r="O760" i="40" l="1"/>
  <c r="Q760" i="40"/>
  <c r="AZ761" i="40"/>
  <c r="AV761" i="40"/>
  <c r="AW761" i="40" s="1"/>
  <c r="AX761" i="40" s="1"/>
  <c r="BB761" i="40"/>
  <c r="B762" i="40" l="1"/>
  <c r="R760" i="40"/>
  <c r="S760" i="40" s="1"/>
  <c r="BC761" i="40"/>
  <c r="BD761" i="40" s="1"/>
  <c r="BE761" i="40" s="1"/>
  <c r="Y760" i="40" l="1"/>
  <c r="AB760" i="40"/>
  <c r="AC760" i="40" l="1"/>
  <c r="AD760" i="40" s="1"/>
  <c r="C761" i="40" s="1"/>
  <c r="E761" i="40" s="1"/>
  <c r="AJ760" i="40"/>
  <c r="AK760" i="40" s="1"/>
  <c r="Z760" i="40"/>
  <c r="AL760" i="40" l="1"/>
  <c r="AO760" i="40" s="1"/>
  <c r="AR760" i="40" s="1"/>
  <c r="D761" i="40"/>
  <c r="F761" i="40"/>
  <c r="AQ760" i="40" l="1"/>
  <c r="AT760" i="40" s="1"/>
  <c r="U761" i="40"/>
  <c r="V761" i="40" s="1"/>
  <c r="BH761" i="40" s="1"/>
  <c r="BI761" i="40" s="1"/>
  <c r="G761" i="40"/>
  <c r="H761" i="40" s="1"/>
  <c r="I761" i="40" s="1"/>
  <c r="K761" i="40" s="1"/>
  <c r="L761" i="40" s="1"/>
  <c r="AN761" i="40" l="1"/>
  <c r="AP761" i="40" s="1"/>
  <c r="AS761" i="40" s="1"/>
  <c r="X761" i="40"/>
  <c r="AM761" i="40"/>
  <c r="T762" i="40"/>
  <c r="AA761" i="40"/>
  <c r="M761" i="40"/>
  <c r="BF761" i="40"/>
  <c r="BG761" i="40" s="1"/>
  <c r="AF762" i="40" s="1"/>
  <c r="AG762" i="40" s="1"/>
  <c r="W761" i="40" l="1"/>
  <c r="N761" i="40"/>
  <c r="P761" i="40" s="1"/>
  <c r="AH762" i="40"/>
  <c r="AY762" i="40"/>
  <c r="AI762" i="40"/>
  <c r="Q761" i="40" l="1"/>
  <c r="O761" i="40"/>
  <c r="AZ762" i="40"/>
  <c r="AV762" i="40"/>
  <c r="AW762" i="40" s="1"/>
  <c r="AX762" i="40" s="1"/>
  <c r="BB762" i="40"/>
  <c r="B763" i="40" l="1"/>
  <c r="R761" i="40"/>
  <c r="S761" i="40" s="1"/>
  <c r="BC762" i="40"/>
  <c r="BD762" i="40" s="1"/>
  <c r="BE762" i="40" s="1"/>
  <c r="Y761" i="40" l="1"/>
  <c r="AB761" i="40"/>
  <c r="AC761" i="40" l="1"/>
  <c r="AD761" i="40" s="1"/>
  <c r="C762" i="40" s="1"/>
  <c r="E762" i="40" s="1"/>
  <c r="AJ761" i="40"/>
  <c r="AK761" i="40" s="1"/>
  <c r="Z761" i="40"/>
  <c r="AL761" i="40" l="1"/>
  <c r="AO761" i="40" s="1"/>
  <c r="AR761" i="40" s="1"/>
  <c r="D762" i="40"/>
  <c r="F762" i="40"/>
  <c r="G762" i="40" l="1"/>
  <c r="H762" i="40" s="1"/>
  <c r="I762" i="40" s="1"/>
  <c r="K762" i="40" s="1"/>
  <c r="L762" i="40" s="1"/>
  <c r="AQ761" i="40"/>
  <c r="AT761" i="40" s="1"/>
  <c r="U762" i="40"/>
  <c r="V762" i="40" s="1"/>
  <c r="M762" i="40" l="1"/>
  <c r="N762" i="40"/>
  <c r="P762" i="40" s="1"/>
  <c r="X762" i="40"/>
  <c r="BF762" i="40"/>
  <c r="BG762" i="40" s="1"/>
  <c r="AF763" i="40" s="1"/>
  <c r="AG763" i="40" s="1"/>
  <c r="AI763" i="40" s="1"/>
  <c r="AN762" i="40"/>
  <c r="AP762" i="40" s="1"/>
  <c r="AS762" i="40" s="1"/>
  <c r="AM762" i="40"/>
  <c r="BH762" i="40"/>
  <c r="BI762" i="40" s="1"/>
  <c r="AA762" i="40"/>
  <c r="W762" i="40" l="1"/>
  <c r="T763" i="40"/>
  <c r="Q762" i="40"/>
  <c r="AY763" i="40"/>
  <c r="AH763" i="40"/>
  <c r="O762" i="40"/>
  <c r="BB763" i="40"/>
  <c r="AZ763" i="40"/>
  <c r="AV763" i="40"/>
  <c r="AW763" i="40" s="1"/>
  <c r="AX763" i="40" s="1"/>
  <c r="B764" i="40" l="1"/>
  <c r="R762" i="40"/>
  <c r="S762" i="40" s="1"/>
  <c r="BC763" i="40"/>
  <c r="BD763" i="40" s="1"/>
  <c r="BE763" i="40" s="1"/>
  <c r="Y762" i="40"/>
  <c r="AB762" i="40"/>
  <c r="AC762" i="40" l="1"/>
  <c r="AD762" i="40" s="1"/>
  <c r="C763" i="40" s="1"/>
  <c r="E763" i="40" s="1"/>
  <c r="AJ762" i="40"/>
  <c r="AK762" i="40" s="1"/>
  <c r="Z762" i="40"/>
  <c r="AL762" i="40" l="1"/>
  <c r="AO762" i="40" s="1"/>
  <c r="AR762" i="40" s="1"/>
  <c r="D763" i="40"/>
  <c r="F763" i="40"/>
  <c r="AQ762" i="40" l="1"/>
  <c r="AT762" i="40" s="1"/>
  <c r="G763" i="40"/>
  <c r="H763" i="40" s="1"/>
  <c r="I763" i="40" s="1"/>
  <c r="K763" i="40" s="1"/>
  <c r="L763" i="40" s="1"/>
  <c r="U763" i="40"/>
  <c r="V763" i="40" s="1"/>
  <c r="X763" i="40" l="1"/>
  <c r="M763" i="40"/>
  <c r="BF763" i="40"/>
  <c r="BG763" i="40" s="1"/>
  <c r="AF764" i="40" s="1"/>
  <c r="AG764" i="40" s="1"/>
  <c r="BH763" i="40"/>
  <c r="BI763" i="40" s="1"/>
  <c r="W763" i="40"/>
  <c r="AM763" i="40"/>
  <c r="AN763" i="40"/>
  <c r="AP763" i="40" s="1"/>
  <c r="AS763" i="40" s="1"/>
  <c r="AA763" i="40"/>
  <c r="N763" i="40" l="1"/>
  <c r="P763" i="40" s="1"/>
  <c r="Q763" i="40" s="1"/>
  <c r="T764" i="40"/>
  <c r="AI764" i="40"/>
  <c r="AH764" i="40"/>
  <c r="AY764" i="40"/>
  <c r="O763" i="40" l="1"/>
  <c r="R763" i="40"/>
  <c r="S763" i="40" s="1"/>
  <c r="AZ764" i="40"/>
  <c r="BB764" i="40"/>
  <c r="AV764" i="40"/>
  <c r="AW764" i="40" s="1"/>
  <c r="AX764" i="40" s="1"/>
  <c r="B765" i="40" l="1"/>
  <c r="BC764" i="40"/>
  <c r="BD764" i="40" s="1"/>
  <c r="BE764" i="40" s="1"/>
  <c r="Y763" i="40" l="1"/>
  <c r="AB763" i="40"/>
  <c r="AC763" i="40" l="1"/>
  <c r="AD763" i="40" s="1"/>
  <c r="C764" i="40" s="1"/>
  <c r="E764" i="40" s="1"/>
  <c r="AJ763" i="40"/>
  <c r="AK763" i="40" s="1"/>
  <c r="Z763" i="40"/>
  <c r="AL763" i="40" l="1"/>
  <c r="AO763" i="40" s="1"/>
  <c r="AR763" i="40" s="1"/>
  <c r="D764" i="40"/>
  <c r="F764" i="40"/>
  <c r="AQ763" i="40" l="1"/>
  <c r="AT763" i="40" s="1"/>
  <c r="G764" i="40"/>
  <c r="H764" i="40" s="1"/>
  <c r="I764" i="40" s="1"/>
  <c r="K764" i="40" s="1"/>
  <c r="L764" i="40" s="1"/>
  <c r="U764" i="40"/>
  <c r="V764" i="40" s="1"/>
  <c r="X764" i="40" l="1"/>
  <c r="M764" i="40"/>
  <c r="N764" i="40" s="1"/>
  <c r="P764" i="40" s="1"/>
  <c r="BF764" i="40"/>
  <c r="BG764" i="40" s="1"/>
  <c r="AF765" i="40" s="1"/>
  <c r="AG765" i="40" s="1"/>
  <c r="BH764" i="40"/>
  <c r="BI764" i="40" s="1"/>
  <c r="W764" i="40"/>
  <c r="AM764" i="40"/>
  <c r="AN764" i="40"/>
  <c r="AP764" i="40" s="1"/>
  <c r="AS764" i="40" s="1"/>
  <c r="AA764" i="40"/>
  <c r="T765" i="40" l="1"/>
  <c r="Q764" i="40"/>
  <c r="O764" i="40"/>
  <c r="AH765" i="40"/>
  <c r="AY765" i="40"/>
  <c r="AI765" i="40"/>
  <c r="R764" i="40" l="1"/>
  <c r="S764" i="40" s="1"/>
  <c r="AV765" i="40"/>
  <c r="AW765" i="40" s="1"/>
  <c r="AX765" i="40" s="1"/>
  <c r="AZ765" i="40"/>
  <c r="BB765" i="40"/>
  <c r="B766" i="40" l="1"/>
  <c r="BC765" i="40"/>
  <c r="BD765" i="40" s="1"/>
  <c r="BE765" i="40" s="1"/>
  <c r="Y764" i="40" l="1"/>
  <c r="AB764" i="40"/>
  <c r="AC764" i="40" l="1"/>
  <c r="AJ764" i="40"/>
  <c r="AK764" i="40" s="1"/>
  <c r="AD764" i="40"/>
  <c r="C765" i="40" s="1"/>
  <c r="E765" i="40" s="1"/>
  <c r="Z764" i="40"/>
  <c r="AL764" i="40" l="1"/>
  <c r="AO764" i="40" s="1"/>
  <c r="AR764" i="40" s="1"/>
  <c r="D765" i="40"/>
  <c r="F765" i="40"/>
  <c r="AQ764" i="40" l="1"/>
  <c r="AT764" i="40" s="1"/>
  <c r="G765" i="40"/>
  <c r="H765" i="40" s="1"/>
  <c r="I765" i="40" s="1"/>
  <c r="K765" i="40" s="1"/>
  <c r="L765" i="40" s="1"/>
  <c r="U765" i="40"/>
  <c r="V765" i="40" s="1"/>
  <c r="X765" i="40" l="1"/>
  <c r="AA765" i="40"/>
  <c r="M765" i="40"/>
  <c r="BF765" i="40"/>
  <c r="BG765" i="40" s="1"/>
  <c r="AF766" i="40" s="1"/>
  <c r="AG766" i="40" s="1"/>
  <c r="AN765" i="40"/>
  <c r="AP765" i="40" s="1"/>
  <c r="AS765" i="40" s="1"/>
  <c r="AM765" i="40"/>
  <c r="BH765" i="40"/>
  <c r="BI765" i="40" s="1"/>
  <c r="T766" i="40" l="1"/>
  <c r="W765" i="40"/>
  <c r="N765" i="40"/>
  <c r="P765" i="40" s="1"/>
  <c r="AY766" i="40"/>
  <c r="AI766" i="40"/>
  <c r="AH766" i="40"/>
  <c r="Q765" i="40" l="1"/>
  <c r="O765" i="40"/>
  <c r="BB766" i="40"/>
  <c r="AZ766" i="40"/>
  <c r="AV766" i="40"/>
  <c r="AW766" i="40" s="1"/>
  <c r="AX766" i="40" s="1"/>
  <c r="B767" i="40" l="1"/>
  <c r="R765" i="40"/>
  <c r="S765" i="40" s="1"/>
  <c r="BC766" i="40"/>
  <c r="BD766" i="40" s="1"/>
  <c r="BE766" i="40" s="1"/>
  <c r="Y765" i="40" l="1"/>
  <c r="AB765" i="40"/>
  <c r="AC765" i="40" l="1"/>
  <c r="AJ765" i="40"/>
  <c r="AK765" i="40" s="1"/>
  <c r="AD765" i="40"/>
  <c r="C766" i="40" s="1"/>
  <c r="E766" i="40" s="1"/>
  <c r="Z765" i="40"/>
  <c r="AL765" i="40" l="1"/>
  <c r="AQ765" i="40" s="1"/>
  <c r="AT765" i="40" s="1"/>
  <c r="D766" i="40"/>
  <c r="F766" i="40"/>
  <c r="AO765" i="40" l="1"/>
  <c r="AR765" i="40" s="1"/>
  <c r="U766" i="40"/>
  <c r="V766" i="40" s="1"/>
  <c r="BH766" i="40" s="1"/>
  <c r="BI766" i="40" s="1"/>
  <c r="G766" i="40"/>
  <c r="H766" i="40" s="1"/>
  <c r="I766" i="40" s="1"/>
  <c r="K766" i="40" s="1"/>
  <c r="L766" i="40" s="1"/>
  <c r="X766" i="40" l="1"/>
  <c r="AM766" i="40"/>
  <c r="AN766" i="40"/>
  <c r="AP766" i="40" s="1"/>
  <c r="AS766" i="40" s="1"/>
  <c r="T767" i="40"/>
  <c r="AA766" i="40"/>
  <c r="M766" i="40"/>
  <c r="BF766" i="40"/>
  <c r="BG766" i="40" s="1"/>
  <c r="AF767" i="40" s="1"/>
  <c r="AG767" i="40" s="1"/>
  <c r="N766" i="40" l="1"/>
  <c r="P766" i="40" s="1"/>
  <c r="W766" i="40"/>
  <c r="AH767" i="40"/>
  <c r="AY767" i="40"/>
  <c r="AI767" i="40"/>
  <c r="O766" i="40" l="1"/>
  <c r="Q766" i="40"/>
  <c r="AZ767" i="40"/>
  <c r="AV767" i="40"/>
  <c r="AW767" i="40" s="1"/>
  <c r="AX767" i="40" s="1"/>
  <c r="BB767" i="40"/>
  <c r="BC767" i="40" s="1"/>
  <c r="BD767" i="40" s="1"/>
  <c r="BE767" i="40" s="1"/>
  <c r="B768" i="40" l="1"/>
  <c r="R766" i="40"/>
  <c r="S766" i="40" s="1"/>
  <c r="AB766" i="40"/>
  <c r="Y766" i="40"/>
  <c r="AC766" i="40" l="1"/>
  <c r="AJ766" i="40"/>
  <c r="AK766" i="40" s="1"/>
  <c r="AD766" i="40"/>
  <c r="C767" i="40" s="1"/>
  <c r="E767" i="40" s="1"/>
  <c r="Z766" i="40"/>
  <c r="AL766" i="40" l="1"/>
  <c r="AO766" i="40" s="1"/>
  <c r="AR766" i="40" s="1"/>
  <c r="D767" i="40"/>
  <c r="F767" i="40"/>
  <c r="AQ766" i="40" l="1"/>
  <c r="AT766" i="40" s="1"/>
  <c r="U767" i="40"/>
  <c r="V767" i="40" s="1"/>
  <c r="AM767" i="40" s="1"/>
  <c r="G767" i="40"/>
  <c r="H767" i="40" s="1"/>
  <c r="I767" i="40" s="1"/>
  <c r="K767" i="40" s="1"/>
  <c r="L767" i="40" s="1"/>
  <c r="X767" i="40" l="1"/>
  <c r="AN767" i="40"/>
  <c r="AP767" i="40" s="1"/>
  <c r="AS767" i="40" s="1"/>
  <c r="BH767" i="40"/>
  <c r="BI767" i="40" s="1"/>
  <c r="T768" i="40" s="1"/>
  <c r="AA767" i="40"/>
  <c r="M767" i="40"/>
  <c r="BF767" i="40"/>
  <c r="BG767" i="40" s="1"/>
  <c r="AF768" i="40" s="1"/>
  <c r="AG768" i="40" s="1"/>
  <c r="N767" i="40" l="1"/>
  <c r="P767" i="40" s="1"/>
  <c r="W767" i="40"/>
  <c r="AH768" i="40"/>
  <c r="AY768" i="40"/>
  <c r="AI768" i="40"/>
  <c r="Q767" i="40" l="1"/>
  <c r="O767" i="40"/>
  <c r="BB768" i="40"/>
  <c r="AV768" i="40"/>
  <c r="AW768" i="40" s="1"/>
  <c r="AX768" i="40" s="1"/>
  <c r="AZ768" i="40"/>
  <c r="BC768" i="40" l="1"/>
  <c r="BD768" i="40" s="1"/>
  <c r="BE768" i="40" s="1"/>
  <c r="B769" i="40"/>
  <c r="R767" i="40"/>
  <c r="S767" i="40" s="1"/>
  <c r="Y767" i="40"/>
  <c r="AB767" i="40"/>
  <c r="AC767" i="40" l="1"/>
  <c r="AJ767" i="40"/>
  <c r="AK767" i="40" s="1"/>
  <c r="AD767" i="40"/>
  <c r="C768" i="40" s="1"/>
  <c r="E768" i="40" s="1"/>
  <c r="Z767" i="40"/>
  <c r="AL767" i="40" l="1"/>
  <c r="AQ767" i="40" s="1"/>
  <c r="AT767" i="40" s="1"/>
  <c r="D768" i="40"/>
  <c r="F768" i="40"/>
  <c r="G768" i="40" l="1"/>
  <c r="H768" i="40" s="1"/>
  <c r="I768" i="40" s="1"/>
  <c r="K768" i="40" s="1"/>
  <c r="L768" i="40" s="1"/>
  <c r="AO767" i="40"/>
  <c r="AR767" i="40" s="1"/>
  <c r="U768" i="40"/>
  <c r="V768" i="40" s="1"/>
  <c r="BH768" i="40" s="1"/>
  <c r="BI768" i="40" s="1"/>
  <c r="M768" i="40" l="1"/>
  <c r="N768" i="40" s="1"/>
  <c r="P768" i="40" s="1"/>
  <c r="X768" i="40"/>
  <c r="T769" i="40"/>
  <c r="BF768" i="40"/>
  <c r="BG768" i="40" s="1"/>
  <c r="AF769" i="40" s="1"/>
  <c r="AG769" i="40" s="1"/>
  <c r="W768" i="40"/>
  <c r="AN768" i="40"/>
  <c r="AP768" i="40" s="1"/>
  <c r="AS768" i="40" s="1"/>
  <c r="AM768" i="40"/>
  <c r="AA768" i="40"/>
  <c r="Q768" i="40" l="1"/>
  <c r="AI769" i="40"/>
  <c r="AH769" i="40"/>
  <c r="AY769" i="40"/>
  <c r="O768" i="40"/>
  <c r="R768" i="40" l="1"/>
  <c r="S768" i="40" s="1"/>
  <c r="AV769" i="40"/>
  <c r="AW769" i="40" s="1"/>
  <c r="AX769" i="40" s="1"/>
  <c r="AZ769" i="40"/>
  <c r="BB769" i="40"/>
  <c r="B770" i="40" l="1"/>
  <c r="BC769" i="40"/>
  <c r="BD769" i="40" s="1"/>
  <c r="BE769" i="40" s="1"/>
  <c r="Y768" i="40" l="1"/>
  <c r="AB768" i="40"/>
  <c r="AC768" i="40" l="1"/>
  <c r="AJ768" i="40"/>
  <c r="AK768" i="40" s="1"/>
  <c r="AD768" i="40"/>
  <c r="C769" i="40" s="1"/>
  <c r="E769" i="40" s="1"/>
  <c r="Z768" i="40"/>
  <c r="AL768" i="40" l="1"/>
  <c r="AO768" i="40" s="1"/>
  <c r="AR768" i="40" s="1"/>
  <c r="D769" i="40"/>
  <c r="F769" i="40"/>
  <c r="AQ768" i="40" l="1"/>
  <c r="AT768" i="40" s="1"/>
  <c r="U769" i="40"/>
  <c r="V769" i="40" s="1"/>
  <c r="G769" i="40"/>
  <c r="H769" i="40" s="1"/>
  <c r="I769" i="40" s="1"/>
  <c r="K769" i="40" s="1"/>
  <c r="L769" i="40" s="1"/>
  <c r="X769" i="40" l="1"/>
  <c r="AA769" i="40"/>
  <c r="M769" i="40"/>
  <c r="BF769" i="40"/>
  <c r="BG769" i="40" s="1"/>
  <c r="AF770" i="40" s="1"/>
  <c r="AG770" i="40" s="1"/>
  <c r="AN769" i="40"/>
  <c r="AP769" i="40" s="1"/>
  <c r="AS769" i="40" s="1"/>
  <c r="AM769" i="40"/>
  <c r="BH769" i="40"/>
  <c r="BI769" i="40" s="1"/>
  <c r="T770" i="40" l="1"/>
  <c r="W769" i="40"/>
  <c r="N769" i="40"/>
  <c r="P769" i="40" s="1"/>
  <c r="AH770" i="40"/>
  <c r="AI770" i="40"/>
  <c r="AY770" i="40"/>
  <c r="Q769" i="40" l="1"/>
  <c r="O769" i="40"/>
  <c r="AV770" i="40"/>
  <c r="AW770" i="40" s="1"/>
  <c r="AX770" i="40" s="1"/>
  <c r="BB770" i="40"/>
  <c r="AZ770" i="40"/>
  <c r="B771" i="40" l="1"/>
  <c r="R769" i="40"/>
  <c r="S769" i="40" s="1"/>
  <c r="BC770" i="40"/>
  <c r="BD770" i="40" s="1"/>
  <c r="BE770" i="40" s="1"/>
  <c r="AB769" i="40" l="1"/>
  <c r="Y769" i="40"/>
  <c r="AC769" i="40" l="1"/>
  <c r="AJ769" i="40"/>
  <c r="AK769" i="40" s="1"/>
  <c r="AD769" i="40"/>
  <c r="C770" i="40" s="1"/>
  <c r="E770" i="40" s="1"/>
  <c r="Z769" i="40"/>
  <c r="AL769" i="40" l="1"/>
  <c r="AQ769" i="40" s="1"/>
  <c r="AT769" i="40" s="1"/>
  <c r="D770" i="40"/>
  <c r="F770" i="40"/>
  <c r="AO769" i="40" l="1"/>
  <c r="AR769" i="40" s="1"/>
  <c r="G770" i="40"/>
  <c r="H770" i="40" s="1"/>
  <c r="I770" i="40" s="1"/>
  <c r="K770" i="40" s="1"/>
  <c r="L770" i="40" s="1"/>
  <c r="U770" i="40"/>
  <c r="V770" i="40" s="1"/>
  <c r="X770" i="40" l="1"/>
  <c r="M770" i="40"/>
  <c r="BF770" i="40"/>
  <c r="BG770" i="40" s="1"/>
  <c r="AF771" i="40" s="1"/>
  <c r="AG771" i="40" s="1"/>
  <c r="BH770" i="40"/>
  <c r="BI770" i="40" s="1"/>
  <c r="N770" i="40"/>
  <c r="P770" i="40" s="1"/>
  <c r="W770" i="40"/>
  <c r="AM770" i="40"/>
  <c r="AN770" i="40"/>
  <c r="AP770" i="40" s="1"/>
  <c r="AS770" i="40" s="1"/>
  <c r="AA770" i="40"/>
  <c r="T771" i="40" l="1"/>
  <c r="Q770" i="40"/>
  <c r="O770" i="40"/>
  <c r="AI771" i="40"/>
  <c r="AH771" i="40"/>
  <c r="AY771" i="40"/>
  <c r="R770" i="40" l="1"/>
  <c r="S770" i="40" s="1"/>
  <c r="AZ771" i="40"/>
  <c r="AV771" i="40"/>
  <c r="AW771" i="40" s="1"/>
  <c r="AX771" i="40" s="1"/>
  <c r="BB771" i="40"/>
  <c r="B772" i="40" l="1"/>
  <c r="BC771" i="40"/>
  <c r="BD771" i="40" s="1"/>
  <c r="BE771" i="40" s="1"/>
  <c r="Y770" i="40"/>
  <c r="AB770" i="40"/>
  <c r="AC770" i="40" l="1"/>
  <c r="AJ770" i="40"/>
  <c r="AK770" i="40" s="1"/>
  <c r="AD770" i="40"/>
  <c r="C771" i="40" s="1"/>
  <c r="E771" i="40" s="1"/>
  <c r="Z770" i="40"/>
  <c r="AL770" i="40" l="1"/>
  <c r="AQ770" i="40" s="1"/>
  <c r="AT770" i="40" s="1"/>
  <c r="D771" i="40"/>
  <c r="F771" i="40"/>
  <c r="AO770" i="40" l="1"/>
  <c r="AR770" i="40" s="1"/>
  <c r="G771" i="40"/>
  <c r="H771" i="40" s="1"/>
  <c r="I771" i="40" s="1"/>
  <c r="K771" i="40" s="1"/>
  <c r="L771" i="40" s="1"/>
  <c r="U771" i="40"/>
  <c r="V771" i="40" s="1"/>
  <c r="X771" i="40" l="1"/>
  <c r="M771" i="40"/>
  <c r="BF771" i="40"/>
  <c r="BG771" i="40" s="1"/>
  <c r="AF772" i="40" s="1"/>
  <c r="AG772" i="40" s="1"/>
  <c r="W771" i="40"/>
  <c r="AN771" i="40"/>
  <c r="AP771" i="40" s="1"/>
  <c r="AS771" i="40" s="1"/>
  <c r="AM771" i="40"/>
  <c r="BH771" i="40"/>
  <c r="BI771" i="40" s="1"/>
  <c r="AA771" i="40"/>
  <c r="N771" i="40" l="1"/>
  <c r="P771" i="40" s="1"/>
  <c r="Q771" i="40" s="1"/>
  <c r="T772" i="40"/>
  <c r="AH772" i="40"/>
  <c r="AY772" i="40"/>
  <c r="AI772" i="40"/>
  <c r="O771" i="40" l="1"/>
  <c r="R771" i="40"/>
  <c r="S771" i="40" s="1"/>
  <c r="AV772" i="40"/>
  <c r="AW772" i="40" s="1"/>
  <c r="AX772" i="40" s="1"/>
  <c r="BB772" i="40"/>
  <c r="AZ772" i="40"/>
  <c r="B773" i="40" l="1"/>
  <c r="BC772" i="40"/>
  <c r="BD772" i="40" s="1"/>
  <c r="BE772" i="40" s="1"/>
  <c r="AB771" i="40" l="1"/>
  <c r="Y771" i="40"/>
  <c r="AC771" i="40" l="1"/>
  <c r="AD771" i="40" s="1"/>
  <c r="C772" i="40" s="1"/>
  <c r="E772" i="40" s="1"/>
  <c r="AJ771" i="40"/>
  <c r="AK771" i="40" s="1"/>
  <c r="Z771" i="40"/>
  <c r="AL771" i="40" l="1"/>
  <c r="AQ771" i="40" s="1"/>
  <c r="AT771" i="40" s="1"/>
  <c r="D772" i="40"/>
  <c r="F772" i="40"/>
  <c r="AO771" i="40" l="1"/>
  <c r="AR771" i="40" s="1"/>
  <c r="U772" i="40"/>
  <c r="V772" i="40" s="1"/>
  <c r="G772" i="40"/>
  <c r="H772" i="40" s="1"/>
  <c r="I772" i="40" s="1"/>
  <c r="K772" i="40" s="1"/>
  <c r="L772" i="40" s="1"/>
  <c r="X772" i="40" l="1"/>
  <c r="AN772" i="40"/>
  <c r="AP772" i="40" s="1"/>
  <c r="AS772" i="40" s="1"/>
  <c r="M772" i="40"/>
  <c r="BF772" i="40"/>
  <c r="BG772" i="40" s="1"/>
  <c r="AF773" i="40" s="1"/>
  <c r="AG773" i="40" s="1"/>
  <c r="AM772" i="40"/>
  <c r="BH772" i="40"/>
  <c r="BI772" i="40" s="1"/>
  <c r="AA772" i="40"/>
  <c r="T773" i="40" l="1"/>
  <c r="W772" i="40"/>
  <c r="N772" i="40"/>
  <c r="P772" i="40" s="1"/>
  <c r="AH773" i="40"/>
  <c r="AI773" i="40"/>
  <c r="AY773" i="40"/>
  <c r="Q772" i="40" l="1"/>
  <c r="O772" i="40"/>
  <c r="AZ773" i="40"/>
  <c r="AV773" i="40"/>
  <c r="AW773" i="40" s="1"/>
  <c r="AX773" i="40" s="1"/>
  <c r="BB773" i="40"/>
  <c r="BC773" i="40" l="1"/>
  <c r="BD773" i="40" s="1"/>
  <c r="BE773" i="40" s="1"/>
  <c r="B774" i="40"/>
  <c r="R772" i="40"/>
  <c r="S772" i="40" s="1"/>
  <c r="Y772" i="40"/>
  <c r="AB772" i="40"/>
  <c r="AC772" i="40" l="1"/>
  <c r="AD772" i="40" s="1"/>
  <c r="C773" i="40" s="1"/>
  <c r="E773" i="40" s="1"/>
  <c r="AJ772" i="40"/>
  <c r="Z772" i="40"/>
  <c r="AK772" i="40" l="1"/>
  <c r="D773" i="40"/>
  <c r="F773" i="40"/>
  <c r="AL772" i="40" l="1"/>
  <c r="G773" i="40"/>
  <c r="H773" i="40" s="1"/>
  <c r="I773" i="40" s="1"/>
  <c r="K773" i="40" s="1"/>
  <c r="L773" i="40" s="1"/>
  <c r="U773" i="40"/>
  <c r="V773" i="40" s="1"/>
  <c r="BH773" i="40" s="1"/>
  <c r="BI773" i="40" s="1"/>
  <c r="AQ772" i="40" l="1"/>
  <c r="AT772" i="40" s="1"/>
  <c r="AO772" i="40"/>
  <c r="AR772" i="40" s="1"/>
  <c r="AN773" i="40"/>
  <c r="AP773" i="40" s="1"/>
  <c r="AS773" i="40" s="1"/>
  <c r="M773" i="40"/>
  <c r="N773" i="40" s="1"/>
  <c r="P773" i="40" s="1"/>
  <c r="AM773" i="40"/>
  <c r="X773" i="40"/>
  <c r="T774" i="40"/>
  <c r="AA773" i="40"/>
  <c r="W773" i="40"/>
  <c r="BF773" i="40"/>
  <c r="BG773" i="40" s="1"/>
  <c r="AF774" i="40" s="1"/>
  <c r="AG774" i="40" s="1"/>
  <c r="Q773" i="40" l="1"/>
  <c r="O773" i="40"/>
  <c r="AI774" i="40"/>
  <c r="AH774" i="40"/>
  <c r="AY774" i="40"/>
  <c r="R773" i="40" l="1"/>
  <c r="S773" i="40" s="1"/>
  <c r="BB774" i="40"/>
  <c r="AV774" i="40"/>
  <c r="AW774" i="40" s="1"/>
  <c r="AX774" i="40" s="1"/>
  <c r="AZ774" i="40"/>
  <c r="B775" i="40" l="1"/>
  <c r="BC774" i="40"/>
  <c r="BD774" i="40" s="1"/>
  <c r="BE774" i="40" s="1"/>
  <c r="Y773" i="40"/>
  <c r="AB773" i="40"/>
  <c r="AC773" i="40" l="1"/>
  <c r="AD773" i="40" s="1"/>
  <c r="C774" i="40" s="1"/>
  <c r="E774" i="40" s="1"/>
  <c r="AJ773" i="40"/>
  <c r="AK773" i="40" s="1"/>
  <c r="Z773" i="40"/>
  <c r="AL773" i="40" l="1"/>
  <c r="AO773" i="40" s="1"/>
  <c r="AR773" i="40" s="1"/>
  <c r="D774" i="40"/>
  <c r="F774" i="40"/>
  <c r="G774" i="40" l="1"/>
  <c r="H774" i="40" s="1"/>
  <c r="I774" i="40" s="1"/>
  <c r="K774" i="40" s="1"/>
  <c r="L774" i="40" s="1"/>
  <c r="U774" i="40"/>
  <c r="V774" i="40" s="1"/>
  <c r="AQ773" i="40"/>
  <c r="AT773" i="40" s="1"/>
  <c r="M774" i="40" l="1"/>
  <c r="N774" i="40"/>
  <c r="P774" i="40" s="1"/>
  <c r="X774" i="40"/>
  <c r="BF774" i="40"/>
  <c r="BG774" i="40" s="1"/>
  <c r="AF775" i="40" s="1"/>
  <c r="AG775" i="40" s="1"/>
  <c r="AN774" i="40"/>
  <c r="AP774" i="40" s="1"/>
  <c r="AS774" i="40" s="1"/>
  <c r="W774" i="40"/>
  <c r="AM774" i="40"/>
  <c r="BH774" i="40"/>
  <c r="BI774" i="40" s="1"/>
  <c r="AA774" i="40"/>
  <c r="T775" i="40" l="1"/>
  <c r="Q774" i="40"/>
  <c r="O774" i="40"/>
  <c r="AI775" i="40"/>
  <c r="AH775" i="40"/>
  <c r="AY775" i="40"/>
  <c r="R774" i="40" l="1"/>
  <c r="S774" i="40" s="1"/>
  <c r="AZ775" i="40"/>
  <c r="AV775" i="40"/>
  <c r="AW775" i="40" s="1"/>
  <c r="AX775" i="40" s="1"/>
  <c r="BB775" i="40"/>
  <c r="B776" i="40" l="1"/>
  <c r="BC775" i="40"/>
  <c r="BD775" i="40" s="1"/>
  <c r="BE775" i="40" s="1"/>
  <c r="AB774" i="40" l="1"/>
  <c r="Y774" i="40"/>
  <c r="AC774" i="40" l="1"/>
  <c r="AJ774" i="40"/>
  <c r="AK774" i="40" s="1"/>
  <c r="AD774" i="40"/>
  <c r="C775" i="40" s="1"/>
  <c r="E775" i="40" s="1"/>
  <c r="Z774" i="40"/>
  <c r="AL774" i="40" l="1"/>
  <c r="AO774" i="40" s="1"/>
  <c r="AR774" i="40" s="1"/>
  <c r="D775" i="40"/>
  <c r="F775" i="40"/>
  <c r="AQ774" i="40" l="1"/>
  <c r="AT774" i="40" s="1"/>
  <c r="U775" i="40"/>
  <c r="V775" i="40" s="1"/>
  <c r="AM775" i="40" s="1"/>
  <c r="G775" i="40"/>
  <c r="H775" i="40" s="1"/>
  <c r="I775" i="40" s="1"/>
  <c r="K775" i="40" s="1"/>
  <c r="L775" i="40" s="1"/>
  <c r="AN775" i="40" l="1"/>
  <c r="AP775" i="40" s="1"/>
  <c r="AS775" i="40" s="1"/>
  <c r="X775" i="40"/>
  <c r="AA775" i="40"/>
  <c r="M775" i="40"/>
  <c r="BF775" i="40"/>
  <c r="BG775" i="40" s="1"/>
  <c r="AF776" i="40" s="1"/>
  <c r="AG776" i="40" s="1"/>
  <c r="AY776" i="40" s="1"/>
  <c r="BH775" i="40"/>
  <c r="BI775" i="40" s="1"/>
  <c r="T776" i="40" l="1"/>
  <c r="AH776" i="40"/>
  <c r="AI776" i="40"/>
  <c r="AV776" i="40" s="1"/>
  <c r="AW776" i="40" s="1"/>
  <c r="AX776" i="40" s="1"/>
  <c r="W775" i="40"/>
  <c r="N775" i="40"/>
  <c r="P775" i="40" s="1"/>
  <c r="AZ776" i="40"/>
  <c r="BB776" i="40"/>
  <c r="B777" i="40" l="1"/>
  <c r="O775" i="40"/>
  <c r="Q775" i="40"/>
  <c r="BC776" i="40"/>
  <c r="BD776" i="40" s="1"/>
  <c r="BE776" i="40" s="1"/>
  <c r="R775" i="40" l="1"/>
  <c r="S775" i="40" s="1"/>
  <c r="AB775" i="40"/>
  <c r="Y775" i="40"/>
  <c r="AC775" i="40" l="1"/>
  <c r="AJ775" i="40"/>
  <c r="AK775" i="40" s="1"/>
  <c r="AD775" i="40"/>
  <c r="C776" i="40" s="1"/>
  <c r="E776" i="40" s="1"/>
  <c r="Z775" i="40"/>
  <c r="AL775" i="40" l="1"/>
  <c r="AQ775" i="40" s="1"/>
  <c r="AT775" i="40" s="1"/>
  <c r="D776" i="40"/>
  <c r="F776" i="40"/>
  <c r="AO775" i="40" l="1"/>
  <c r="AR775" i="40" s="1"/>
  <c r="G776" i="40"/>
  <c r="H776" i="40" s="1"/>
  <c r="I776" i="40" s="1"/>
  <c r="K776" i="40" s="1"/>
  <c r="L776" i="40" s="1"/>
  <c r="U776" i="40"/>
  <c r="V776" i="40" s="1"/>
  <c r="X776" i="40" l="1"/>
  <c r="M776" i="40"/>
  <c r="N776" i="40" s="1"/>
  <c r="P776" i="40" s="1"/>
  <c r="BF776" i="40"/>
  <c r="BG776" i="40" s="1"/>
  <c r="AF777" i="40" s="1"/>
  <c r="AG777" i="40" s="1"/>
  <c r="BH776" i="40"/>
  <c r="BI776" i="40" s="1"/>
  <c r="W776" i="40"/>
  <c r="AM776" i="40"/>
  <c r="AN776" i="40"/>
  <c r="AP776" i="40" s="1"/>
  <c r="AS776" i="40" s="1"/>
  <c r="AA776" i="40"/>
  <c r="T777" i="40" l="1"/>
  <c r="Q776" i="40"/>
  <c r="O776" i="40"/>
  <c r="AI777" i="40"/>
  <c r="AY777" i="40"/>
  <c r="AH777" i="40"/>
  <c r="R776" i="40" l="1"/>
  <c r="S776" i="40" s="1"/>
  <c r="AV777" i="40"/>
  <c r="AW777" i="40" s="1"/>
  <c r="AX777" i="40" s="1"/>
  <c r="BB777" i="40"/>
  <c r="AZ777" i="40"/>
  <c r="B778" i="40" l="1"/>
  <c r="BC777" i="40"/>
  <c r="BD777" i="40" s="1"/>
  <c r="BE777" i="40" s="1"/>
  <c r="AB776" i="40" l="1"/>
  <c r="Y776" i="40"/>
  <c r="AC776" i="40" l="1"/>
  <c r="AD776" i="40" s="1"/>
  <c r="C777" i="40" s="1"/>
  <c r="E777" i="40" s="1"/>
  <c r="AJ776" i="40"/>
  <c r="AK776" i="40" s="1"/>
  <c r="Z776" i="40"/>
  <c r="AL776" i="40" l="1"/>
  <c r="AQ776" i="40" s="1"/>
  <c r="AT776" i="40" s="1"/>
  <c r="D777" i="40"/>
  <c r="F777" i="40"/>
  <c r="AO776" i="40" l="1"/>
  <c r="AR776" i="40" s="1"/>
  <c r="U777" i="40"/>
  <c r="V777" i="40" s="1"/>
  <c r="BH777" i="40" s="1"/>
  <c r="BI777" i="40" s="1"/>
  <c r="G777" i="40"/>
  <c r="H777" i="40" s="1"/>
  <c r="I777" i="40" s="1"/>
  <c r="K777" i="40" s="1"/>
  <c r="L777" i="40" s="1"/>
  <c r="AM777" i="40" l="1"/>
  <c r="AN777" i="40"/>
  <c r="AP777" i="40" s="1"/>
  <c r="AS777" i="40" s="1"/>
  <c r="X777" i="40"/>
  <c r="T778" i="40"/>
  <c r="AA777" i="40"/>
  <c r="M777" i="40"/>
  <c r="BF777" i="40"/>
  <c r="BG777" i="40" s="1"/>
  <c r="AF778" i="40" s="1"/>
  <c r="AG778" i="40" s="1"/>
  <c r="W777" i="40" l="1"/>
  <c r="N777" i="40"/>
  <c r="P777" i="40" s="1"/>
  <c r="AI778" i="40"/>
  <c r="AY778" i="40"/>
  <c r="AH778" i="40"/>
  <c r="Q777" i="40" l="1"/>
  <c r="O777" i="40"/>
  <c r="AZ778" i="40"/>
  <c r="BB778" i="40"/>
  <c r="BC778" i="40" s="1"/>
  <c r="BD778" i="40" s="1"/>
  <c r="BE778" i="40" s="1"/>
  <c r="AV778" i="40"/>
  <c r="AW778" i="40" s="1"/>
  <c r="AX778" i="40" s="1"/>
  <c r="B779" i="40" l="1"/>
  <c r="R777" i="40"/>
  <c r="S777" i="40" s="1"/>
  <c r="Y777" i="40"/>
  <c r="AB777" i="40"/>
  <c r="AC777" i="40" l="1"/>
  <c r="AD777" i="40" s="1"/>
  <c r="C778" i="40" s="1"/>
  <c r="E778" i="40" s="1"/>
  <c r="AJ777" i="40"/>
  <c r="AK777" i="40" s="1"/>
  <c r="Z777" i="40"/>
  <c r="AL777" i="40" l="1"/>
  <c r="AQ777" i="40" s="1"/>
  <c r="AT777" i="40" s="1"/>
  <c r="D778" i="40"/>
  <c r="F778" i="40"/>
  <c r="AO777" i="40" l="1"/>
  <c r="AR777" i="40" s="1"/>
  <c r="U778" i="40"/>
  <c r="V778" i="40" s="1"/>
  <c r="G778" i="40"/>
  <c r="H778" i="40" s="1"/>
  <c r="I778" i="40" s="1"/>
  <c r="K778" i="40" s="1"/>
  <c r="L778" i="40" s="1"/>
  <c r="X778" i="40" l="1"/>
  <c r="AA778" i="40"/>
  <c r="M778" i="40"/>
  <c r="BF778" i="40"/>
  <c r="BG778" i="40" s="1"/>
  <c r="AF779" i="40" s="1"/>
  <c r="AG779" i="40" s="1"/>
  <c r="AH779" i="40" s="1"/>
  <c r="BH778" i="40"/>
  <c r="BI778" i="40" s="1"/>
  <c r="AN778" i="40"/>
  <c r="AP778" i="40" s="1"/>
  <c r="AS778" i="40" s="1"/>
  <c r="AM778" i="40"/>
  <c r="T779" i="40" l="1"/>
  <c r="AY779" i="40"/>
  <c r="AI779" i="40"/>
  <c r="AZ779" i="40" s="1"/>
  <c r="W778" i="40"/>
  <c r="N778" i="40"/>
  <c r="P778" i="40" s="1"/>
  <c r="BB779" i="40"/>
  <c r="AV779" i="40"/>
  <c r="AW779" i="40" s="1"/>
  <c r="AX779" i="40" s="1"/>
  <c r="B780" i="40" l="1"/>
  <c r="BC779" i="40"/>
  <c r="BD779" i="40" s="1"/>
  <c r="BE779" i="40" s="1"/>
  <c r="O778" i="40"/>
  <c r="Q778" i="40"/>
  <c r="AB778" i="40"/>
  <c r="Y778" i="40"/>
  <c r="R778" i="40" l="1"/>
  <c r="S778" i="40" s="1"/>
  <c r="AC778" i="40"/>
  <c r="AJ778" i="40"/>
  <c r="AK778" i="40" s="1"/>
  <c r="AD778" i="40"/>
  <c r="C779" i="40" s="1"/>
  <c r="E779" i="40" s="1"/>
  <c r="Z778" i="40"/>
  <c r="AL778" i="40" l="1"/>
  <c r="AQ778" i="40" s="1"/>
  <c r="AT778" i="40" s="1"/>
  <c r="D779" i="40"/>
  <c r="F779" i="40"/>
  <c r="AO778" i="40" l="1"/>
  <c r="AR778" i="40" s="1"/>
  <c r="G779" i="40"/>
  <c r="H779" i="40" s="1"/>
  <c r="I779" i="40" s="1"/>
  <c r="K779" i="40" s="1"/>
  <c r="L779" i="40" s="1"/>
  <c r="U779" i="40"/>
  <c r="V779" i="40" s="1"/>
  <c r="X779" i="40" l="1"/>
  <c r="AA779" i="40"/>
  <c r="M779" i="40"/>
  <c r="BF779" i="40"/>
  <c r="BG779" i="40" s="1"/>
  <c r="AF780" i="40" s="1"/>
  <c r="AG780" i="40" s="1"/>
  <c r="AN779" i="40"/>
  <c r="AP779" i="40" s="1"/>
  <c r="AS779" i="40" s="1"/>
  <c r="AM779" i="40"/>
  <c r="BH779" i="40"/>
  <c r="BI779" i="40" s="1"/>
  <c r="T780" i="40" l="1"/>
  <c r="W779" i="40"/>
  <c r="N779" i="40"/>
  <c r="P779" i="40" s="1"/>
  <c r="AI780" i="40"/>
  <c r="AH780" i="40"/>
  <c r="AY780" i="40"/>
  <c r="O779" i="40" l="1"/>
  <c r="Q779" i="40"/>
  <c r="AV780" i="40"/>
  <c r="AW780" i="40" s="1"/>
  <c r="AX780" i="40" s="1"/>
  <c r="BB780" i="40"/>
  <c r="AZ780" i="40"/>
  <c r="B781" i="40" l="1"/>
  <c r="R779" i="40"/>
  <c r="S779" i="40" s="1"/>
  <c r="BC780" i="40"/>
  <c r="BD780" i="40" s="1"/>
  <c r="BE780" i="40" s="1"/>
  <c r="AB779" i="40" l="1"/>
  <c r="Y779" i="40"/>
  <c r="AC779" i="40" l="1"/>
  <c r="AJ779" i="40"/>
  <c r="AK779" i="40" s="1"/>
  <c r="AD779" i="40"/>
  <c r="C780" i="40" s="1"/>
  <c r="E780" i="40" s="1"/>
  <c r="Z779" i="40"/>
  <c r="AL779" i="40" l="1"/>
  <c r="AQ779" i="40" s="1"/>
  <c r="AT779" i="40" s="1"/>
  <c r="D780" i="40"/>
  <c r="F780" i="40"/>
  <c r="AO779" i="40" l="1"/>
  <c r="AR779" i="40" s="1"/>
  <c r="U780" i="40"/>
  <c r="V780" i="40" s="1"/>
  <c r="AN780" i="40" s="1"/>
  <c r="AP780" i="40" s="1"/>
  <c r="AS780" i="40" s="1"/>
  <c r="G780" i="40"/>
  <c r="H780" i="40" s="1"/>
  <c r="I780" i="40" s="1"/>
  <c r="K780" i="40" s="1"/>
  <c r="L780" i="40" s="1"/>
  <c r="AM780" i="40" l="1"/>
  <c r="X780" i="40"/>
  <c r="BH780" i="40"/>
  <c r="BI780" i="40" s="1"/>
  <c r="T781" i="40" s="1"/>
  <c r="AA780" i="40"/>
  <c r="M780" i="40"/>
  <c r="BF780" i="40"/>
  <c r="BG780" i="40" s="1"/>
  <c r="AF781" i="40" s="1"/>
  <c r="AG781" i="40" s="1"/>
  <c r="W780" i="40" l="1"/>
  <c r="N780" i="40"/>
  <c r="P780" i="40" s="1"/>
  <c r="AY781" i="40"/>
  <c r="AI781" i="40"/>
  <c r="AH781" i="40"/>
  <c r="O780" i="40" l="1"/>
  <c r="Q780" i="40"/>
  <c r="BB781" i="40"/>
  <c r="AZ781" i="40"/>
  <c r="AV781" i="40"/>
  <c r="AW781" i="40" s="1"/>
  <c r="AX781" i="40" s="1"/>
  <c r="BC781" i="40"/>
  <c r="BD781" i="40" s="1"/>
  <c r="BE781" i="40" s="1"/>
  <c r="B782" i="40" l="1"/>
  <c r="R780" i="40"/>
  <c r="S780" i="40" s="1"/>
  <c r="Y780" i="40"/>
  <c r="AB780" i="40"/>
  <c r="AC780" i="40" l="1"/>
  <c r="AJ780" i="40"/>
  <c r="AK780" i="40" s="1"/>
  <c r="AD780" i="40"/>
  <c r="C781" i="40" s="1"/>
  <c r="E781" i="40" s="1"/>
  <c r="Z780" i="40"/>
  <c r="AL780" i="40" l="1"/>
  <c r="AQ780" i="40" s="1"/>
  <c r="AT780" i="40" s="1"/>
  <c r="D781" i="40"/>
  <c r="F781" i="40"/>
  <c r="G781" i="40" l="1"/>
  <c r="H781" i="40" s="1"/>
  <c r="I781" i="40" s="1"/>
  <c r="K781" i="40" s="1"/>
  <c r="L781" i="40" s="1"/>
  <c r="U781" i="40"/>
  <c r="V781" i="40" s="1"/>
  <c r="AO780" i="40"/>
  <c r="AR780" i="40" s="1"/>
  <c r="M781" i="40" l="1"/>
  <c r="N781" i="40"/>
  <c r="P781" i="40" s="1"/>
  <c r="X781" i="40"/>
  <c r="BF781" i="40"/>
  <c r="BG781" i="40" s="1"/>
  <c r="AF782" i="40" s="1"/>
  <c r="AG782" i="40" s="1"/>
  <c r="AN781" i="40"/>
  <c r="AP781" i="40" s="1"/>
  <c r="AS781" i="40" s="1"/>
  <c r="W781" i="40"/>
  <c r="AM781" i="40"/>
  <c r="BH781" i="40"/>
  <c r="BI781" i="40" s="1"/>
  <c r="AA781" i="40"/>
  <c r="T782" i="40" l="1"/>
  <c r="Q781" i="40"/>
  <c r="O781" i="40"/>
  <c r="AY782" i="40"/>
  <c r="AH782" i="40"/>
  <c r="AI782" i="40"/>
  <c r="R781" i="40" l="1"/>
  <c r="S781" i="40" s="1"/>
  <c r="BB782" i="40"/>
  <c r="AV782" i="40"/>
  <c r="AW782" i="40" s="1"/>
  <c r="AX782" i="40" s="1"/>
  <c r="AZ782" i="40"/>
  <c r="B783" i="40" l="1"/>
  <c r="BC782" i="40"/>
  <c r="BD782" i="40" s="1"/>
  <c r="BE782" i="40" s="1"/>
  <c r="Y781" i="40" l="1"/>
  <c r="AB781" i="40"/>
  <c r="AC781" i="40" l="1"/>
  <c r="AJ781" i="40"/>
  <c r="AK781" i="40" s="1"/>
  <c r="AD781" i="40"/>
  <c r="C782" i="40" s="1"/>
  <c r="E782" i="40" s="1"/>
  <c r="Z781" i="40"/>
  <c r="AL781" i="40" l="1"/>
  <c r="AQ781" i="40" s="1"/>
  <c r="AT781" i="40" s="1"/>
  <c r="D782" i="40"/>
  <c r="F782" i="40"/>
  <c r="AO781" i="40" l="1"/>
  <c r="AR781" i="40" s="1"/>
  <c r="G782" i="40"/>
  <c r="H782" i="40" s="1"/>
  <c r="I782" i="40" s="1"/>
  <c r="K782" i="40" s="1"/>
  <c r="L782" i="40" s="1"/>
  <c r="U782" i="40"/>
  <c r="V782" i="40" s="1"/>
  <c r="X782" i="40" l="1"/>
  <c r="W782" i="40"/>
  <c r="M782" i="40"/>
  <c r="BF782" i="40"/>
  <c r="BG782" i="40" s="1"/>
  <c r="AF783" i="40" s="1"/>
  <c r="AG783" i="40" s="1"/>
  <c r="AN782" i="40"/>
  <c r="AP782" i="40" s="1"/>
  <c r="AS782" i="40" s="1"/>
  <c r="BH782" i="40"/>
  <c r="BI782" i="40" s="1"/>
  <c r="AM782" i="40"/>
  <c r="AA782" i="40"/>
  <c r="N782" i="40" l="1"/>
  <c r="P782" i="40" s="1"/>
  <c r="Q782" i="40" s="1"/>
  <c r="T783" i="40"/>
  <c r="AY783" i="40"/>
  <c r="AI783" i="40"/>
  <c r="AH783" i="40"/>
  <c r="O782" i="40" l="1"/>
  <c r="R782" i="40"/>
  <c r="S782" i="40" s="1"/>
  <c r="AV783" i="40"/>
  <c r="AW783" i="40" s="1"/>
  <c r="AX783" i="40" s="1"/>
  <c r="BB783" i="40"/>
  <c r="AZ783" i="40"/>
  <c r="B784" i="40" l="1"/>
  <c r="BC783" i="40"/>
  <c r="BD783" i="40" s="1"/>
  <c r="BE783" i="40" s="1"/>
  <c r="Y782" i="40" l="1"/>
  <c r="AB782" i="40"/>
  <c r="AC782" i="40" l="1"/>
  <c r="AJ782" i="40"/>
  <c r="AK782" i="40" s="1"/>
  <c r="AD782" i="40"/>
  <c r="C783" i="40" s="1"/>
  <c r="E783" i="40" s="1"/>
  <c r="Z782" i="40"/>
  <c r="AL782" i="40" l="1"/>
  <c r="AQ782" i="40" s="1"/>
  <c r="AT782" i="40" s="1"/>
  <c r="D783" i="40"/>
  <c r="F783" i="40"/>
  <c r="AO782" i="40" l="1"/>
  <c r="AR782" i="40" s="1"/>
  <c r="G783" i="40"/>
  <c r="H783" i="40" s="1"/>
  <c r="I783" i="40" s="1"/>
  <c r="K783" i="40" s="1"/>
  <c r="L783" i="40" s="1"/>
  <c r="U783" i="40"/>
  <c r="V783" i="40" s="1"/>
  <c r="X783" i="40" l="1"/>
  <c r="AA783" i="40"/>
  <c r="M783" i="40"/>
  <c r="BF783" i="40"/>
  <c r="BG783" i="40" s="1"/>
  <c r="AF784" i="40" s="1"/>
  <c r="AG784" i="40" s="1"/>
  <c r="AM783" i="40"/>
  <c r="AN783" i="40"/>
  <c r="AP783" i="40" s="1"/>
  <c r="AS783" i="40" s="1"/>
  <c r="BH783" i="40"/>
  <c r="BI783" i="40" s="1"/>
  <c r="T784" i="40" l="1"/>
  <c r="W783" i="40"/>
  <c r="N783" i="40"/>
  <c r="P783" i="40" s="1"/>
  <c r="AY784" i="40"/>
  <c r="AI784" i="40"/>
  <c r="AH784" i="40"/>
  <c r="Q783" i="40" l="1"/>
  <c r="O783" i="40"/>
  <c r="AV784" i="40"/>
  <c r="AW784" i="40" s="1"/>
  <c r="AX784" i="40" s="1"/>
  <c r="BB784" i="40"/>
  <c r="AZ784" i="40"/>
  <c r="B785" i="40" l="1"/>
  <c r="R783" i="40"/>
  <c r="S783" i="40" s="1"/>
  <c r="BC784" i="40"/>
  <c r="BD784" i="40" s="1"/>
  <c r="BE784" i="40" s="1"/>
  <c r="Y783" i="40" l="1"/>
  <c r="AB783" i="40"/>
  <c r="AC783" i="40" l="1"/>
  <c r="AD783" i="40" s="1"/>
  <c r="C784" i="40" s="1"/>
  <c r="E784" i="40" s="1"/>
  <c r="AJ783" i="40"/>
  <c r="AK783" i="40" s="1"/>
  <c r="Z783" i="40"/>
  <c r="AL783" i="40" l="1"/>
  <c r="AO783" i="40" s="1"/>
  <c r="AR783" i="40" s="1"/>
  <c r="D784" i="40"/>
  <c r="F784" i="40"/>
  <c r="U784" i="40" l="1"/>
  <c r="V784" i="40" s="1"/>
  <c r="AQ783" i="40"/>
  <c r="AT783" i="40" s="1"/>
  <c r="G784" i="40"/>
  <c r="H784" i="40" s="1"/>
  <c r="I784" i="40" s="1"/>
  <c r="K784" i="40" s="1"/>
  <c r="L784" i="40" s="1"/>
  <c r="AN784" i="40"/>
  <c r="AP784" i="40" s="1"/>
  <c r="AS784" i="40" s="1"/>
  <c r="AM784" i="40"/>
  <c r="BH784" i="40"/>
  <c r="BI784" i="40" s="1"/>
  <c r="X784" i="40" l="1"/>
  <c r="T785" i="40"/>
  <c r="AA784" i="40"/>
  <c r="M784" i="40"/>
  <c r="BF784" i="40"/>
  <c r="BG784" i="40" s="1"/>
  <c r="AF785" i="40" s="1"/>
  <c r="AG785" i="40" s="1"/>
  <c r="AY785" i="40" s="1"/>
  <c r="AI785" i="40" l="1"/>
  <c r="AH785" i="40"/>
  <c r="W784" i="40"/>
  <c r="N784" i="40"/>
  <c r="P784" i="40" s="1"/>
  <c r="AZ785" i="40"/>
  <c r="BB785" i="40"/>
  <c r="AV785" i="40"/>
  <c r="AW785" i="40" s="1"/>
  <c r="AX785" i="40" s="1"/>
  <c r="BC785" i="40" l="1"/>
  <c r="BD785" i="40" s="1"/>
  <c r="BE785" i="40" s="1"/>
  <c r="B786" i="40"/>
  <c r="Q784" i="40"/>
  <c r="O784" i="40"/>
  <c r="R784" i="40" l="1"/>
  <c r="S784" i="40" s="1"/>
  <c r="AB784" i="40"/>
  <c r="Y784" i="40"/>
  <c r="AC784" i="40" l="1"/>
  <c r="AJ784" i="40"/>
  <c r="AK784" i="40" s="1"/>
  <c r="AD784" i="40"/>
  <c r="C785" i="40" s="1"/>
  <c r="E785" i="40" s="1"/>
  <c r="Z784" i="40"/>
  <c r="AL784" i="40" l="1"/>
  <c r="AQ784" i="40" s="1"/>
  <c r="AT784" i="40" s="1"/>
  <c r="D785" i="40"/>
  <c r="F785" i="40"/>
  <c r="AO784" i="40" l="1"/>
  <c r="AR784" i="40" s="1"/>
  <c r="U785" i="40"/>
  <c r="V785" i="40" s="1"/>
  <c r="G785" i="40"/>
  <c r="H785" i="40" s="1"/>
  <c r="I785" i="40" s="1"/>
  <c r="K785" i="40" s="1"/>
  <c r="L785" i="40" s="1"/>
  <c r="X785" i="40" l="1"/>
  <c r="M785" i="40"/>
  <c r="BF785" i="40"/>
  <c r="BG785" i="40" s="1"/>
  <c r="AF786" i="40" s="1"/>
  <c r="AG786" i="40" s="1"/>
  <c r="AM785" i="40"/>
  <c r="AN785" i="40"/>
  <c r="AP785" i="40" s="1"/>
  <c r="AS785" i="40" s="1"/>
  <c r="BH785" i="40"/>
  <c r="BI785" i="40" s="1"/>
  <c r="AA785" i="40"/>
  <c r="T786" i="40" l="1"/>
  <c r="N785" i="40"/>
  <c r="P785" i="40" s="1"/>
  <c r="W785" i="40"/>
  <c r="AY786" i="40"/>
  <c r="AH786" i="40"/>
  <c r="AI786" i="40"/>
  <c r="O785" i="40" l="1"/>
  <c r="Q785" i="40"/>
  <c r="AZ786" i="40"/>
  <c r="BB786" i="40"/>
  <c r="AV786" i="40"/>
  <c r="AW786" i="40" s="1"/>
  <c r="AX786" i="40" s="1"/>
  <c r="B787" i="40" l="1"/>
  <c r="R785" i="40"/>
  <c r="S785" i="40" s="1"/>
  <c r="BC786" i="40"/>
  <c r="BD786" i="40" s="1"/>
  <c r="BE786" i="40" s="1"/>
  <c r="Y785" i="40" l="1"/>
  <c r="AB785" i="40"/>
  <c r="AC785" i="40" l="1"/>
  <c r="AD785" i="40" s="1"/>
  <c r="C786" i="40" s="1"/>
  <c r="E786" i="40" s="1"/>
  <c r="AJ785" i="40"/>
  <c r="AK785" i="40" s="1"/>
  <c r="Z785" i="40"/>
  <c r="AL785" i="40" l="1"/>
  <c r="AQ785" i="40" s="1"/>
  <c r="AT785" i="40" s="1"/>
  <c r="D786" i="40"/>
  <c r="F786" i="40"/>
  <c r="U786" i="40" l="1"/>
  <c r="V786" i="40" s="1"/>
  <c r="BH786" i="40" s="1"/>
  <c r="BI786" i="40" s="1"/>
  <c r="G786" i="40"/>
  <c r="H786" i="40" s="1"/>
  <c r="I786" i="40" s="1"/>
  <c r="K786" i="40" s="1"/>
  <c r="L786" i="40" s="1"/>
  <c r="AO785" i="40"/>
  <c r="AR785" i="40" s="1"/>
  <c r="AM786" i="40" l="1"/>
  <c r="AN786" i="40"/>
  <c r="AP786" i="40" s="1"/>
  <c r="AS786" i="40" s="1"/>
  <c r="X786" i="40"/>
  <c r="T787" i="40"/>
  <c r="AA786" i="40"/>
  <c r="M786" i="40"/>
  <c r="BF786" i="40"/>
  <c r="BG786" i="40" s="1"/>
  <c r="AF787" i="40" s="1"/>
  <c r="AG787" i="40" s="1"/>
  <c r="W786" i="40" l="1"/>
  <c r="N786" i="40"/>
  <c r="P786" i="40" s="1"/>
  <c r="AI787" i="40"/>
  <c r="AY787" i="40"/>
  <c r="AH787" i="40"/>
  <c r="Q786" i="40" l="1"/>
  <c r="O786" i="40"/>
  <c r="AV787" i="40"/>
  <c r="AW787" i="40" s="1"/>
  <c r="AX787" i="40" s="1"/>
  <c r="BB787" i="40"/>
  <c r="AZ787" i="40"/>
  <c r="B788" i="40" l="1"/>
  <c r="BC787" i="40"/>
  <c r="BD787" i="40" s="1"/>
  <c r="BE787" i="40" s="1"/>
  <c r="R786" i="40"/>
  <c r="S786" i="40" s="1"/>
  <c r="Y786" i="40"/>
  <c r="AB786" i="40"/>
  <c r="AC786" i="40" l="1"/>
  <c r="AJ786" i="40"/>
  <c r="AK786" i="40" s="1"/>
  <c r="AD786" i="40"/>
  <c r="C787" i="40" s="1"/>
  <c r="E787" i="40" s="1"/>
  <c r="Z786" i="40"/>
  <c r="AL786" i="40" l="1"/>
  <c r="AQ786" i="40" s="1"/>
  <c r="AT786" i="40" s="1"/>
  <c r="D787" i="40"/>
  <c r="F787" i="40"/>
  <c r="G787" i="40" l="1"/>
  <c r="H787" i="40" s="1"/>
  <c r="I787" i="40" s="1"/>
  <c r="K787" i="40" s="1"/>
  <c r="L787" i="40" s="1"/>
  <c r="AO786" i="40"/>
  <c r="AR786" i="40" s="1"/>
  <c r="U787" i="40"/>
  <c r="V787" i="40" s="1"/>
  <c r="X787" i="40" l="1"/>
  <c r="M787" i="40"/>
  <c r="BF787" i="40"/>
  <c r="BG787" i="40" s="1"/>
  <c r="AF788" i="40" s="1"/>
  <c r="AG788" i="40" s="1"/>
  <c r="AM787" i="40"/>
  <c r="BH787" i="40"/>
  <c r="BI787" i="40" s="1"/>
  <c r="AA787" i="40"/>
  <c r="AN787" i="40"/>
  <c r="AP787" i="40" s="1"/>
  <c r="AS787" i="40" s="1"/>
  <c r="T788" i="40" l="1"/>
  <c r="W787" i="40"/>
  <c r="N787" i="40"/>
  <c r="P787" i="40" s="1"/>
  <c r="AH788" i="40"/>
  <c r="AI788" i="40"/>
  <c r="AY788" i="40"/>
  <c r="Q787" i="40" l="1"/>
  <c r="O787" i="40"/>
  <c r="AV788" i="40"/>
  <c r="AW788" i="40" s="1"/>
  <c r="AX788" i="40" s="1"/>
  <c r="BB788" i="40"/>
  <c r="AZ788" i="40"/>
  <c r="B789" i="40" l="1"/>
  <c r="R787" i="40"/>
  <c r="S787" i="40" s="1"/>
  <c r="BC788" i="40"/>
  <c r="BD788" i="40" s="1"/>
  <c r="BE788" i="40" s="1"/>
  <c r="Y787" i="40" l="1"/>
  <c r="AB787" i="40"/>
  <c r="AC787" i="40" l="1"/>
  <c r="AD787" i="40" s="1"/>
  <c r="C788" i="40" s="1"/>
  <c r="E788" i="40" s="1"/>
  <c r="AJ787" i="40"/>
  <c r="AK787" i="40" s="1"/>
  <c r="Z787" i="40"/>
  <c r="AL787" i="40" l="1"/>
  <c r="AQ787" i="40" s="1"/>
  <c r="AT787" i="40" s="1"/>
  <c r="D788" i="40"/>
  <c r="F788" i="40"/>
  <c r="AO787" i="40" l="1"/>
  <c r="AR787" i="40" s="1"/>
  <c r="G788" i="40"/>
  <c r="H788" i="40" s="1"/>
  <c r="I788" i="40" s="1"/>
  <c r="K788" i="40" s="1"/>
  <c r="L788" i="40" s="1"/>
  <c r="U788" i="40"/>
  <c r="V788" i="40" s="1"/>
  <c r="X788" i="40" l="1"/>
  <c r="AA788" i="40"/>
  <c r="M788" i="40"/>
  <c r="BF788" i="40"/>
  <c r="BG788" i="40" s="1"/>
  <c r="AF789" i="40" s="1"/>
  <c r="AG789" i="40" s="1"/>
  <c r="AM788" i="40"/>
  <c r="AN788" i="40"/>
  <c r="AP788" i="40" s="1"/>
  <c r="AS788" i="40" s="1"/>
  <c r="BH788" i="40"/>
  <c r="BI788" i="40" s="1"/>
  <c r="T789" i="40" l="1"/>
  <c r="W788" i="40"/>
  <c r="N788" i="40"/>
  <c r="P788" i="40" s="1"/>
  <c r="AH789" i="40"/>
  <c r="AY789" i="40"/>
  <c r="AI789" i="40"/>
  <c r="Q788" i="40" l="1"/>
  <c r="O788" i="40"/>
  <c r="BB789" i="40"/>
  <c r="AZ789" i="40"/>
  <c r="AV789" i="40"/>
  <c r="AW789" i="40" s="1"/>
  <c r="AX789" i="40" s="1"/>
  <c r="BC789" i="40" l="1"/>
  <c r="BD789" i="40" s="1"/>
  <c r="BE789" i="40" s="1"/>
  <c r="B790" i="40"/>
  <c r="R788" i="40"/>
  <c r="S788" i="40" s="1"/>
  <c r="Y788" i="40"/>
  <c r="AB788" i="40"/>
  <c r="AC788" i="40" l="1"/>
  <c r="AD788" i="40" s="1"/>
  <c r="C789" i="40" s="1"/>
  <c r="E789" i="40" s="1"/>
  <c r="AJ788" i="40"/>
  <c r="AK788" i="40" s="1"/>
  <c r="Z788" i="40"/>
  <c r="AL788" i="40" l="1"/>
  <c r="AQ788" i="40" s="1"/>
  <c r="AT788" i="40" s="1"/>
  <c r="D789" i="40"/>
  <c r="F789" i="40"/>
  <c r="AO788" i="40" l="1"/>
  <c r="AR788" i="40" s="1"/>
  <c r="G789" i="40"/>
  <c r="H789" i="40" s="1"/>
  <c r="I789" i="40" s="1"/>
  <c r="K789" i="40" s="1"/>
  <c r="L789" i="40" s="1"/>
  <c r="U789" i="40"/>
  <c r="V789" i="40" s="1"/>
  <c r="X789" i="40" l="1"/>
  <c r="AA789" i="40"/>
  <c r="M789" i="40"/>
  <c r="BF789" i="40"/>
  <c r="BG789" i="40" s="1"/>
  <c r="AF790" i="40" s="1"/>
  <c r="AG790" i="40" s="1"/>
  <c r="AM789" i="40"/>
  <c r="AN789" i="40"/>
  <c r="AP789" i="40" s="1"/>
  <c r="AS789" i="40" s="1"/>
  <c r="BH789" i="40"/>
  <c r="BI789" i="40" s="1"/>
  <c r="T790" i="40" l="1"/>
  <c r="W789" i="40"/>
  <c r="N789" i="40"/>
  <c r="P789" i="40" s="1"/>
  <c r="AH790" i="40"/>
  <c r="AY790" i="40"/>
  <c r="AI790" i="40"/>
  <c r="Q789" i="40" l="1"/>
  <c r="O789" i="40"/>
  <c r="AZ790" i="40"/>
  <c r="AV790" i="40"/>
  <c r="AW790" i="40" s="1"/>
  <c r="AX790" i="40" s="1"/>
  <c r="BB790" i="40"/>
  <c r="B791" i="40" l="1"/>
  <c r="R789" i="40"/>
  <c r="S789" i="40" s="1"/>
  <c r="AB789" i="40"/>
  <c r="BC790" i="40"/>
  <c r="BD790" i="40" s="1"/>
  <c r="BE790" i="40" s="1"/>
  <c r="Y789" i="40"/>
  <c r="AC789" i="40" l="1"/>
  <c r="AJ789" i="40"/>
  <c r="AK789" i="40" s="1"/>
  <c r="AD789" i="40"/>
  <c r="C790" i="40" s="1"/>
  <c r="E790" i="40" s="1"/>
  <c r="Z789" i="40"/>
  <c r="D790" i="40" l="1"/>
  <c r="F790" i="40"/>
  <c r="G790" i="40" s="1"/>
  <c r="H790" i="40" s="1"/>
  <c r="I790" i="40" s="1"/>
  <c r="K790" i="40" s="1"/>
  <c r="L790" i="40" s="1"/>
  <c r="M790" i="40" l="1"/>
  <c r="U790" i="40"/>
  <c r="V790" i="40" s="1"/>
  <c r="X790" i="40" s="1"/>
  <c r="AL789" i="40"/>
  <c r="AM790" i="40" l="1"/>
  <c r="BH790" i="40"/>
  <c r="BI790" i="40" s="1"/>
  <c r="T791" i="40" s="1"/>
  <c r="BF790" i="40"/>
  <c r="BG790" i="40" s="1"/>
  <c r="AF791" i="40" s="1"/>
  <c r="AG791" i="40" s="1"/>
  <c r="W790" i="40"/>
  <c r="AN790" i="40"/>
  <c r="AP790" i="40" s="1"/>
  <c r="AS790" i="40" s="1"/>
  <c r="AA790" i="40"/>
  <c r="AO789" i="40"/>
  <c r="AR789" i="40" s="1"/>
  <c r="AQ789" i="40"/>
  <c r="AT789" i="40" s="1"/>
  <c r="N790" i="40"/>
  <c r="P790" i="40" s="1"/>
  <c r="Q790" i="40" l="1"/>
  <c r="O790" i="40"/>
  <c r="AH791" i="40"/>
  <c r="AI791" i="40"/>
  <c r="AY791" i="40"/>
  <c r="R790" i="40" l="1"/>
  <c r="S790" i="40" s="1"/>
  <c r="BB791" i="40"/>
  <c r="AZ791" i="40"/>
  <c r="AV791" i="40"/>
  <c r="AW791" i="40" s="1"/>
  <c r="AX791" i="40" s="1"/>
  <c r="BC791" i="40" l="1"/>
  <c r="BD791" i="40" s="1"/>
  <c r="BE791" i="40" s="1"/>
  <c r="B792" i="40"/>
  <c r="AB790" i="40"/>
  <c r="Y790" i="40"/>
  <c r="AC790" i="40" l="1"/>
  <c r="AJ790" i="40"/>
  <c r="AK790" i="40" s="1"/>
  <c r="AD790" i="40"/>
  <c r="C791" i="40" s="1"/>
  <c r="E791" i="40" s="1"/>
  <c r="Z790" i="40"/>
  <c r="AL790" i="40" l="1"/>
  <c r="AQ790" i="40" s="1"/>
  <c r="AT790" i="40" s="1"/>
  <c r="D791" i="40"/>
  <c r="F791" i="40"/>
  <c r="G791" i="40" l="1"/>
  <c r="H791" i="40" s="1"/>
  <c r="I791" i="40" s="1"/>
  <c r="K791" i="40" s="1"/>
  <c r="L791" i="40" s="1"/>
  <c r="AO790" i="40"/>
  <c r="AR790" i="40" s="1"/>
  <c r="U791" i="40"/>
  <c r="V791" i="40" s="1"/>
  <c r="X791" i="40" l="1"/>
  <c r="M791" i="40"/>
  <c r="BF791" i="40"/>
  <c r="BG791" i="40" s="1"/>
  <c r="AF792" i="40" s="1"/>
  <c r="AG792" i="40" s="1"/>
  <c r="BH791" i="40"/>
  <c r="BI791" i="40" s="1"/>
  <c r="N791" i="40"/>
  <c r="P791" i="40" s="1"/>
  <c r="W791" i="40"/>
  <c r="AM791" i="40"/>
  <c r="AN791" i="40"/>
  <c r="AP791" i="40" s="1"/>
  <c r="AS791" i="40" s="1"/>
  <c r="AA791" i="40"/>
  <c r="T792" i="40" l="1"/>
  <c r="Q791" i="40"/>
  <c r="O791" i="40"/>
  <c r="AI792" i="40"/>
  <c r="AY792" i="40"/>
  <c r="AH792" i="40"/>
  <c r="R791" i="40" l="1"/>
  <c r="S791" i="40" s="1"/>
  <c r="AV792" i="40"/>
  <c r="AW792" i="40" s="1"/>
  <c r="AX792" i="40" s="1"/>
  <c r="AZ792" i="40"/>
  <c r="BB792" i="40"/>
  <c r="B793" i="40" l="1"/>
  <c r="BC792" i="40"/>
  <c r="BD792" i="40" s="1"/>
  <c r="BE792" i="40" s="1"/>
  <c r="AB791" i="40" l="1"/>
  <c r="Y791" i="40"/>
  <c r="AC791" i="40" l="1"/>
  <c r="AJ791" i="40"/>
  <c r="AK791" i="40" s="1"/>
  <c r="AD791" i="40"/>
  <c r="C792" i="40" s="1"/>
  <c r="E792" i="40" s="1"/>
  <c r="Z791" i="40"/>
  <c r="AL791" i="40" l="1"/>
  <c r="AO791" i="40" s="1"/>
  <c r="AR791" i="40" s="1"/>
  <c r="D792" i="40"/>
  <c r="F792" i="40"/>
  <c r="AQ791" i="40" l="1"/>
  <c r="AT791" i="40" s="1"/>
  <c r="U792" i="40"/>
  <c r="V792" i="40" s="1"/>
  <c r="AN792" i="40" s="1"/>
  <c r="AP792" i="40" s="1"/>
  <c r="AS792" i="40" s="1"/>
  <c r="G792" i="40"/>
  <c r="H792" i="40" s="1"/>
  <c r="I792" i="40" s="1"/>
  <c r="K792" i="40" s="1"/>
  <c r="L792" i="40" s="1"/>
  <c r="X792" i="40" l="1"/>
  <c r="BH792" i="40"/>
  <c r="BI792" i="40" s="1"/>
  <c r="T793" i="40" s="1"/>
  <c r="AM792" i="40"/>
  <c r="AA792" i="40"/>
  <c r="M792" i="40"/>
  <c r="BF792" i="40"/>
  <c r="BG792" i="40" s="1"/>
  <c r="AF793" i="40" s="1"/>
  <c r="AG793" i="40" s="1"/>
  <c r="W792" i="40" l="1"/>
  <c r="N792" i="40"/>
  <c r="P792" i="40" s="1"/>
  <c r="AH793" i="40"/>
  <c r="AY793" i="40"/>
  <c r="AI793" i="40"/>
  <c r="Q792" i="40" l="1"/>
  <c r="O792" i="40"/>
  <c r="AZ793" i="40"/>
  <c r="AV793" i="40"/>
  <c r="AW793" i="40" s="1"/>
  <c r="AX793" i="40" s="1"/>
  <c r="BB793" i="40"/>
  <c r="BC793" i="40" s="1"/>
  <c r="BD793" i="40" s="1"/>
  <c r="BE793" i="40" s="1"/>
  <c r="B794" i="40" l="1"/>
  <c r="R792" i="40"/>
  <c r="S792" i="40" s="1"/>
  <c r="Y792" i="40"/>
  <c r="AB792" i="40"/>
  <c r="Z792" i="40" l="1"/>
  <c r="AJ792" i="40"/>
  <c r="AC792" i="40"/>
  <c r="AD792" i="40" s="1"/>
  <c r="C793" i="40" s="1"/>
  <c r="E793" i="40" s="1"/>
  <c r="AK792" i="40" l="1"/>
  <c r="D793" i="40"/>
  <c r="F793" i="40"/>
  <c r="AL792" i="40" l="1"/>
  <c r="G793" i="40"/>
  <c r="H793" i="40" s="1"/>
  <c r="I793" i="40" s="1"/>
  <c r="K793" i="40" s="1"/>
  <c r="L793" i="40" s="1"/>
  <c r="U793" i="40"/>
  <c r="V793" i="40" s="1"/>
  <c r="AQ792" i="40" l="1"/>
  <c r="AT792" i="40" s="1"/>
  <c r="AO792" i="40"/>
  <c r="AR792" i="40" s="1"/>
  <c r="M793" i="40"/>
  <c r="N793" i="40" s="1"/>
  <c r="P793" i="40" s="1"/>
  <c r="X793" i="40"/>
  <c r="AM793" i="40"/>
  <c r="AN793" i="40"/>
  <c r="AP793" i="40" s="1"/>
  <c r="AS793" i="40" s="1"/>
  <c r="BH793" i="40"/>
  <c r="BI793" i="40" s="1"/>
  <c r="W793" i="40"/>
  <c r="BF793" i="40"/>
  <c r="BG793" i="40" s="1"/>
  <c r="AF794" i="40" s="1"/>
  <c r="AG794" i="40" s="1"/>
  <c r="AH794" i="40" s="1"/>
  <c r="AA793" i="40"/>
  <c r="T794" i="40" l="1"/>
  <c r="Q793" i="40"/>
  <c r="AI794" i="40"/>
  <c r="AY794" i="40"/>
  <c r="O793" i="40"/>
  <c r="R793" i="40" l="1"/>
  <c r="S793" i="40" s="1"/>
  <c r="AV794" i="40"/>
  <c r="AW794" i="40" s="1"/>
  <c r="AX794" i="40" s="1"/>
  <c r="AZ794" i="40"/>
  <c r="BB794" i="40"/>
  <c r="AB793" i="40"/>
  <c r="B795" i="40" l="1"/>
  <c r="BC794" i="40"/>
  <c r="BD794" i="40" s="1"/>
  <c r="BE794" i="40" s="1"/>
  <c r="AC793" i="40"/>
  <c r="AJ793" i="40"/>
  <c r="AK793" i="40" s="1"/>
  <c r="Y793" i="40"/>
  <c r="AD793" i="40"/>
  <c r="C794" i="40" s="1"/>
  <c r="E794" i="40" l="1"/>
  <c r="Z793" i="40"/>
  <c r="AL793" i="40"/>
  <c r="AO793" i="40" s="1"/>
  <c r="AR793" i="40" s="1"/>
  <c r="D794" i="40"/>
  <c r="F794" i="40"/>
  <c r="AQ793" i="40" l="1"/>
  <c r="AT793" i="40" s="1"/>
  <c r="U794" i="40"/>
  <c r="V794" i="40" s="1"/>
  <c r="AN794" i="40" s="1"/>
  <c r="AP794" i="40" s="1"/>
  <c r="AS794" i="40" s="1"/>
  <c r="G794" i="40"/>
  <c r="H794" i="40" s="1"/>
  <c r="I794" i="40" s="1"/>
  <c r="K794" i="40" s="1"/>
  <c r="L794" i="40" s="1"/>
  <c r="AM794" i="40" l="1"/>
  <c r="X794" i="40"/>
  <c r="BH794" i="40"/>
  <c r="BI794" i="40" s="1"/>
  <c r="T795" i="40" s="1"/>
  <c r="AA794" i="40"/>
  <c r="M794" i="40"/>
  <c r="BF794" i="40"/>
  <c r="BG794" i="40" s="1"/>
  <c r="AF795" i="40" s="1"/>
  <c r="AG795" i="40" s="1"/>
  <c r="N794" i="40" l="1"/>
  <c r="P794" i="40" s="1"/>
  <c r="W794" i="40"/>
  <c r="O794" i="40"/>
  <c r="AY795" i="40"/>
  <c r="AI795" i="40"/>
  <c r="AH795" i="40"/>
  <c r="Q794" i="40" l="1"/>
  <c r="AZ795" i="40"/>
  <c r="AV795" i="40"/>
  <c r="AW795" i="40" s="1"/>
  <c r="AX795" i="40" s="1"/>
  <c r="BB795" i="40"/>
  <c r="B796" i="40" l="1"/>
  <c r="R794" i="40"/>
  <c r="S794" i="40" s="1"/>
  <c r="BC795" i="40"/>
  <c r="BD795" i="40" s="1"/>
  <c r="BE795" i="40" s="1"/>
  <c r="AB794" i="40" l="1"/>
  <c r="Y794" i="40"/>
  <c r="AC794" i="40" l="1"/>
  <c r="AD794" i="40" s="1"/>
  <c r="C795" i="40" s="1"/>
  <c r="E795" i="40" s="1"/>
  <c r="AJ794" i="40"/>
  <c r="AK794" i="40" s="1"/>
  <c r="Z794" i="40"/>
  <c r="AL794" i="40" l="1"/>
  <c r="AO794" i="40" s="1"/>
  <c r="AR794" i="40" s="1"/>
  <c r="D795" i="40"/>
  <c r="F795" i="40"/>
  <c r="AQ794" i="40" l="1"/>
  <c r="AT794" i="40" s="1"/>
  <c r="U795" i="40"/>
  <c r="V795" i="40" s="1"/>
  <c r="G795" i="40"/>
  <c r="H795" i="40" s="1"/>
  <c r="I795" i="40" s="1"/>
  <c r="K795" i="40" s="1"/>
  <c r="L795" i="40" s="1"/>
  <c r="X795" i="40" l="1"/>
  <c r="AA795" i="40"/>
  <c r="M795" i="40"/>
  <c r="BF795" i="40"/>
  <c r="BG795" i="40" s="1"/>
  <c r="AF796" i="40" s="1"/>
  <c r="AG796" i="40" s="1"/>
  <c r="AM795" i="40"/>
  <c r="AN795" i="40"/>
  <c r="AP795" i="40" s="1"/>
  <c r="AS795" i="40" s="1"/>
  <c r="BH795" i="40"/>
  <c r="BI795" i="40" s="1"/>
  <c r="T796" i="40" l="1"/>
  <c r="N795" i="40"/>
  <c r="P795" i="40" s="1"/>
  <c r="W795" i="40"/>
  <c r="AY796" i="40"/>
  <c r="AI796" i="40"/>
  <c r="AH796" i="40"/>
  <c r="O795" i="40" l="1"/>
  <c r="Q795" i="40"/>
  <c r="AZ796" i="40"/>
  <c r="AV796" i="40"/>
  <c r="AW796" i="40" s="1"/>
  <c r="AX796" i="40" s="1"/>
  <c r="BB796" i="40"/>
  <c r="B797" i="40" l="1"/>
  <c r="R795" i="40"/>
  <c r="S795" i="40" s="1"/>
  <c r="BC796" i="40"/>
  <c r="BD796" i="40" s="1"/>
  <c r="BE796" i="40" s="1"/>
  <c r="AB795" i="40" l="1"/>
  <c r="Y795" i="40"/>
  <c r="AC795" i="40" l="1"/>
  <c r="AJ795" i="40"/>
  <c r="AK795" i="40" s="1"/>
  <c r="AD795" i="40"/>
  <c r="C796" i="40" s="1"/>
  <c r="E796" i="40" s="1"/>
  <c r="Z795" i="40"/>
  <c r="AL795" i="40" l="1"/>
  <c r="AQ795" i="40" s="1"/>
  <c r="AT795" i="40" s="1"/>
  <c r="D796" i="40"/>
  <c r="F796" i="40"/>
  <c r="AO795" i="40" l="1"/>
  <c r="AR795" i="40" s="1"/>
  <c r="U796" i="40"/>
  <c r="V796" i="40" s="1"/>
  <c r="BH796" i="40" s="1"/>
  <c r="BI796" i="40" s="1"/>
  <c r="G796" i="40"/>
  <c r="H796" i="40" s="1"/>
  <c r="I796" i="40" s="1"/>
  <c r="K796" i="40" s="1"/>
  <c r="L796" i="40" s="1"/>
  <c r="X796" i="40" l="1"/>
  <c r="AM796" i="40"/>
  <c r="AN796" i="40"/>
  <c r="AP796" i="40" s="1"/>
  <c r="AS796" i="40" s="1"/>
  <c r="T797" i="40"/>
  <c r="AA796" i="40"/>
  <c r="M796" i="40"/>
  <c r="BF796" i="40"/>
  <c r="BG796" i="40" s="1"/>
  <c r="AF797" i="40" s="1"/>
  <c r="AG797" i="40" s="1"/>
  <c r="W796" i="40" l="1"/>
  <c r="N796" i="40"/>
  <c r="P796" i="40" s="1"/>
  <c r="AI797" i="40"/>
  <c r="AY797" i="40"/>
  <c r="AH797" i="40"/>
  <c r="O796" i="40" l="1"/>
  <c r="Q796" i="40"/>
  <c r="BB797" i="40"/>
  <c r="AZ797" i="40"/>
  <c r="BC797" i="40" s="1"/>
  <c r="BD797" i="40" s="1"/>
  <c r="BE797" i="40" s="1"/>
  <c r="AV797" i="40"/>
  <c r="AW797" i="40" s="1"/>
  <c r="AX797" i="40" s="1"/>
  <c r="B798" i="40" l="1"/>
  <c r="R796" i="40"/>
  <c r="S796" i="40" s="1"/>
  <c r="AB796" i="40"/>
  <c r="Y796" i="40"/>
  <c r="AC796" i="40" l="1"/>
  <c r="AJ796" i="40"/>
  <c r="AK796" i="40" s="1"/>
  <c r="AD796" i="40"/>
  <c r="C797" i="40" s="1"/>
  <c r="E797" i="40" s="1"/>
  <c r="Z796" i="40"/>
  <c r="AL796" i="40" l="1"/>
  <c r="AQ796" i="40" s="1"/>
  <c r="AT796" i="40" s="1"/>
  <c r="D797" i="40"/>
  <c r="F797" i="40"/>
  <c r="G797" i="40" l="1"/>
  <c r="H797" i="40" s="1"/>
  <c r="I797" i="40" s="1"/>
  <c r="K797" i="40" s="1"/>
  <c r="L797" i="40" s="1"/>
  <c r="AO796" i="40"/>
  <c r="AR796" i="40" s="1"/>
  <c r="U797" i="40"/>
  <c r="V797" i="40" s="1"/>
  <c r="M797" i="40" l="1"/>
  <c r="N797" i="40" s="1"/>
  <c r="P797" i="40" s="1"/>
  <c r="X797" i="40"/>
  <c r="BH797" i="40"/>
  <c r="BI797" i="40" s="1"/>
  <c r="T798" i="40" s="1"/>
  <c r="BF797" i="40"/>
  <c r="BG797" i="40" s="1"/>
  <c r="AF798" i="40" s="1"/>
  <c r="AG798" i="40" s="1"/>
  <c r="AA797" i="40"/>
  <c r="AN797" i="40"/>
  <c r="AP797" i="40" s="1"/>
  <c r="AS797" i="40" s="1"/>
  <c r="AM797" i="40"/>
  <c r="W797" i="40" l="1"/>
  <c r="Q797" i="40"/>
  <c r="O797" i="40"/>
  <c r="AY798" i="40"/>
  <c r="AI798" i="40"/>
  <c r="AH798" i="40"/>
  <c r="R797" i="40" l="1"/>
  <c r="S797" i="40" s="1"/>
  <c r="AZ798" i="40"/>
  <c r="AV798" i="40"/>
  <c r="AW798" i="40" s="1"/>
  <c r="AX798" i="40" s="1"/>
  <c r="BB798" i="40"/>
  <c r="B799" i="40" l="1"/>
  <c r="BC798" i="40"/>
  <c r="BD798" i="40" s="1"/>
  <c r="BE798" i="40" s="1"/>
  <c r="Y797" i="40" l="1"/>
  <c r="AB797" i="40"/>
  <c r="AC797" i="40" l="1"/>
  <c r="AJ797" i="40"/>
  <c r="AK797" i="40" s="1"/>
  <c r="AD797" i="40"/>
  <c r="C798" i="40" s="1"/>
  <c r="E798" i="40" s="1"/>
  <c r="Z797" i="40"/>
  <c r="AL797" i="40" l="1"/>
  <c r="AQ797" i="40" s="1"/>
  <c r="AT797" i="40" s="1"/>
  <c r="D798" i="40"/>
  <c r="F798" i="40"/>
  <c r="AO797" i="40" l="1"/>
  <c r="AR797" i="40" s="1"/>
  <c r="G798" i="40"/>
  <c r="H798" i="40" s="1"/>
  <c r="I798" i="40" s="1"/>
  <c r="K798" i="40" s="1"/>
  <c r="L798" i="40" s="1"/>
  <c r="U798" i="40"/>
  <c r="V798" i="40" s="1"/>
  <c r="X798" i="40" l="1"/>
  <c r="AA798" i="40"/>
  <c r="M798" i="40"/>
  <c r="BF798" i="40"/>
  <c r="BG798" i="40" s="1"/>
  <c r="AF799" i="40" s="1"/>
  <c r="AG799" i="40" s="1"/>
  <c r="AN798" i="40"/>
  <c r="AP798" i="40" s="1"/>
  <c r="AS798" i="40" s="1"/>
  <c r="AM798" i="40"/>
  <c r="BH798" i="40"/>
  <c r="BI798" i="40" s="1"/>
  <c r="T799" i="40" l="1"/>
  <c r="W798" i="40"/>
  <c r="N798" i="40"/>
  <c r="P798" i="40" s="1"/>
  <c r="AY799" i="40"/>
  <c r="AI799" i="40"/>
  <c r="AH799" i="40"/>
  <c r="O798" i="40" l="1"/>
  <c r="Q798" i="40"/>
  <c r="AZ799" i="40"/>
  <c r="BB799" i="40"/>
  <c r="AV799" i="40"/>
  <c r="AW799" i="40" s="1"/>
  <c r="AX799" i="40" s="1"/>
  <c r="B800" i="40" l="1"/>
  <c r="R798" i="40"/>
  <c r="S798" i="40" s="1"/>
  <c r="BC799" i="40"/>
  <c r="BD799" i="40" s="1"/>
  <c r="BE799" i="40" s="1"/>
  <c r="Y798" i="40" l="1"/>
  <c r="AB798" i="40"/>
  <c r="AC798" i="40" l="1"/>
  <c r="AJ798" i="40"/>
  <c r="AK798" i="40" s="1"/>
  <c r="AD798" i="40"/>
  <c r="C799" i="40" s="1"/>
  <c r="E799" i="40" s="1"/>
  <c r="Z798" i="40"/>
  <c r="AL798" i="40" l="1"/>
  <c r="AO798" i="40" s="1"/>
  <c r="AR798" i="40" s="1"/>
  <c r="D799" i="40"/>
  <c r="F799" i="40"/>
  <c r="AQ798" i="40" l="1"/>
  <c r="AT798" i="40" s="1"/>
  <c r="U799" i="40"/>
  <c r="V799" i="40" s="1"/>
  <c r="G799" i="40"/>
  <c r="H799" i="40" s="1"/>
  <c r="I799" i="40" s="1"/>
  <c r="K799" i="40" s="1"/>
  <c r="L799" i="40" s="1"/>
  <c r="X799" i="40" l="1"/>
  <c r="BH799" i="40"/>
  <c r="BI799" i="40" s="1"/>
  <c r="T800" i="40" s="1"/>
  <c r="AN799" i="40"/>
  <c r="AP799" i="40" s="1"/>
  <c r="AS799" i="40" s="1"/>
  <c r="AM799" i="40"/>
  <c r="AA799" i="40"/>
  <c r="M799" i="40"/>
  <c r="BF799" i="40"/>
  <c r="BG799" i="40" s="1"/>
  <c r="AF800" i="40" s="1"/>
  <c r="AG800" i="40" s="1"/>
  <c r="AY800" i="40" s="1"/>
  <c r="AH800" i="40" l="1"/>
  <c r="AI800" i="40"/>
  <c r="W799" i="40"/>
  <c r="N799" i="40"/>
  <c r="P799" i="40" s="1"/>
  <c r="AV800" i="40"/>
  <c r="AW800" i="40" s="1"/>
  <c r="AX800" i="40" s="1"/>
  <c r="AZ800" i="40"/>
  <c r="BB800" i="40"/>
  <c r="B801" i="40" l="1"/>
  <c r="O799" i="40"/>
  <c r="Q799" i="40"/>
  <c r="BC800" i="40"/>
  <c r="BD800" i="40" s="1"/>
  <c r="BE800" i="40" s="1"/>
  <c r="R799" i="40" l="1"/>
  <c r="S799" i="40" s="1"/>
  <c r="Y799" i="40"/>
  <c r="AB799" i="40"/>
  <c r="AC799" i="40" l="1"/>
  <c r="AD799" i="40" s="1"/>
  <c r="C800" i="40" s="1"/>
  <c r="E800" i="40" s="1"/>
  <c r="AJ799" i="40"/>
  <c r="AK799" i="40" s="1"/>
  <c r="Z799" i="40"/>
  <c r="AL799" i="40" l="1"/>
  <c r="AO799" i="40" s="1"/>
  <c r="AR799" i="40" s="1"/>
  <c r="D800" i="40"/>
  <c r="F800" i="40"/>
  <c r="G800" i="40" l="1"/>
  <c r="H800" i="40" s="1"/>
  <c r="I800" i="40" s="1"/>
  <c r="K800" i="40" s="1"/>
  <c r="L800" i="40" s="1"/>
  <c r="U800" i="40"/>
  <c r="V800" i="40" s="1"/>
  <c r="AM800" i="40" s="1"/>
  <c r="AQ799" i="40"/>
  <c r="AT799" i="40" s="1"/>
  <c r="X800" i="40" l="1"/>
  <c r="BH800" i="40"/>
  <c r="BI800" i="40" s="1"/>
  <c r="T801" i="40" s="1"/>
  <c r="AA800" i="40"/>
  <c r="M800" i="40"/>
  <c r="BF800" i="40"/>
  <c r="BG800" i="40" s="1"/>
  <c r="AF801" i="40" s="1"/>
  <c r="AG801" i="40" s="1"/>
  <c r="AN800" i="40"/>
  <c r="AP800" i="40" s="1"/>
  <c r="AS800" i="40" s="1"/>
  <c r="N800" i="40" l="1"/>
  <c r="P800" i="40" s="1"/>
  <c r="Q800" i="40" s="1"/>
  <c r="W800" i="40"/>
  <c r="AH801" i="40"/>
  <c r="AI801" i="40"/>
  <c r="AY801" i="40"/>
  <c r="O800" i="40" l="1"/>
  <c r="R800" i="40"/>
  <c r="S800" i="40" s="1"/>
  <c r="AZ801" i="40"/>
  <c r="AV801" i="40"/>
  <c r="AW801" i="40" s="1"/>
  <c r="AX801" i="40" s="1"/>
  <c r="BB801" i="40"/>
  <c r="B802" i="40" l="1"/>
  <c r="BC801" i="40"/>
  <c r="BD801" i="40" s="1"/>
  <c r="BE801" i="40" s="1"/>
  <c r="Y800" i="40" l="1"/>
  <c r="AB800" i="40"/>
  <c r="AC800" i="40" l="1"/>
  <c r="AJ800" i="40"/>
  <c r="AK800" i="40" s="1"/>
  <c r="AD800" i="40"/>
  <c r="C801" i="40" s="1"/>
  <c r="E801" i="40" s="1"/>
  <c r="Z800" i="40"/>
  <c r="AL800" i="40" l="1"/>
  <c r="AQ800" i="40" s="1"/>
  <c r="AT800" i="40" s="1"/>
  <c r="D801" i="40"/>
  <c r="F801" i="40"/>
  <c r="AO800" i="40" l="1"/>
  <c r="AR800" i="40" s="1"/>
  <c r="G801" i="40"/>
  <c r="H801" i="40" s="1"/>
  <c r="I801" i="40" s="1"/>
  <c r="K801" i="40" s="1"/>
  <c r="L801" i="40" s="1"/>
  <c r="U801" i="40"/>
  <c r="V801" i="40" s="1"/>
  <c r="X801" i="40" l="1"/>
  <c r="M801" i="40"/>
  <c r="BF801" i="40"/>
  <c r="BG801" i="40" s="1"/>
  <c r="AF802" i="40" s="1"/>
  <c r="AG802" i="40" s="1"/>
  <c r="BH801" i="40"/>
  <c r="BI801" i="40" s="1"/>
  <c r="N801" i="40"/>
  <c r="P801" i="40" s="1"/>
  <c r="W801" i="40"/>
  <c r="AM801" i="40"/>
  <c r="AN801" i="40"/>
  <c r="AP801" i="40" s="1"/>
  <c r="AS801" i="40" s="1"/>
  <c r="AA801" i="40"/>
  <c r="T802" i="40" l="1"/>
  <c r="Q801" i="40"/>
  <c r="O801" i="40"/>
  <c r="AH802" i="40"/>
  <c r="AY802" i="40"/>
  <c r="AI802" i="40"/>
  <c r="R801" i="40" l="1"/>
  <c r="S801" i="40" s="1"/>
  <c r="BB802" i="40"/>
  <c r="AZ802" i="40"/>
  <c r="AV802" i="40"/>
  <c r="AW802" i="40" s="1"/>
  <c r="AX802" i="40" s="1"/>
  <c r="B803" i="40" l="1"/>
  <c r="BC802" i="40"/>
  <c r="BD802" i="40" s="1"/>
  <c r="BE802" i="40" s="1"/>
  <c r="AB801" i="40"/>
  <c r="Y801" i="40"/>
  <c r="AC801" i="40" l="1"/>
  <c r="AJ801" i="40"/>
  <c r="AK801" i="40" s="1"/>
  <c r="AD801" i="40"/>
  <c r="C802" i="40" s="1"/>
  <c r="E802" i="40" s="1"/>
  <c r="Z801" i="40"/>
  <c r="AL801" i="40" l="1"/>
  <c r="AQ801" i="40" s="1"/>
  <c r="AT801" i="40" s="1"/>
  <c r="D802" i="40"/>
  <c r="F802" i="40"/>
  <c r="AO801" i="40" l="1"/>
  <c r="AR801" i="40" s="1"/>
  <c r="G802" i="40"/>
  <c r="H802" i="40" s="1"/>
  <c r="I802" i="40" s="1"/>
  <c r="K802" i="40" s="1"/>
  <c r="L802" i="40" s="1"/>
  <c r="U802" i="40"/>
  <c r="V802" i="40" s="1"/>
  <c r="X802" i="40" l="1"/>
  <c r="AA802" i="40"/>
  <c r="M802" i="40"/>
  <c r="BF802" i="40"/>
  <c r="BG802" i="40" s="1"/>
  <c r="AF803" i="40" s="1"/>
  <c r="AG803" i="40" s="1"/>
  <c r="AM802" i="40"/>
  <c r="AN802" i="40"/>
  <c r="AP802" i="40" s="1"/>
  <c r="AS802" i="40" s="1"/>
  <c r="BH802" i="40"/>
  <c r="BI802" i="40" s="1"/>
  <c r="T803" i="40" l="1"/>
  <c r="W802" i="40"/>
  <c r="N802" i="40"/>
  <c r="P802" i="40" s="1"/>
  <c r="AI803" i="40"/>
  <c r="AH803" i="40"/>
  <c r="AY803" i="40"/>
  <c r="Q802" i="40" l="1"/>
  <c r="O802" i="40"/>
  <c r="AV803" i="40"/>
  <c r="AW803" i="40" s="1"/>
  <c r="AX803" i="40" s="1"/>
  <c r="AZ803" i="40"/>
  <c r="BB803" i="40"/>
  <c r="B804" i="40" l="1"/>
  <c r="R802" i="40"/>
  <c r="S802" i="40" s="1"/>
  <c r="BC803" i="40"/>
  <c r="BD803" i="40" s="1"/>
  <c r="BE803" i="40" s="1"/>
  <c r="AB802" i="40" l="1"/>
  <c r="Y802" i="40"/>
  <c r="AC802" i="40" l="1"/>
  <c r="AD802" i="40" s="1"/>
  <c r="C803" i="40" s="1"/>
  <c r="E803" i="40" s="1"/>
  <c r="AJ802" i="40"/>
  <c r="AK802" i="40" s="1"/>
  <c r="Z802" i="40"/>
  <c r="AL802" i="40" l="1"/>
  <c r="AO802" i="40" s="1"/>
  <c r="AR802" i="40" s="1"/>
  <c r="D803" i="40"/>
  <c r="F803" i="40"/>
  <c r="AQ802" i="40" l="1"/>
  <c r="AT802" i="40" s="1"/>
  <c r="U803" i="40"/>
  <c r="V803" i="40" s="1"/>
  <c r="G803" i="40"/>
  <c r="H803" i="40" s="1"/>
  <c r="I803" i="40" s="1"/>
  <c r="K803" i="40" s="1"/>
  <c r="L803" i="40" s="1"/>
  <c r="X803" i="40" l="1"/>
  <c r="AA803" i="40"/>
  <c r="M803" i="40"/>
  <c r="BF803" i="40"/>
  <c r="BG803" i="40" s="1"/>
  <c r="AF804" i="40" s="1"/>
  <c r="AG804" i="40" s="1"/>
  <c r="AN803" i="40"/>
  <c r="AP803" i="40" s="1"/>
  <c r="AS803" i="40" s="1"/>
  <c r="AM803" i="40"/>
  <c r="BH803" i="40"/>
  <c r="BI803" i="40" s="1"/>
  <c r="T804" i="40" l="1"/>
  <c r="N803" i="40"/>
  <c r="P803" i="40" s="1"/>
  <c r="W803" i="40"/>
  <c r="AH804" i="40"/>
  <c r="AI804" i="40"/>
  <c r="AY804" i="40"/>
  <c r="Q803" i="40" l="1"/>
  <c r="O803" i="40"/>
  <c r="AV804" i="40"/>
  <c r="AW804" i="40" s="1"/>
  <c r="AX804" i="40" s="1"/>
  <c r="AZ804" i="40"/>
  <c r="BB804" i="40"/>
  <c r="B805" i="40" l="1"/>
  <c r="R803" i="40"/>
  <c r="S803" i="40" s="1"/>
  <c r="BC804" i="40"/>
  <c r="BD804" i="40" s="1"/>
  <c r="BE804" i="40" s="1"/>
  <c r="Y803" i="40" l="1"/>
  <c r="AB803" i="40"/>
  <c r="AC803" i="40" l="1"/>
  <c r="AJ803" i="40"/>
  <c r="AK803" i="40" s="1"/>
  <c r="AD803" i="40"/>
  <c r="C804" i="40" s="1"/>
  <c r="E804" i="40" s="1"/>
  <c r="Z803" i="40"/>
  <c r="AL803" i="40" l="1"/>
  <c r="AO803" i="40" s="1"/>
  <c r="AR803" i="40" s="1"/>
  <c r="D804" i="40"/>
  <c r="F804" i="40"/>
  <c r="AQ803" i="40" l="1"/>
  <c r="AT803" i="40" s="1"/>
  <c r="U804" i="40"/>
  <c r="V804" i="40" s="1"/>
  <c r="BH804" i="40" s="1"/>
  <c r="BI804" i="40" s="1"/>
  <c r="G804" i="40"/>
  <c r="H804" i="40" s="1"/>
  <c r="I804" i="40" s="1"/>
  <c r="K804" i="40" s="1"/>
  <c r="L804" i="40" s="1"/>
  <c r="AM804" i="40" l="1"/>
  <c r="AN804" i="40"/>
  <c r="AP804" i="40" s="1"/>
  <c r="AS804" i="40" s="1"/>
  <c r="X804" i="40"/>
  <c r="T805" i="40"/>
  <c r="AA804" i="40"/>
  <c r="M804" i="40"/>
  <c r="BF804" i="40"/>
  <c r="BG804" i="40" s="1"/>
  <c r="AF805" i="40" s="1"/>
  <c r="AG805" i="40" s="1"/>
  <c r="AY805" i="40" s="1"/>
  <c r="AH805" i="40" l="1"/>
  <c r="AI805" i="40"/>
  <c r="N804" i="40"/>
  <c r="P804" i="40" s="1"/>
  <c r="W804" i="40"/>
  <c r="AZ805" i="40"/>
  <c r="BB805" i="40"/>
  <c r="AV805" i="40"/>
  <c r="AW805" i="40" s="1"/>
  <c r="AX805" i="40" s="1"/>
  <c r="B806" i="40" l="1"/>
  <c r="O804" i="40"/>
  <c r="Q804" i="40"/>
  <c r="BC805" i="40"/>
  <c r="BD805" i="40" s="1"/>
  <c r="BE805" i="40" s="1"/>
  <c r="R804" i="40" l="1"/>
  <c r="S804" i="40" s="1"/>
  <c r="AB804" i="40"/>
  <c r="Y804" i="40" l="1"/>
  <c r="AC804" i="40"/>
  <c r="AJ804" i="40"/>
  <c r="AK804" i="40" s="1"/>
  <c r="AD804" i="40"/>
  <c r="C805" i="40" s="1"/>
  <c r="Z804" i="40"/>
  <c r="E805" i="40" l="1"/>
  <c r="AL804" i="40"/>
  <c r="AO804" i="40" s="1"/>
  <c r="AR804" i="40" s="1"/>
  <c r="D805" i="40"/>
  <c r="F805" i="40"/>
  <c r="AQ804" i="40" l="1"/>
  <c r="AT804" i="40" s="1"/>
  <c r="G805" i="40"/>
  <c r="H805" i="40" s="1"/>
  <c r="I805" i="40" s="1"/>
  <c r="K805" i="40" s="1"/>
  <c r="L805" i="40" s="1"/>
  <c r="U805" i="40"/>
  <c r="V805" i="40" s="1"/>
  <c r="X805" i="40" l="1"/>
  <c r="AA805" i="40"/>
  <c r="M805" i="40"/>
  <c r="BF805" i="40"/>
  <c r="BG805" i="40" s="1"/>
  <c r="AF806" i="40" s="1"/>
  <c r="AG806" i="40" s="1"/>
  <c r="AM805" i="40"/>
  <c r="AN805" i="40"/>
  <c r="AP805" i="40" s="1"/>
  <c r="AS805" i="40" s="1"/>
  <c r="BH805" i="40"/>
  <c r="BI805" i="40" s="1"/>
  <c r="T806" i="40" l="1"/>
  <c r="W805" i="40"/>
  <c r="N805" i="40"/>
  <c r="P805" i="40" s="1"/>
  <c r="AH806" i="40"/>
  <c r="AY806" i="40"/>
  <c r="AI806" i="40"/>
  <c r="O805" i="40" l="1"/>
  <c r="Q805" i="40"/>
  <c r="BB806" i="40"/>
  <c r="AV806" i="40"/>
  <c r="AW806" i="40" s="1"/>
  <c r="AX806" i="40" s="1"/>
  <c r="AZ806" i="40"/>
  <c r="BC806" i="40" s="1"/>
  <c r="BD806" i="40" s="1"/>
  <c r="BE806" i="40" s="1"/>
  <c r="B807" i="40" l="1"/>
  <c r="R805" i="40"/>
  <c r="S805" i="40" s="1"/>
  <c r="AB805" i="40"/>
  <c r="Y805" i="40"/>
  <c r="AC805" i="40" l="1"/>
  <c r="AJ805" i="40"/>
  <c r="AK805" i="40" s="1"/>
  <c r="AD805" i="40"/>
  <c r="C806" i="40" s="1"/>
  <c r="E806" i="40" s="1"/>
  <c r="Z805" i="40"/>
  <c r="AL805" i="40" l="1"/>
  <c r="AQ805" i="40" s="1"/>
  <c r="AT805" i="40" s="1"/>
  <c r="D806" i="40"/>
  <c r="F806" i="40"/>
  <c r="AO805" i="40" l="1"/>
  <c r="AR805" i="40" s="1"/>
  <c r="G806" i="40"/>
  <c r="H806" i="40" s="1"/>
  <c r="I806" i="40" s="1"/>
  <c r="K806" i="40" s="1"/>
  <c r="L806" i="40" s="1"/>
  <c r="U806" i="40"/>
  <c r="V806" i="40" s="1"/>
  <c r="X806" i="40" l="1"/>
  <c r="M806" i="40"/>
  <c r="N806" i="40" s="1"/>
  <c r="P806" i="40" s="1"/>
  <c r="BF806" i="40"/>
  <c r="BG806" i="40" s="1"/>
  <c r="AF807" i="40" s="1"/>
  <c r="AG807" i="40" s="1"/>
  <c r="BH806" i="40"/>
  <c r="BI806" i="40" s="1"/>
  <c r="W806" i="40"/>
  <c r="AN806" i="40"/>
  <c r="AP806" i="40" s="1"/>
  <c r="AS806" i="40" s="1"/>
  <c r="AM806" i="40"/>
  <c r="AA806" i="40"/>
  <c r="T807" i="40" l="1"/>
  <c r="Q806" i="40"/>
  <c r="O806" i="40"/>
  <c r="AY807" i="40"/>
  <c r="AH807" i="40"/>
  <c r="AI807" i="40"/>
  <c r="R806" i="40" l="1"/>
  <c r="S806" i="40" s="1"/>
  <c r="BB807" i="40"/>
  <c r="AV807" i="40"/>
  <c r="AW807" i="40" s="1"/>
  <c r="AX807" i="40" s="1"/>
  <c r="AZ807" i="40"/>
  <c r="B808" i="40" l="1"/>
  <c r="BC807" i="40"/>
  <c r="BD807" i="40" s="1"/>
  <c r="BE807" i="40" s="1"/>
  <c r="Y806" i="40" l="1"/>
  <c r="AB806" i="40"/>
  <c r="AC806" i="40" l="1"/>
  <c r="AJ806" i="40"/>
  <c r="AK806" i="40" s="1"/>
  <c r="AD806" i="40"/>
  <c r="C807" i="40" s="1"/>
  <c r="E807" i="40" s="1"/>
  <c r="Z806" i="40"/>
  <c r="AL806" i="40" l="1"/>
  <c r="AO806" i="40" s="1"/>
  <c r="AR806" i="40" s="1"/>
  <c r="D807" i="40"/>
  <c r="F807" i="40"/>
  <c r="AQ806" i="40" l="1"/>
  <c r="AT806" i="40" s="1"/>
  <c r="G807" i="40"/>
  <c r="H807" i="40" s="1"/>
  <c r="I807" i="40" s="1"/>
  <c r="K807" i="40" s="1"/>
  <c r="L807" i="40" s="1"/>
  <c r="U807" i="40"/>
  <c r="V807" i="40" s="1"/>
  <c r="X807" i="40" l="1"/>
  <c r="AA807" i="40"/>
  <c r="M807" i="40"/>
  <c r="BF807" i="40"/>
  <c r="BG807" i="40" s="1"/>
  <c r="AF808" i="40" s="1"/>
  <c r="AG808" i="40" s="1"/>
  <c r="AM807" i="40"/>
  <c r="AN807" i="40"/>
  <c r="AP807" i="40" s="1"/>
  <c r="AS807" i="40" s="1"/>
  <c r="BH807" i="40"/>
  <c r="BI807" i="40" s="1"/>
  <c r="T808" i="40" l="1"/>
  <c r="W807" i="40"/>
  <c r="N807" i="40"/>
  <c r="P807" i="40" s="1"/>
  <c r="AH808" i="40"/>
  <c r="AY808" i="40"/>
  <c r="AI808" i="40"/>
  <c r="Q807" i="40" l="1"/>
  <c r="O807" i="40"/>
  <c r="BB808" i="40"/>
  <c r="AZ808" i="40"/>
  <c r="AV808" i="40"/>
  <c r="AW808" i="40" s="1"/>
  <c r="AX808" i="40" s="1"/>
  <c r="B809" i="40" l="1"/>
  <c r="R807" i="40"/>
  <c r="S807" i="40" s="1"/>
  <c r="BC808" i="40"/>
  <c r="BD808" i="40" s="1"/>
  <c r="BE808" i="40" s="1"/>
  <c r="AB807" i="40"/>
  <c r="Y807" i="40"/>
  <c r="AC807" i="40" l="1"/>
  <c r="AD807" i="40" s="1"/>
  <c r="C808" i="40" s="1"/>
  <c r="E808" i="40" s="1"/>
  <c r="AJ807" i="40"/>
  <c r="AK807" i="40" s="1"/>
  <c r="Z807" i="40"/>
  <c r="AL807" i="40" l="1"/>
  <c r="AQ807" i="40" s="1"/>
  <c r="AT807" i="40" s="1"/>
  <c r="D808" i="40"/>
  <c r="F808" i="40"/>
  <c r="AO807" i="40" l="1"/>
  <c r="AR807" i="40" s="1"/>
  <c r="G808" i="40"/>
  <c r="H808" i="40" s="1"/>
  <c r="I808" i="40" s="1"/>
  <c r="K808" i="40" s="1"/>
  <c r="L808" i="40" s="1"/>
  <c r="U808" i="40"/>
  <c r="V808" i="40" s="1"/>
  <c r="X808" i="40" l="1"/>
  <c r="AA808" i="40"/>
  <c r="M808" i="40"/>
  <c r="BF808" i="40"/>
  <c r="BG808" i="40" s="1"/>
  <c r="AF809" i="40" s="1"/>
  <c r="AG809" i="40" s="1"/>
  <c r="AM808" i="40"/>
  <c r="AN808" i="40"/>
  <c r="AP808" i="40" s="1"/>
  <c r="AS808" i="40" s="1"/>
  <c r="BH808" i="40"/>
  <c r="BI808" i="40" s="1"/>
  <c r="T809" i="40" l="1"/>
  <c r="W808" i="40"/>
  <c r="N808" i="40"/>
  <c r="P808" i="40" s="1"/>
  <c r="AI809" i="40"/>
  <c r="AH809" i="40"/>
  <c r="AY809" i="40"/>
  <c r="Q808" i="40" l="1"/>
  <c r="O808" i="40"/>
  <c r="AZ809" i="40"/>
  <c r="BB809" i="40"/>
  <c r="AV809" i="40"/>
  <c r="AW809" i="40" s="1"/>
  <c r="AX809" i="40" s="1"/>
  <c r="B810" i="40" l="1"/>
  <c r="R808" i="40"/>
  <c r="S808" i="40" s="1"/>
  <c r="BC809" i="40"/>
  <c r="BD809" i="40" s="1"/>
  <c r="BE809" i="40" s="1"/>
  <c r="Y808" i="40"/>
  <c r="AB808" i="40"/>
  <c r="AC808" i="40" l="1"/>
  <c r="AJ808" i="40"/>
  <c r="AK808" i="40" s="1"/>
  <c r="AD808" i="40"/>
  <c r="C809" i="40" s="1"/>
  <c r="E809" i="40" s="1"/>
  <c r="Z808" i="40"/>
  <c r="AL808" i="40" l="1"/>
  <c r="AO808" i="40" s="1"/>
  <c r="AR808" i="40" s="1"/>
  <c r="D809" i="40"/>
  <c r="F809" i="40"/>
  <c r="AQ808" i="40" l="1"/>
  <c r="AT808" i="40" s="1"/>
  <c r="U809" i="40"/>
  <c r="V809" i="40" s="1"/>
  <c r="BH809" i="40" s="1"/>
  <c r="BI809" i="40" s="1"/>
  <c r="G809" i="40"/>
  <c r="H809" i="40" s="1"/>
  <c r="I809" i="40" s="1"/>
  <c r="K809" i="40" s="1"/>
  <c r="L809" i="40" s="1"/>
  <c r="X809" i="40" l="1"/>
  <c r="T810" i="40"/>
  <c r="AA809" i="40"/>
  <c r="M809" i="40"/>
  <c r="BF809" i="40"/>
  <c r="BG809" i="40" s="1"/>
  <c r="AF810" i="40" s="1"/>
  <c r="AG810" i="40" s="1"/>
  <c r="AY810" i="40" s="1"/>
  <c r="AN809" i="40"/>
  <c r="AP809" i="40" s="1"/>
  <c r="AS809" i="40" s="1"/>
  <c r="AM809" i="40"/>
  <c r="AH810" i="40" l="1"/>
  <c r="AI810" i="40"/>
  <c r="N809" i="40"/>
  <c r="P809" i="40" s="1"/>
  <c r="W809" i="40"/>
  <c r="BB810" i="40"/>
  <c r="AZ810" i="40"/>
  <c r="AV810" i="40"/>
  <c r="AW810" i="40" s="1"/>
  <c r="AX810" i="40" s="1"/>
  <c r="B811" i="40" l="1"/>
  <c r="O809" i="40"/>
  <c r="Q809" i="40"/>
  <c r="BC810" i="40"/>
  <c r="BD810" i="40" s="1"/>
  <c r="BE810" i="40" s="1"/>
  <c r="Y809" i="40"/>
  <c r="AB809" i="40"/>
  <c r="R809" i="40" l="1"/>
  <c r="S809" i="40" s="1"/>
  <c r="AC809" i="40"/>
  <c r="AJ809" i="40"/>
  <c r="AK809" i="40" s="1"/>
  <c r="AD809" i="40"/>
  <c r="C810" i="40" s="1"/>
  <c r="E810" i="40" s="1"/>
  <c r="Z809" i="40"/>
  <c r="AL809" i="40" l="1"/>
  <c r="AQ809" i="40" s="1"/>
  <c r="AT809" i="40" s="1"/>
  <c r="D810" i="40"/>
  <c r="F810" i="40"/>
  <c r="AO809" i="40" l="1"/>
  <c r="AR809" i="40" s="1"/>
  <c r="U810" i="40"/>
  <c r="V810" i="40" s="1"/>
  <c r="BH810" i="40" s="1"/>
  <c r="BI810" i="40" s="1"/>
  <c r="G810" i="40"/>
  <c r="H810" i="40" s="1"/>
  <c r="I810" i="40" s="1"/>
  <c r="K810" i="40" s="1"/>
  <c r="L810" i="40" s="1"/>
  <c r="AN810" i="40" l="1"/>
  <c r="AP810" i="40" s="1"/>
  <c r="AS810" i="40" s="1"/>
  <c r="AM810" i="40"/>
  <c r="X810" i="40"/>
  <c r="T811" i="40"/>
  <c r="AA810" i="40"/>
  <c r="M810" i="40"/>
  <c r="BF810" i="40"/>
  <c r="BG810" i="40" s="1"/>
  <c r="AF811" i="40" s="1"/>
  <c r="AG811" i="40" s="1"/>
  <c r="W810" i="40" l="1"/>
  <c r="N810" i="40"/>
  <c r="P810" i="40" s="1"/>
  <c r="AH811" i="40"/>
  <c r="AY811" i="40"/>
  <c r="AI811" i="40"/>
  <c r="Q810" i="40" l="1"/>
  <c r="O810" i="40"/>
  <c r="BB811" i="40"/>
  <c r="AZ811" i="40"/>
  <c r="AV811" i="40"/>
  <c r="AW811" i="40" s="1"/>
  <c r="AX811" i="40" s="1"/>
  <c r="B812" i="40" l="1"/>
  <c r="R810" i="40"/>
  <c r="S810" i="40" s="1"/>
  <c r="BC811" i="40"/>
  <c r="BD811" i="40" s="1"/>
  <c r="BE811" i="40" s="1"/>
  <c r="AB810" i="40" l="1"/>
  <c r="Y810" i="40"/>
  <c r="AC810" i="40" l="1"/>
  <c r="AJ810" i="40"/>
  <c r="AK810" i="40" s="1"/>
  <c r="AD810" i="40"/>
  <c r="C811" i="40" s="1"/>
  <c r="E811" i="40" s="1"/>
  <c r="Z810" i="40"/>
  <c r="AL810" i="40" l="1"/>
  <c r="AO810" i="40" s="1"/>
  <c r="AR810" i="40" s="1"/>
  <c r="D811" i="40"/>
  <c r="F811" i="40"/>
  <c r="AQ810" i="40" l="1"/>
  <c r="AT810" i="40" s="1"/>
  <c r="U811" i="40"/>
  <c r="V811" i="40" s="1"/>
  <c r="AN811" i="40" s="1"/>
  <c r="AP811" i="40" s="1"/>
  <c r="AS811" i="40" s="1"/>
  <c r="G811" i="40"/>
  <c r="H811" i="40" s="1"/>
  <c r="I811" i="40" s="1"/>
  <c r="K811" i="40" s="1"/>
  <c r="L811" i="40" s="1"/>
  <c r="X811" i="40" l="1"/>
  <c r="BH811" i="40"/>
  <c r="BI811" i="40" s="1"/>
  <c r="T812" i="40" s="1"/>
  <c r="AM811" i="40"/>
  <c r="AA811" i="40"/>
  <c r="M811" i="40"/>
  <c r="BF811" i="40"/>
  <c r="BG811" i="40" s="1"/>
  <c r="AF812" i="40" s="1"/>
  <c r="AG812" i="40" s="1"/>
  <c r="W811" i="40" l="1"/>
  <c r="N811" i="40"/>
  <c r="P811" i="40" s="1"/>
  <c r="AH812" i="40"/>
  <c r="AY812" i="40"/>
  <c r="AI812" i="40"/>
  <c r="Q811" i="40" l="1"/>
  <c r="O811" i="40"/>
  <c r="BB812" i="40"/>
  <c r="AZ812" i="40"/>
  <c r="AV812" i="40"/>
  <c r="AW812" i="40" s="1"/>
  <c r="AX812" i="40" s="1"/>
  <c r="B813" i="40" l="1"/>
  <c r="R811" i="40"/>
  <c r="S811" i="40" s="1"/>
  <c r="BC812" i="40"/>
  <c r="BD812" i="40" s="1"/>
  <c r="BE812" i="40" s="1"/>
  <c r="AB811" i="40" l="1"/>
  <c r="Y811" i="40"/>
  <c r="AC811" i="40" l="1"/>
  <c r="AJ811" i="40"/>
  <c r="AK811" i="40" s="1"/>
  <c r="AD811" i="40"/>
  <c r="C812" i="40" s="1"/>
  <c r="E812" i="40" s="1"/>
  <c r="Z811" i="40"/>
  <c r="AL811" i="40" l="1"/>
  <c r="AQ811" i="40" s="1"/>
  <c r="AT811" i="40" s="1"/>
  <c r="D812" i="40"/>
  <c r="F812" i="40"/>
  <c r="AO811" i="40" l="1"/>
  <c r="AR811" i="40" s="1"/>
  <c r="G812" i="40"/>
  <c r="H812" i="40" s="1"/>
  <c r="I812" i="40" s="1"/>
  <c r="K812" i="40" s="1"/>
  <c r="L812" i="40" s="1"/>
  <c r="U812" i="40"/>
  <c r="V812" i="40" s="1"/>
  <c r="X812" i="40" l="1"/>
  <c r="M812" i="40"/>
  <c r="N812" i="40" s="1"/>
  <c r="P812" i="40" s="1"/>
  <c r="BF812" i="40"/>
  <c r="BG812" i="40" s="1"/>
  <c r="AF813" i="40" s="1"/>
  <c r="AG813" i="40" s="1"/>
  <c r="BH812" i="40"/>
  <c r="BI812" i="40" s="1"/>
  <c r="W812" i="40"/>
  <c r="AM812" i="40"/>
  <c r="AN812" i="40"/>
  <c r="AP812" i="40" s="1"/>
  <c r="AS812" i="40" s="1"/>
  <c r="AA812" i="40"/>
  <c r="T813" i="40" l="1"/>
  <c r="Q812" i="40"/>
  <c r="O812" i="40"/>
  <c r="AI813" i="40"/>
  <c r="AY813" i="40"/>
  <c r="AH813" i="40"/>
  <c r="R812" i="40" l="1"/>
  <c r="S812" i="40" s="1"/>
  <c r="AZ813" i="40"/>
  <c r="BB813" i="40"/>
  <c r="AV813" i="40"/>
  <c r="AW813" i="40" s="1"/>
  <c r="AX813" i="40" s="1"/>
  <c r="B814" i="40" l="1"/>
  <c r="BC813" i="40"/>
  <c r="BD813" i="40" s="1"/>
  <c r="BE813" i="40" s="1"/>
  <c r="Y812" i="40" l="1"/>
  <c r="AB812" i="40"/>
  <c r="AC812" i="40" l="1"/>
  <c r="AJ812" i="40"/>
  <c r="AK812" i="40" s="1"/>
  <c r="AD812" i="40"/>
  <c r="C813" i="40" s="1"/>
  <c r="E813" i="40" s="1"/>
  <c r="Z812" i="40"/>
  <c r="AL812" i="40" l="1"/>
  <c r="AQ812" i="40" s="1"/>
  <c r="AT812" i="40" s="1"/>
  <c r="D813" i="40"/>
  <c r="F813" i="40"/>
  <c r="AO812" i="40" l="1"/>
  <c r="AR812" i="40" s="1"/>
  <c r="U813" i="40"/>
  <c r="V813" i="40" s="1"/>
  <c r="G813" i="40"/>
  <c r="H813" i="40" s="1"/>
  <c r="I813" i="40" s="1"/>
  <c r="K813" i="40" s="1"/>
  <c r="L813" i="40" s="1"/>
  <c r="X813" i="40" l="1"/>
  <c r="AA813" i="40"/>
  <c r="M813" i="40"/>
  <c r="BF813" i="40"/>
  <c r="BG813" i="40" s="1"/>
  <c r="AF814" i="40" s="1"/>
  <c r="AG814" i="40" s="1"/>
  <c r="AN813" i="40"/>
  <c r="AP813" i="40" s="1"/>
  <c r="AS813" i="40" s="1"/>
  <c r="AM813" i="40"/>
  <c r="BH813" i="40"/>
  <c r="BI813" i="40" s="1"/>
  <c r="T814" i="40" l="1"/>
  <c r="W813" i="40"/>
  <c r="N813" i="40"/>
  <c r="P813" i="40" s="1"/>
  <c r="AI814" i="40"/>
  <c r="AH814" i="40"/>
  <c r="AY814" i="40"/>
  <c r="Q813" i="40" l="1"/>
  <c r="O813" i="40"/>
  <c r="AZ814" i="40"/>
  <c r="BB814" i="40"/>
  <c r="AV814" i="40"/>
  <c r="AW814" i="40" s="1"/>
  <c r="AX814" i="40" s="1"/>
  <c r="B815" i="40" l="1"/>
  <c r="R813" i="40"/>
  <c r="S813" i="40" s="1"/>
  <c r="BC814" i="40"/>
  <c r="BD814" i="40" s="1"/>
  <c r="BE814" i="40" s="1"/>
  <c r="Y813" i="40" l="1"/>
  <c r="AB813" i="40"/>
  <c r="AC813" i="40" l="1"/>
  <c r="AJ813" i="40"/>
  <c r="AK813" i="40" s="1"/>
  <c r="AD813" i="40"/>
  <c r="C814" i="40" s="1"/>
  <c r="E814" i="40" s="1"/>
  <c r="Z813" i="40"/>
  <c r="AL813" i="40" l="1"/>
  <c r="AQ813" i="40" s="1"/>
  <c r="AT813" i="40" s="1"/>
  <c r="D814" i="40"/>
  <c r="F814" i="40"/>
  <c r="AO813" i="40" l="1"/>
  <c r="AR813" i="40" s="1"/>
  <c r="G814" i="40"/>
  <c r="H814" i="40" s="1"/>
  <c r="I814" i="40" s="1"/>
  <c r="K814" i="40" s="1"/>
  <c r="L814" i="40" s="1"/>
  <c r="U814" i="40"/>
  <c r="V814" i="40" s="1"/>
  <c r="X814" i="40" l="1"/>
  <c r="AN814" i="40"/>
  <c r="AP814" i="40" s="1"/>
  <c r="AS814" i="40" s="1"/>
  <c r="AA814" i="40"/>
  <c r="M814" i="40"/>
  <c r="BF814" i="40"/>
  <c r="BG814" i="40" s="1"/>
  <c r="AF815" i="40" s="1"/>
  <c r="AG815" i="40" s="1"/>
  <c r="AM814" i="40"/>
  <c r="BH814" i="40"/>
  <c r="BI814" i="40" s="1"/>
  <c r="T815" i="40" l="1"/>
  <c r="W814" i="40"/>
  <c r="N814" i="40"/>
  <c r="P814" i="40" s="1"/>
  <c r="AH815" i="40"/>
  <c r="AI815" i="40"/>
  <c r="AY815" i="40"/>
  <c r="Q814" i="40" l="1"/>
  <c r="O814" i="40"/>
  <c r="AZ815" i="40"/>
  <c r="AV815" i="40"/>
  <c r="AW815" i="40" s="1"/>
  <c r="AX815" i="40" s="1"/>
  <c r="BB815" i="40"/>
  <c r="B816" i="40" l="1"/>
  <c r="R814" i="40"/>
  <c r="S814" i="40" s="1"/>
  <c r="BC815" i="40"/>
  <c r="BD815" i="40" s="1"/>
  <c r="BE815" i="40" s="1"/>
  <c r="Y814" i="40" l="1"/>
  <c r="AB814" i="40"/>
  <c r="AC814" i="40" l="1"/>
  <c r="AJ814" i="40"/>
  <c r="AK814" i="40" s="1"/>
  <c r="AD814" i="40"/>
  <c r="C815" i="40" s="1"/>
  <c r="E815" i="40" s="1"/>
  <c r="Z814" i="40"/>
  <c r="AL814" i="40" l="1"/>
  <c r="AQ814" i="40" s="1"/>
  <c r="AT814" i="40" s="1"/>
  <c r="D815" i="40"/>
  <c r="F815" i="40"/>
  <c r="G815" i="40" l="1"/>
  <c r="H815" i="40" s="1"/>
  <c r="I815" i="40" s="1"/>
  <c r="K815" i="40" s="1"/>
  <c r="L815" i="40" s="1"/>
  <c r="U815" i="40"/>
  <c r="V815" i="40" s="1"/>
  <c r="AO814" i="40"/>
  <c r="AR814" i="40" s="1"/>
  <c r="BH815" i="40"/>
  <c r="BI815" i="40" s="1"/>
  <c r="AN815" i="40"/>
  <c r="AP815" i="40" s="1"/>
  <c r="AS815" i="40" s="1"/>
  <c r="M815" i="40" l="1"/>
  <c r="N815" i="40"/>
  <c r="P815" i="40" s="1"/>
  <c r="X815" i="40"/>
  <c r="T816" i="40"/>
  <c r="W815" i="40"/>
  <c r="BF815" i="40"/>
  <c r="BG815" i="40" s="1"/>
  <c r="AF816" i="40" s="1"/>
  <c r="AG816" i="40" s="1"/>
  <c r="AM815" i="40"/>
  <c r="AA815" i="40"/>
  <c r="Q815" i="40" l="1"/>
  <c r="O815" i="40"/>
  <c r="AI816" i="40"/>
  <c r="AH816" i="40"/>
  <c r="AY816" i="40"/>
  <c r="R815" i="40" l="1"/>
  <c r="S815" i="40" s="1"/>
  <c r="AZ816" i="40"/>
  <c r="BB816" i="40"/>
  <c r="AV816" i="40"/>
  <c r="AW816" i="40" s="1"/>
  <c r="AX816" i="40" s="1"/>
  <c r="B817" i="40" l="1"/>
  <c r="BC816" i="40"/>
  <c r="BD816" i="40" s="1"/>
  <c r="BE816" i="40" s="1"/>
  <c r="Y815" i="40" l="1"/>
  <c r="AB815" i="40"/>
  <c r="AC815" i="40" l="1"/>
  <c r="AD815" i="40" s="1"/>
  <c r="C816" i="40" s="1"/>
  <c r="E816" i="40" s="1"/>
  <c r="AJ815" i="40"/>
  <c r="AK815" i="40" s="1"/>
  <c r="Z815" i="40"/>
  <c r="AL815" i="40" l="1"/>
  <c r="AQ815" i="40" s="1"/>
  <c r="AT815" i="40" s="1"/>
  <c r="D816" i="40"/>
  <c r="F816" i="40"/>
  <c r="AO815" i="40" l="1"/>
  <c r="AR815" i="40" s="1"/>
  <c r="G816" i="40"/>
  <c r="H816" i="40" s="1"/>
  <c r="I816" i="40" s="1"/>
  <c r="K816" i="40" s="1"/>
  <c r="L816" i="40" s="1"/>
  <c r="U816" i="40"/>
  <c r="V816" i="40" s="1"/>
  <c r="X816" i="40" l="1"/>
  <c r="W816" i="40"/>
  <c r="M816" i="40"/>
  <c r="N816" i="40" s="1"/>
  <c r="P816" i="40" s="1"/>
  <c r="BF816" i="40"/>
  <c r="BG816" i="40" s="1"/>
  <c r="AF817" i="40" s="1"/>
  <c r="AG817" i="40" s="1"/>
  <c r="AH817" i="40" s="1"/>
  <c r="AM816" i="40"/>
  <c r="AN816" i="40"/>
  <c r="AP816" i="40" s="1"/>
  <c r="AS816" i="40" s="1"/>
  <c r="BH816" i="40"/>
  <c r="BI816" i="40" s="1"/>
  <c r="AA816" i="40"/>
  <c r="T817" i="40" l="1"/>
  <c r="AY817" i="40"/>
  <c r="AI817" i="40"/>
  <c r="AV817" i="40" s="1"/>
  <c r="AW817" i="40" s="1"/>
  <c r="AX817" i="40" s="1"/>
  <c r="O816" i="40"/>
  <c r="Q816" i="40"/>
  <c r="BB817" i="40"/>
  <c r="AZ817" i="40"/>
  <c r="BC817" i="40" l="1"/>
  <c r="BD817" i="40" s="1"/>
  <c r="BE817" i="40" s="1"/>
  <c r="B818" i="40"/>
  <c r="R816" i="40"/>
  <c r="S816" i="40" s="1"/>
  <c r="AB816" i="40"/>
  <c r="AC816" i="40" l="1"/>
  <c r="AJ816" i="40"/>
  <c r="AK816" i="40" s="1"/>
  <c r="Y816" i="40"/>
  <c r="AD816" i="40"/>
  <c r="C817" i="40" s="1"/>
  <c r="E817" i="40" l="1"/>
  <c r="Z816" i="40"/>
  <c r="AL816" i="40"/>
  <c r="AO816" i="40" s="1"/>
  <c r="AR816" i="40" s="1"/>
  <c r="D817" i="40"/>
  <c r="F817" i="40"/>
  <c r="AQ816" i="40" l="1"/>
  <c r="AT816" i="40" s="1"/>
  <c r="G817" i="40"/>
  <c r="H817" i="40" s="1"/>
  <c r="I817" i="40" s="1"/>
  <c r="K817" i="40" s="1"/>
  <c r="L817" i="40" s="1"/>
  <c r="U817" i="40"/>
  <c r="V817" i="40" s="1"/>
  <c r="X817" i="40" l="1"/>
  <c r="AN817" i="40"/>
  <c r="AP817" i="40" s="1"/>
  <c r="AS817" i="40" s="1"/>
  <c r="AA817" i="40"/>
  <c r="M817" i="40"/>
  <c r="BF817" i="40"/>
  <c r="BG817" i="40" s="1"/>
  <c r="AF818" i="40" s="1"/>
  <c r="AG818" i="40" s="1"/>
  <c r="AM817" i="40"/>
  <c r="BH817" i="40"/>
  <c r="BI817" i="40" s="1"/>
  <c r="T818" i="40" l="1"/>
  <c r="W817" i="40"/>
  <c r="N817" i="40"/>
  <c r="P817" i="40" s="1"/>
  <c r="AH818" i="40"/>
  <c r="AY818" i="40"/>
  <c r="AI818" i="40"/>
  <c r="O817" i="40" l="1"/>
  <c r="Q817" i="40"/>
  <c r="AV818" i="40"/>
  <c r="AW818" i="40" s="1"/>
  <c r="AX818" i="40" s="1"/>
  <c r="AZ818" i="40"/>
  <c r="BB818" i="40"/>
  <c r="B819" i="40" l="1"/>
  <c r="R817" i="40"/>
  <c r="S817" i="40" s="1"/>
  <c r="BC818" i="40"/>
  <c r="BD818" i="40" s="1"/>
  <c r="BE818" i="40" s="1"/>
  <c r="AB817" i="40" l="1"/>
  <c r="Y817" i="40"/>
  <c r="AC817" i="40" l="1"/>
  <c r="AJ817" i="40"/>
  <c r="AK817" i="40" s="1"/>
  <c r="AD817" i="40"/>
  <c r="C818" i="40" s="1"/>
  <c r="E818" i="40" s="1"/>
  <c r="Z817" i="40"/>
  <c r="AL817" i="40" l="1"/>
  <c r="AQ817" i="40" s="1"/>
  <c r="AT817" i="40" s="1"/>
  <c r="D818" i="40"/>
  <c r="F818" i="40"/>
  <c r="AO817" i="40" l="1"/>
  <c r="AR817" i="40" s="1"/>
  <c r="G818" i="40"/>
  <c r="H818" i="40" s="1"/>
  <c r="I818" i="40" s="1"/>
  <c r="K818" i="40" s="1"/>
  <c r="L818" i="40" s="1"/>
  <c r="U818" i="40"/>
  <c r="V818" i="40" s="1"/>
  <c r="X818" i="40" l="1"/>
  <c r="AA818" i="40"/>
  <c r="M818" i="40"/>
  <c r="BF818" i="40"/>
  <c r="BG818" i="40" s="1"/>
  <c r="AF819" i="40" s="1"/>
  <c r="AG819" i="40" s="1"/>
  <c r="AM818" i="40"/>
  <c r="AN818" i="40"/>
  <c r="AP818" i="40" s="1"/>
  <c r="AS818" i="40" s="1"/>
  <c r="BH818" i="40"/>
  <c r="BI818" i="40" s="1"/>
  <c r="T819" i="40" l="1"/>
  <c r="W818" i="40"/>
  <c r="N818" i="40"/>
  <c r="P818" i="40" s="1"/>
  <c r="AH819" i="40"/>
  <c r="AI819" i="40"/>
  <c r="AY819" i="40"/>
  <c r="Q818" i="40" l="1"/>
  <c r="O818" i="40"/>
  <c r="BB819" i="40"/>
  <c r="AV819" i="40"/>
  <c r="AW819" i="40" s="1"/>
  <c r="AX819" i="40" s="1"/>
  <c r="AZ819" i="40"/>
  <c r="BC819" i="40" s="1"/>
  <c r="BD819" i="40" s="1"/>
  <c r="BE819" i="40" s="1"/>
  <c r="B820" i="40" l="1"/>
  <c r="R818" i="40"/>
  <c r="S818" i="40" s="1"/>
  <c r="Y818" i="40"/>
  <c r="AB818" i="40"/>
  <c r="AC818" i="40" l="1"/>
  <c r="AJ818" i="40"/>
  <c r="AK818" i="40" s="1"/>
  <c r="AD818" i="40"/>
  <c r="C819" i="40" s="1"/>
  <c r="E819" i="40" s="1"/>
  <c r="Z818" i="40"/>
  <c r="AL818" i="40" l="1"/>
  <c r="AQ818" i="40" s="1"/>
  <c r="AT818" i="40" s="1"/>
  <c r="D819" i="40"/>
  <c r="F819" i="40"/>
  <c r="G819" i="40" l="1"/>
  <c r="H819" i="40" s="1"/>
  <c r="I819" i="40" s="1"/>
  <c r="K819" i="40" s="1"/>
  <c r="L819" i="40" s="1"/>
  <c r="U819" i="40"/>
  <c r="V819" i="40" s="1"/>
  <c r="AO818" i="40"/>
  <c r="AR818" i="40" s="1"/>
  <c r="AN819" i="40"/>
  <c r="AP819" i="40" s="1"/>
  <c r="AS819" i="40" s="1"/>
  <c r="AM819" i="40"/>
  <c r="BH819" i="40"/>
  <c r="BI819" i="40" s="1"/>
  <c r="X819" i="40" l="1"/>
  <c r="T820" i="40"/>
  <c r="M819" i="40"/>
  <c r="BF819" i="40"/>
  <c r="BG819" i="40" s="1"/>
  <c r="AF820" i="40" s="1"/>
  <c r="AG820" i="40" s="1"/>
  <c r="AH820" i="40" s="1"/>
  <c r="AA819" i="40"/>
  <c r="AY820" i="40" l="1"/>
  <c r="AI820" i="40"/>
  <c r="W819" i="40"/>
  <c r="N819" i="40"/>
  <c r="P819" i="40" s="1"/>
  <c r="AV820" i="40"/>
  <c r="AW820" i="40" s="1"/>
  <c r="AX820" i="40" s="1"/>
  <c r="AZ820" i="40"/>
  <c r="BB820" i="40"/>
  <c r="B821" i="40" l="1"/>
  <c r="Q819" i="40"/>
  <c r="O819" i="40"/>
  <c r="BC820" i="40"/>
  <c r="BD820" i="40" s="1"/>
  <c r="BE820" i="40" s="1"/>
  <c r="R819" i="40" l="1"/>
  <c r="S819" i="40" s="1"/>
  <c r="AB819" i="40"/>
  <c r="Y819" i="40"/>
  <c r="AC819" i="40" l="1"/>
  <c r="AJ819" i="40"/>
  <c r="AK819" i="40" s="1"/>
  <c r="AD819" i="40"/>
  <c r="C820" i="40" s="1"/>
  <c r="E820" i="40" s="1"/>
  <c r="Z819" i="40"/>
  <c r="AL819" i="40" l="1"/>
  <c r="AQ819" i="40" s="1"/>
  <c r="AT819" i="40" s="1"/>
  <c r="D820" i="40"/>
  <c r="F820" i="40"/>
  <c r="AO819" i="40" l="1"/>
  <c r="AR819" i="40" s="1"/>
  <c r="G820" i="40"/>
  <c r="H820" i="40" s="1"/>
  <c r="I820" i="40" s="1"/>
  <c r="K820" i="40" s="1"/>
  <c r="L820" i="40" s="1"/>
  <c r="U820" i="40"/>
  <c r="V820" i="40" s="1"/>
  <c r="X820" i="40" l="1"/>
  <c r="M820" i="40"/>
  <c r="BF820" i="40"/>
  <c r="BG820" i="40" s="1"/>
  <c r="AF821" i="40" s="1"/>
  <c r="AG821" i="40" s="1"/>
  <c r="BH820" i="40"/>
  <c r="BI820" i="40" s="1"/>
  <c r="W820" i="40"/>
  <c r="AN820" i="40"/>
  <c r="AP820" i="40" s="1"/>
  <c r="AS820" i="40" s="1"/>
  <c r="AM820" i="40"/>
  <c r="AA820" i="40"/>
  <c r="N820" i="40" l="1"/>
  <c r="P820" i="40" s="1"/>
  <c r="Q820" i="40" s="1"/>
  <c r="T821" i="40"/>
  <c r="AH821" i="40"/>
  <c r="AI821" i="40"/>
  <c r="AY821" i="40"/>
  <c r="O820" i="40" l="1"/>
  <c r="R820" i="40"/>
  <c r="S820" i="40" s="1"/>
  <c r="AZ821" i="40"/>
  <c r="BB821" i="40"/>
  <c r="AV821" i="40"/>
  <c r="AW821" i="40" s="1"/>
  <c r="AX821" i="40" s="1"/>
  <c r="B822" i="40" l="1"/>
  <c r="BC821" i="40"/>
  <c r="BD821" i="40" s="1"/>
  <c r="BE821" i="40" s="1"/>
  <c r="Y820" i="40" l="1"/>
  <c r="AB820" i="40"/>
  <c r="AC820" i="40" l="1"/>
  <c r="AJ820" i="40"/>
  <c r="AK820" i="40" s="1"/>
  <c r="AD820" i="40"/>
  <c r="C821" i="40" s="1"/>
  <c r="E821" i="40" s="1"/>
  <c r="Z820" i="40"/>
  <c r="AL820" i="40" l="1"/>
  <c r="AO820" i="40" s="1"/>
  <c r="AR820" i="40" s="1"/>
  <c r="D821" i="40"/>
  <c r="F821" i="40"/>
  <c r="AQ820" i="40" l="1"/>
  <c r="AT820" i="40" s="1"/>
  <c r="U821" i="40"/>
  <c r="V821" i="40" s="1"/>
  <c r="G821" i="40"/>
  <c r="H821" i="40" s="1"/>
  <c r="I821" i="40" s="1"/>
  <c r="K821" i="40" s="1"/>
  <c r="L821" i="40" s="1"/>
  <c r="X821" i="40" l="1"/>
  <c r="BH821" i="40"/>
  <c r="BI821" i="40" s="1"/>
  <c r="T822" i="40" s="1"/>
  <c r="AA821" i="40"/>
  <c r="M821" i="40"/>
  <c r="AM821" i="40"/>
  <c r="AN821" i="40"/>
  <c r="AP821" i="40" s="1"/>
  <c r="AS821" i="40" s="1"/>
  <c r="BF821" i="40"/>
  <c r="BG821" i="40" s="1"/>
  <c r="AF822" i="40" s="1"/>
  <c r="AG822" i="40" s="1"/>
  <c r="N821" i="40" l="1"/>
  <c r="P821" i="40" s="1"/>
  <c r="Q821" i="40" s="1"/>
  <c r="W821" i="40"/>
  <c r="AI822" i="40"/>
  <c r="AH822" i="40"/>
  <c r="AY822" i="40"/>
  <c r="O821" i="40" l="1"/>
  <c r="R821" i="40"/>
  <c r="S821" i="40" s="1"/>
  <c r="AZ822" i="40"/>
  <c r="BB822" i="40"/>
  <c r="AV822" i="40"/>
  <c r="AW822" i="40" s="1"/>
  <c r="AX822" i="40" s="1"/>
  <c r="B823" i="40" l="1"/>
  <c r="BC822" i="40"/>
  <c r="BD822" i="40" s="1"/>
  <c r="BE822" i="40" s="1"/>
  <c r="Y821" i="40" l="1"/>
  <c r="AB821" i="40"/>
  <c r="AC821" i="40" l="1"/>
  <c r="AJ821" i="40"/>
  <c r="AK821" i="40" s="1"/>
  <c r="AD821" i="40"/>
  <c r="C822" i="40" s="1"/>
  <c r="E822" i="40" s="1"/>
  <c r="Z821" i="40"/>
  <c r="AL821" i="40" l="1"/>
  <c r="AO821" i="40" s="1"/>
  <c r="AR821" i="40" s="1"/>
  <c r="D822" i="40"/>
  <c r="F822" i="40"/>
  <c r="U822" i="40" l="1"/>
  <c r="V822" i="40" s="1"/>
  <c r="AQ821" i="40"/>
  <c r="AT821" i="40" s="1"/>
  <c r="G822" i="40"/>
  <c r="H822" i="40" s="1"/>
  <c r="I822" i="40" s="1"/>
  <c r="K822" i="40" s="1"/>
  <c r="L822" i="40" s="1"/>
  <c r="BH822" i="40"/>
  <c r="BI822" i="40" s="1"/>
  <c r="AN822" i="40"/>
  <c r="AP822" i="40" s="1"/>
  <c r="AS822" i="40" s="1"/>
  <c r="AM822" i="40"/>
  <c r="X822" i="40" l="1"/>
  <c r="T823" i="40"/>
  <c r="AA822" i="40"/>
  <c r="M822" i="40"/>
  <c r="BF822" i="40"/>
  <c r="BG822" i="40" s="1"/>
  <c r="AF823" i="40" s="1"/>
  <c r="AG823" i="40" s="1"/>
  <c r="N822" i="40" l="1"/>
  <c r="P822" i="40" s="1"/>
  <c r="W822" i="40"/>
  <c r="AI823" i="40"/>
  <c r="AH823" i="40"/>
  <c r="AY823" i="40"/>
  <c r="O822" i="40" l="1"/>
  <c r="Q822" i="40"/>
  <c r="BB823" i="40"/>
  <c r="AV823" i="40"/>
  <c r="AW823" i="40" s="1"/>
  <c r="AX823" i="40" s="1"/>
  <c r="AZ823" i="40"/>
  <c r="BC823" i="40" s="1"/>
  <c r="BD823" i="40" s="1"/>
  <c r="BE823" i="40" s="1"/>
  <c r="B824" i="40" l="1"/>
  <c r="R822" i="40"/>
  <c r="S822" i="40" s="1"/>
  <c r="AB822" i="40"/>
  <c r="Y822" i="40"/>
  <c r="AC822" i="40" l="1"/>
  <c r="AJ822" i="40"/>
  <c r="AK822" i="40" s="1"/>
  <c r="AD822" i="40"/>
  <c r="C823" i="40" s="1"/>
  <c r="E823" i="40" s="1"/>
  <c r="Z822" i="40"/>
  <c r="AL822" i="40" l="1"/>
  <c r="AO822" i="40" s="1"/>
  <c r="AR822" i="40" s="1"/>
  <c r="D823" i="40"/>
  <c r="F823" i="40"/>
  <c r="AQ822" i="40" l="1"/>
  <c r="AT822" i="40" s="1"/>
  <c r="G823" i="40"/>
  <c r="H823" i="40" s="1"/>
  <c r="I823" i="40" s="1"/>
  <c r="K823" i="40" s="1"/>
  <c r="L823" i="40" s="1"/>
  <c r="U823" i="40"/>
  <c r="V823" i="40" s="1"/>
  <c r="X823" i="40" l="1"/>
  <c r="W823" i="40"/>
  <c r="BH823" i="40"/>
  <c r="BI823" i="40" s="1"/>
  <c r="T824" i="40" s="1"/>
  <c r="AM823" i="40"/>
  <c r="M823" i="40"/>
  <c r="AN823" i="40"/>
  <c r="AP823" i="40" s="1"/>
  <c r="AS823" i="40" s="1"/>
  <c r="BF823" i="40"/>
  <c r="BG823" i="40" s="1"/>
  <c r="AF824" i="40" s="1"/>
  <c r="AG824" i="40" s="1"/>
  <c r="AA823" i="40"/>
  <c r="N823" i="40" l="1"/>
  <c r="P823" i="40" s="1"/>
  <c r="Q823" i="40" s="1"/>
  <c r="AY824" i="40"/>
  <c r="AH824" i="40"/>
  <c r="AI824" i="40"/>
  <c r="O823" i="40" l="1"/>
  <c r="R823" i="40"/>
  <c r="S823" i="40" s="1"/>
  <c r="AV824" i="40"/>
  <c r="AW824" i="40" s="1"/>
  <c r="AX824" i="40" s="1"/>
  <c r="AZ824" i="40"/>
  <c r="BB824" i="40"/>
  <c r="B825" i="40" l="1"/>
  <c r="BC824" i="40"/>
  <c r="BD824" i="40" s="1"/>
  <c r="BE824" i="40" s="1"/>
  <c r="Y823" i="40" l="1"/>
  <c r="AB823" i="40"/>
  <c r="AC823" i="40" l="1"/>
  <c r="AD823" i="40" s="1"/>
  <c r="C824" i="40" s="1"/>
  <c r="E824" i="40" s="1"/>
  <c r="AJ823" i="40"/>
  <c r="AK823" i="40" s="1"/>
  <c r="Z823" i="40"/>
  <c r="AL823" i="40" l="1"/>
  <c r="AQ823" i="40" s="1"/>
  <c r="AT823" i="40" s="1"/>
  <c r="D824" i="40"/>
  <c r="F824" i="40"/>
  <c r="AO823" i="40" l="1"/>
  <c r="AR823" i="40" s="1"/>
  <c r="G824" i="40"/>
  <c r="H824" i="40" s="1"/>
  <c r="I824" i="40" s="1"/>
  <c r="K824" i="40" s="1"/>
  <c r="L824" i="40" s="1"/>
  <c r="U824" i="40"/>
  <c r="V824" i="40" s="1"/>
  <c r="X824" i="40" l="1"/>
  <c r="M824" i="40"/>
  <c r="BF824" i="40"/>
  <c r="BG824" i="40" s="1"/>
  <c r="AF825" i="40" s="1"/>
  <c r="AG825" i="40" s="1"/>
  <c r="AI825" i="40" s="1"/>
  <c r="AM824" i="40"/>
  <c r="AN824" i="40"/>
  <c r="AP824" i="40" s="1"/>
  <c r="AS824" i="40" s="1"/>
  <c r="BH824" i="40"/>
  <c r="BI824" i="40" s="1"/>
  <c r="AA824" i="40"/>
  <c r="T825" i="40" l="1"/>
  <c r="W824" i="40"/>
  <c r="AY825" i="40"/>
  <c r="AH825" i="40"/>
  <c r="N824" i="40"/>
  <c r="P824" i="40" s="1"/>
  <c r="BB825" i="40"/>
  <c r="AZ825" i="40"/>
  <c r="AV825" i="40"/>
  <c r="AW825" i="40" s="1"/>
  <c r="AX825" i="40" s="1"/>
  <c r="B826" i="40" l="1"/>
  <c r="Q824" i="40"/>
  <c r="O824" i="40"/>
  <c r="BC825" i="40"/>
  <c r="BD825" i="40" s="1"/>
  <c r="BE825" i="40" s="1"/>
  <c r="R824" i="40" l="1"/>
  <c r="S824" i="40" s="1"/>
  <c r="AB824" i="40"/>
  <c r="Y824" i="40"/>
  <c r="AC824" i="40" l="1"/>
  <c r="AJ824" i="40"/>
  <c r="AK824" i="40" s="1"/>
  <c r="AD824" i="40"/>
  <c r="C825" i="40" s="1"/>
  <c r="E825" i="40" s="1"/>
  <c r="Z824" i="40"/>
  <c r="AL824" i="40" l="1"/>
  <c r="AO824" i="40" s="1"/>
  <c r="AR824" i="40" s="1"/>
  <c r="D825" i="40"/>
  <c r="F825" i="40"/>
  <c r="AQ824" i="40" l="1"/>
  <c r="AT824" i="40" s="1"/>
  <c r="U825" i="40"/>
  <c r="V825" i="40" s="1"/>
  <c r="G825" i="40"/>
  <c r="H825" i="40" s="1"/>
  <c r="I825" i="40" s="1"/>
  <c r="K825" i="40" s="1"/>
  <c r="L825" i="40" s="1"/>
  <c r="X825" i="40" l="1"/>
  <c r="BH825" i="40"/>
  <c r="BI825" i="40" s="1"/>
  <c r="T826" i="40" s="1"/>
  <c r="AN825" i="40"/>
  <c r="AP825" i="40" s="1"/>
  <c r="AS825" i="40" s="1"/>
  <c r="AM825" i="40"/>
  <c r="AA825" i="40"/>
  <c r="M825" i="40"/>
  <c r="BF825" i="40"/>
  <c r="BG825" i="40" s="1"/>
  <c r="AF826" i="40" s="1"/>
  <c r="AG826" i="40" s="1"/>
  <c r="N825" i="40" l="1"/>
  <c r="P825" i="40" s="1"/>
  <c r="Q825" i="40" s="1"/>
  <c r="W825" i="40"/>
  <c r="AH826" i="40"/>
  <c r="AY826" i="40"/>
  <c r="AI826" i="40"/>
  <c r="O825" i="40" l="1"/>
  <c r="R825" i="40"/>
  <c r="S825" i="40" s="1"/>
  <c r="AZ826" i="40"/>
  <c r="BB826" i="40"/>
  <c r="AV826" i="40"/>
  <c r="AW826" i="40" s="1"/>
  <c r="AX826" i="40" s="1"/>
  <c r="B827" i="40" l="1"/>
  <c r="BC826" i="40"/>
  <c r="BD826" i="40" s="1"/>
  <c r="BE826" i="40" s="1"/>
  <c r="Y825" i="40" l="1"/>
  <c r="AB825" i="40"/>
  <c r="AC825" i="40" l="1"/>
  <c r="AJ825" i="40"/>
  <c r="AK825" i="40" s="1"/>
  <c r="AD825" i="40"/>
  <c r="C826" i="40" s="1"/>
  <c r="E826" i="40" s="1"/>
  <c r="Z825" i="40"/>
  <c r="AL825" i="40" l="1"/>
  <c r="AQ825" i="40" s="1"/>
  <c r="AT825" i="40" s="1"/>
  <c r="D826" i="40"/>
  <c r="F826" i="40"/>
  <c r="AO825" i="40" l="1"/>
  <c r="AR825" i="40" s="1"/>
  <c r="G826" i="40"/>
  <c r="H826" i="40" s="1"/>
  <c r="I826" i="40" s="1"/>
  <c r="K826" i="40" s="1"/>
  <c r="L826" i="40" s="1"/>
  <c r="U826" i="40"/>
  <c r="V826" i="40" s="1"/>
  <c r="X826" i="40" l="1"/>
  <c r="M826" i="40"/>
  <c r="BF826" i="40"/>
  <c r="BG826" i="40" s="1"/>
  <c r="AF827" i="40" s="1"/>
  <c r="AG827" i="40" s="1"/>
  <c r="AN826" i="40"/>
  <c r="AP826" i="40" s="1"/>
  <c r="AS826" i="40" s="1"/>
  <c r="AA826" i="40"/>
  <c r="AM826" i="40"/>
  <c r="BH826" i="40"/>
  <c r="BI826" i="40" s="1"/>
  <c r="T827" i="40" l="1"/>
  <c r="W826" i="40"/>
  <c r="N826" i="40"/>
  <c r="P826" i="40" s="1"/>
  <c r="AI827" i="40"/>
  <c r="AY827" i="40"/>
  <c r="AH827" i="40"/>
  <c r="Q826" i="40" l="1"/>
  <c r="O826" i="40"/>
  <c r="AV827" i="40"/>
  <c r="AW827" i="40" s="1"/>
  <c r="AX827" i="40" s="1"/>
  <c r="BB827" i="40"/>
  <c r="AZ827" i="40"/>
  <c r="B828" i="40" l="1"/>
  <c r="R826" i="40"/>
  <c r="S826" i="40" s="1"/>
  <c r="BC827" i="40"/>
  <c r="BD827" i="40" s="1"/>
  <c r="BE827" i="40" s="1"/>
  <c r="AB826" i="40" l="1"/>
  <c r="Y826" i="40"/>
  <c r="AC826" i="40" l="1"/>
  <c r="AJ826" i="40"/>
  <c r="AK826" i="40" s="1"/>
  <c r="AD826" i="40"/>
  <c r="C827" i="40" s="1"/>
  <c r="E827" i="40" s="1"/>
  <c r="Z826" i="40"/>
  <c r="AL826" i="40" l="1"/>
  <c r="AQ826" i="40" s="1"/>
  <c r="AT826" i="40" s="1"/>
  <c r="D827" i="40"/>
  <c r="F827" i="40"/>
  <c r="AO826" i="40" l="1"/>
  <c r="AR826" i="40" s="1"/>
  <c r="U827" i="40"/>
  <c r="V827" i="40" s="1"/>
  <c r="G827" i="40"/>
  <c r="H827" i="40" s="1"/>
  <c r="I827" i="40" s="1"/>
  <c r="K827" i="40" s="1"/>
  <c r="L827" i="40" s="1"/>
  <c r="X827" i="40" l="1"/>
  <c r="M827" i="40"/>
  <c r="BF827" i="40"/>
  <c r="BG827" i="40" s="1"/>
  <c r="AF828" i="40" s="1"/>
  <c r="AG828" i="40" s="1"/>
  <c r="AY828" i="40" s="1"/>
  <c r="BH827" i="40"/>
  <c r="BI827" i="40" s="1"/>
  <c r="AM827" i="40"/>
  <c r="AN827" i="40"/>
  <c r="AP827" i="40" s="1"/>
  <c r="AS827" i="40" s="1"/>
  <c r="AA827" i="40"/>
  <c r="T828" i="40" l="1"/>
  <c r="AI828" i="40"/>
  <c r="AV828" i="40" s="1"/>
  <c r="AW828" i="40" s="1"/>
  <c r="AX828" i="40" s="1"/>
  <c r="AH828" i="40"/>
  <c r="W827" i="40"/>
  <c r="N827" i="40"/>
  <c r="P827" i="40" s="1"/>
  <c r="BB828" i="40"/>
  <c r="AZ828" i="40"/>
  <c r="B829" i="40" l="1"/>
  <c r="BC828" i="40"/>
  <c r="BD828" i="40" s="1"/>
  <c r="BE828" i="40" s="1"/>
  <c r="O827" i="40"/>
  <c r="Q827" i="40"/>
  <c r="AB827" i="40"/>
  <c r="Y827" i="40"/>
  <c r="Z827" i="40" l="1"/>
  <c r="R827" i="40"/>
  <c r="S827" i="40" s="1"/>
  <c r="AJ827" i="40"/>
  <c r="AC827" i="40"/>
  <c r="AD827" i="40" s="1"/>
  <c r="C828" i="40" s="1"/>
  <c r="E828" i="40" s="1"/>
  <c r="AK827" i="40" l="1"/>
  <c r="D828" i="40"/>
  <c r="F828" i="40"/>
  <c r="AL827" i="40" l="1"/>
  <c r="G828" i="40"/>
  <c r="H828" i="40" s="1"/>
  <c r="I828" i="40" s="1"/>
  <c r="K828" i="40" s="1"/>
  <c r="L828" i="40" s="1"/>
  <c r="U828" i="40"/>
  <c r="V828" i="40" s="1"/>
  <c r="AQ827" i="40" l="1"/>
  <c r="AT827" i="40" s="1"/>
  <c r="AO827" i="40"/>
  <c r="AR827" i="40" s="1"/>
  <c r="X828" i="40"/>
  <c r="M828" i="40"/>
  <c r="N828" i="40" s="1"/>
  <c r="P828" i="40" s="1"/>
  <c r="BF828" i="40"/>
  <c r="BG828" i="40" s="1"/>
  <c r="AF829" i="40" s="1"/>
  <c r="AG829" i="40" s="1"/>
  <c r="AY829" i="40" s="1"/>
  <c r="W828" i="40"/>
  <c r="AN828" i="40"/>
  <c r="AP828" i="40" s="1"/>
  <c r="AS828" i="40" s="1"/>
  <c r="AM828" i="40"/>
  <c r="BH828" i="40"/>
  <c r="BI828" i="40" s="1"/>
  <c r="AA828" i="40"/>
  <c r="T829" i="40" l="1"/>
  <c r="AI829" i="40"/>
  <c r="AV829" i="40" s="1"/>
  <c r="AW829" i="40" s="1"/>
  <c r="AX829" i="40" s="1"/>
  <c r="AH829" i="40"/>
  <c r="Q828" i="40"/>
  <c r="BB829" i="40"/>
  <c r="AZ829" i="40"/>
  <c r="O828" i="40"/>
  <c r="B830" i="40" l="1"/>
  <c r="R828" i="40"/>
  <c r="S828" i="40" s="1"/>
  <c r="BC829" i="40"/>
  <c r="BD829" i="40" s="1"/>
  <c r="BE829" i="40" s="1"/>
  <c r="Y828" i="40"/>
  <c r="AB828" i="40"/>
  <c r="Z828" i="40" l="1"/>
  <c r="AJ828" i="40"/>
  <c r="AC828" i="40"/>
  <c r="AD828" i="40" s="1"/>
  <c r="C829" i="40" s="1"/>
  <c r="E829" i="40" s="1"/>
  <c r="AK828" i="40" l="1"/>
  <c r="D829" i="40"/>
  <c r="F829" i="40"/>
  <c r="AL828" i="40" l="1"/>
  <c r="G829" i="40"/>
  <c r="H829" i="40" s="1"/>
  <c r="I829" i="40" s="1"/>
  <c r="K829" i="40" s="1"/>
  <c r="L829" i="40" s="1"/>
  <c r="U829" i="40"/>
  <c r="V829" i="40" s="1"/>
  <c r="AO828" i="40" l="1"/>
  <c r="AR828" i="40" s="1"/>
  <c r="AQ828" i="40"/>
  <c r="AT828" i="40" s="1"/>
  <c r="X829" i="40"/>
  <c r="M829" i="40"/>
  <c r="BF829" i="40"/>
  <c r="BG829" i="40" s="1"/>
  <c r="AF830" i="40" s="1"/>
  <c r="AG830" i="40" s="1"/>
  <c r="AH830" i="40" s="1"/>
  <c r="AN829" i="40"/>
  <c r="AP829" i="40" s="1"/>
  <c r="AS829" i="40" s="1"/>
  <c r="AM829" i="40"/>
  <c r="BH829" i="40"/>
  <c r="BI829" i="40" s="1"/>
  <c r="AA829" i="40"/>
  <c r="T830" i="40" l="1"/>
  <c r="AY830" i="40"/>
  <c r="AI830" i="40"/>
  <c r="BB830" i="40" s="1"/>
  <c r="W829" i="40"/>
  <c r="AZ830" i="40"/>
  <c r="N829" i="40"/>
  <c r="P829" i="40" s="1"/>
  <c r="AV830" i="40" l="1"/>
  <c r="AW830" i="40" s="1"/>
  <c r="AX830" i="40" s="1"/>
  <c r="BC830" i="40"/>
  <c r="BD830" i="40" s="1"/>
  <c r="BE830" i="40" s="1"/>
  <c r="Q829" i="40"/>
  <c r="O829" i="40"/>
  <c r="AB829" i="40"/>
  <c r="Y829" i="40"/>
  <c r="B831" i="40" l="1"/>
  <c r="R829" i="40"/>
  <c r="S829" i="40" s="1"/>
  <c r="AC829" i="40"/>
  <c r="AD829" i="40" s="1"/>
  <c r="C830" i="40" s="1"/>
  <c r="E830" i="40" s="1"/>
  <c r="AJ829" i="40"/>
  <c r="AK829" i="40" s="1"/>
  <c r="Z829" i="40"/>
  <c r="AL829" i="40" l="1"/>
  <c r="AO829" i="40" s="1"/>
  <c r="AR829" i="40" s="1"/>
  <c r="D830" i="40"/>
  <c r="F830" i="40"/>
  <c r="AQ829" i="40" l="1"/>
  <c r="AT829" i="40" s="1"/>
  <c r="G830" i="40"/>
  <c r="H830" i="40" s="1"/>
  <c r="I830" i="40" s="1"/>
  <c r="K830" i="40" s="1"/>
  <c r="L830" i="40" s="1"/>
  <c r="U830" i="40"/>
  <c r="V830" i="40" s="1"/>
  <c r="X830" i="40" l="1"/>
  <c r="M830" i="40"/>
  <c r="BF830" i="40"/>
  <c r="BG830" i="40" s="1"/>
  <c r="AF831" i="40" s="1"/>
  <c r="AG831" i="40" s="1"/>
  <c r="AY831" i="40" s="1"/>
  <c r="W830" i="40"/>
  <c r="BH830" i="40"/>
  <c r="BI830" i="40" s="1"/>
  <c r="AM830" i="40"/>
  <c r="AN830" i="40"/>
  <c r="AP830" i="40" s="1"/>
  <c r="AS830" i="40" s="1"/>
  <c r="AA830" i="40"/>
  <c r="N830" i="40" l="1"/>
  <c r="P830" i="40" s="1"/>
  <c r="Q830" i="40" s="1"/>
  <c r="T831" i="40"/>
  <c r="AI831" i="40"/>
  <c r="AZ831" i="40" s="1"/>
  <c r="AH831" i="40"/>
  <c r="O830" i="40"/>
  <c r="AV831" i="40"/>
  <c r="AW831" i="40" s="1"/>
  <c r="AX831" i="40" s="1"/>
  <c r="BB831" i="40"/>
  <c r="B832" i="40" l="1"/>
  <c r="R830" i="40"/>
  <c r="S830" i="40" s="1"/>
  <c r="BC831" i="40"/>
  <c r="BD831" i="40" s="1"/>
  <c r="BE831" i="40" s="1"/>
  <c r="Y830" i="40" l="1"/>
  <c r="AB830" i="40"/>
  <c r="AC830" i="40" l="1"/>
  <c r="AJ830" i="40"/>
  <c r="AK830" i="40" s="1"/>
  <c r="AD830" i="40"/>
  <c r="C831" i="40" s="1"/>
  <c r="E831" i="40" s="1"/>
  <c r="Z830" i="40"/>
  <c r="AL830" i="40" l="1"/>
  <c r="AQ830" i="40" s="1"/>
  <c r="AT830" i="40" s="1"/>
  <c r="D831" i="40"/>
  <c r="F831" i="40"/>
  <c r="G831" i="40" l="1"/>
  <c r="H831" i="40" s="1"/>
  <c r="I831" i="40" s="1"/>
  <c r="K831" i="40" s="1"/>
  <c r="L831" i="40" s="1"/>
  <c r="U831" i="40"/>
  <c r="V831" i="40" s="1"/>
  <c r="AO830" i="40"/>
  <c r="AR830" i="40" s="1"/>
  <c r="M831" i="40" l="1"/>
  <c r="X831" i="40"/>
  <c r="N831" i="40"/>
  <c r="P831" i="40" s="1"/>
  <c r="AM831" i="40"/>
  <c r="AN831" i="40"/>
  <c r="AP831" i="40" s="1"/>
  <c r="AS831" i="40" s="1"/>
  <c r="BF831" i="40"/>
  <c r="BG831" i="40" s="1"/>
  <c r="AF832" i="40" s="1"/>
  <c r="AG832" i="40" s="1"/>
  <c r="AY832" i="40" s="1"/>
  <c r="BH831" i="40"/>
  <c r="BI831" i="40" s="1"/>
  <c r="AA831" i="40"/>
  <c r="W831" i="40" l="1"/>
  <c r="T832" i="40"/>
  <c r="O831" i="40"/>
  <c r="Q831" i="40"/>
  <c r="AH832" i="40"/>
  <c r="AI832" i="40"/>
  <c r="AZ832" i="40" s="1"/>
  <c r="AV832" i="40" l="1"/>
  <c r="AW832" i="40" s="1"/>
  <c r="AX832" i="40" s="1"/>
  <c r="BB832" i="40"/>
  <c r="BC832" i="40" s="1"/>
  <c r="BD832" i="40" s="1"/>
  <c r="BE832" i="40" s="1"/>
  <c r="R831" i="40"/>
  <c r="S831" i="40" s="1"/>
  <c r="B833" i="40" l="1"/>
  <c r="Y831" i="40"/>
  <c r="AB831" i="40"/>
  <c r="AC831" i="40" l="1"/>
  <c r="AJ831" i="40"/>
  <c r="AK831" i="40" s="1"/>
  <c r="AD831" i="40"/>
  <c r="C832" i="40" s="1"/>
  <c r="E832" i="40" s="1"/>
  <c r="Z831" i="40"/>
  <c r="AL831" i="40" l="1"/>
  <c r="AQ831" i="40" s="1"/>
  <c r="AT831" i="40" s="1"/>
  <c r="D832" i="40"/>
  <c r="F832" i="40"/>
  <c r="G832" i="40" l="1"/>
  <c r="H832" i="40" s="1"/>
  <c r="I832" i="40" s="1"/>
  <c r="K832" i="40" s="1"/>
  <c r="L832" i="40" s="1"/>
  <c r="U832" i="40"/>
  <c r="V832" i="40" s="1"/>
  <c r="AM832" i="40" s="1"/>
  <c r="AO831" i="40"/>
  <c r="AR831" i="40" s="1"/>
  <c r="X832" i="40" l="1"/>
  <c r="W832" i="40"/>
  <c r="BH832" i="40"/>
  <c r="BI832" i="40" s="1"/>
  <c r="T833" i="40" s="1"/>
  <c r="M832" i="40"/>
  <c r="BF832" i="40"/>
  <c r="BG832" i="40" s="1"/>
  <c r="AF833" i="40" s="1"/>
  <c r="AG833" i="40" s="1"/>
  <c r="AN832" i="40"/>
  <c r="AP832" i="40" s="1"/>
  <c r="AS832" i="40" s="1"/>
  <c r="AA832" i="40"/>
  <c r="N832" i="40" l="1"/>
  <c r="P832" i="40" s="1"/>
  <c r="Q832" i="40" s="1"/>
  <c r="AH833" i="40"/>
  <c r="AY833" i="40"/>
  <c r="AI833" i="40"/>
  <c r="O832" i="40" l="1"/>
  <c r="R832" i="40"/>
  <c r="S832" i="40" s="1"/>
  <c r="AV833" i="40"/>
  <c r="AW833" i="40" s="1"/>
  <c r="AX833" i="40" s="1"/>
  <c r="BB833" i="40"/>
  <c r="AZ833" i="40"/>
  <c r="B834" i="40" l="1"/>
  <c r="BC833" i="40"/>
  <c r="BD833" i="40" s="1"/>
  <c r="BE833" i="40" s="1"/>
  <c r="Y832" i="40" l="1"/>
  <c r="AB832" i="40"/>
  <c r="AC832" i="40" l="1"/>
  <c r="AJ832" i="40"/>
  <c r="AK832" i="40" s="1"/>
  <c r="AD832" i="40"/>
  <c r="C833" i="40" s="1"/>
  <c r="E833" i="40" s="1"/>
  <c r="Z832" i="40"/>
  <c r="AL832" i="40" l="1"/>
  <c r="AQ832" i="40" s="1"/>
  <c r="AT832" i="40" s="1"/>
  <c r="D833" i="40"/>
  <c r="F833" i="40"/>
  <c r="AO832" i="40" l="1"/>
  <c r="AR832" i="40" s="1"/>
  <c r="G833" i="40"/>
  <c r="H833" i="40" s="1"/>
  <c r="I833" i="40" s="1"/>
  <c r="K833" i="40" s="1"/>
  <c r="L833" i="40" s="1"/>
  <c r="U833" i="40"/>
  <c r="V833" i="40" s="1"/>
  <c r="X833" i="40" l="1"/>
  <c r="AA833" i="40"/>
  <c r="M833" i="40"/>
  <c r="BF833" i="40"/>
  <c r="BG833" i="40" s="1"/>
  <c r="AF834" i="40" s="1"/>
  <c r="AG834" i="40" s="1"/>
  <c r="AM833" i="40"/>
  <c r="AN833" i="40"/>
  <c r="AP833" i="40" s="1"/>
  <c r="AS833" i="40" s="1"/>
  <c r="BH833" i="40"/>
  <c r="BI833" i="40" s="1"/>
  <c r="T834" i="40" l="1"/>
  <c r="W833" i="40"/>
  <c r="N833" i="40"/>
  <c r="P833" i="40" s="1"/>
  <c r="AH834" i="40"/>
  <c r="AI834" i="40"/>
  <c r="AY834" i="40"/>
  <c r="O833" i="40" l="1"/>
  <c r="Q833" i="40"/>
  <c r="AZ834" i="40"/>
  <c r="AV834" i="40"/>
  <c r="AW834" i="40" s="1"/>
  <c r="AX834" i="40" s="1"/>
  <c r="BB834" i="40"/>
  <c r="B835" i="40" l="1"/>
  <c r="R833" i="40"/>
  <c r="S833" i="40" s="1"/>
  <c r="BC834" i="40"/>
  <c r="BD834" i="40" s="1"/>
  <c r="BE834" i="40" s="1"/>
  <c r="Y833" i="40" l="1"/>
  <c r="AB833" i="40"/>
  <c r="AC833" i="40" l="1"/>
  <c r="AJ833" i="40"/>
  <c r="AK833" i="40" s="1"/>
  <c r="AD833" i="40"/>
  <c r="C834" i="40" s="1"/>
  <c r="E834" i="40" s="1"/>
  <c r="Z833" i="40"/>
  <c r="AL833" i="40" l="1"/>
  <c r="AQ833" i="40" s="1"/>
  <c r="AT833" i="40" s="1"/>
  <c r="D834" i="40"/>
  <c r="F834" i="40"/>
  <c r="AO833" i="40" l="1"/>
  <c r="AR833" i="40" s="1"/>
  <c r="U834" i="40"/>
  <c r="V834" i="40" s="1"/>
  <c r="BH834" i="40" s="1"/>
  <c r="BI834" i="40" s="1"/>
  <c r="G834" i="40"/>
  <c r="H834" i="40" s="1"/>
  <c r="I834" i="40" s="1"/>
  <c r="K834" i="40" s="1"/>
  <c r="L834" i="40" s="1"/>
  <c r="AN834" i="40" l="1"/>
  <c r="AP834" i="40" s="1"/>
  <c r="AS834" i="40" s="1"/>
  <c r="AM834" i="40"/>
  <c r="X834" i="40"/>
  <c r="T835" i="40"/>
  <c r="AA834" i="40"/>
  <c r="M834" i="40"/>
  <c r="BF834" i="40"/>
  <c r="BG834" i="40" s="1"/>
  <c r="AF835" i="40" s="1"/>
  <c r="AG835" i="40" s="1"/>
  <c r="W834" i="40" l="1"/>
  <c r="N834" i="40"/>
  <c r="P834" i="40" s="1"/>
  <c r="AI835" i="40"/>
  <c r="AY835" i="40"/>
  <c r="AH835" i="40"/>
  <c r="Q834" i="40" l="1"/>
  <c r="O834" i="40"/>
  <c r="BB835" i="40"/>
  <c r="AZ835" i="40"/>
  <c r="AV835" i="40"/>
  <c r="AW835" i="40" s="1"/>
  <c r="AX835" i="40" s="1"/>
  <c r="BC835" i="40" l="1"/>
  <c r="BD835" i="40" s="1"/>
  <c r="BE835" i="40" s="1"/>
  <c r="B836" i="40"/>
  <c r="R834" i="40"/>
  <c r="S834" i="40" s="1"/>
  <c r="Y834" i="40"/>
  <c r="AB834" i="40"/>
  <c r="AC834" i="40" l="1"/>
  <c r="AJ834" i="40"/>
  <c r="AK834" i="40" s="1"/>
  <c r="AD834" i="40"/>
  <c r="C835" i="40" s="1"/>
  <c r="E835" i="40" s="1"/>
  <c r="Z834" i="40"/>
  <c r="AL834" i="40" l="1"/>
  <c r="AO834" i="40" s="1"/>
  <c r="AR834" i="40" s="1"/>
  <c r="D835" i="40"/>
  <c r="F835" i="40"/>
  <c r="AQ834" i="40" l="1"/>
  <c r="AT834" i="40" s="1"/>
  <c r="G835" i="40"/>
  <c r="H835" i="40" s="1"/>
  <c r="I835" i="40" s="1"/>
  <c r="K835" i="40" s="1"/>
  <c r="L835" i="40" s="1"/>
  <c r="U835" i="40"/>
  <c r="V835" i="40" s="1"/>
  <c r="X835" i="40" l="1"/>
  <c r="AA835" i="40"/>
  <c r="M835" i="40"/>
  <c r="BF835" i="40"/>
  <c r="BG835" i="40" s="1"/>
  <c r="AF836" i="40" s="1"/>
  <c r="AG836" i="40" s="1"/>
  <c r="AN835" i="40"/>
  <c r="AP835" i="40" s="1"/>
  <c r="AS835" i="40" s="1"/>
  <c r="AM835" i="40"/>
  <c r="BH835" i="40"/>
  <c r="BI835" i="40" s="1"/>
  <c r="T836" i="40" l="1"/>
  <c r="W835" i="40"/>
  <c r="N835" i="40"/>
  <c r="P835" i="40" s="1"/>
  <c r="AY836" i="40"/>
  <c r="AH836" i="40"/>
  <c r="AI836" i="40"/>
  <c r="O835" i="40" l="1"/>
  <c r="Q835" i="40"/>
  <c r="BB836" i="40"/>
  <c r="AZ836" i="40"/>
  <c r="BC836" i="40" s="1"/>
  <c r="BD836" i="40" s="1"/>
  <c r="BE836" i="40" s="1"/>
  <c r="AV836" i="40"/>
  <c r="AW836" i="40" s="1"/>
  <c r="AX836" i="40" s="1"/>
  <c r="B837" i="40" l="1"/>
  <c r="R835" i="40"/>
  <c r="S835" i="40" s="1"/>
  <c r="Y835" i="40"/>
  <c r="AB835" i="40"/>
  <c r="AC835" i="40" l="1"/>
  <c r="AD835" i="40" s="1"/>
  <c r="C836" i="40" s="1"/>
  <c r="E836" i="40" s="1"/>
  <c r="AJ835" i="40"/>
  <c r="AK835" i="40" s="1"/>
  <c r="Z835" i="40"/>
  <c r="AL835" i="40" l="1"/>
  <c r="AO835" i="40" s="1"/>
  <c r="AR835" i="40" s="1"/>
  <c r="D836" i="40"/>
  <c r="F836" i="40"/>
  <c r="AQ835" i="40" l="1"/>
  <c r="AT835" i="40" s="1"/>
  <c r="U836" i="40"/>
  <c r="V836" i="40" s="1"/>
  <c r="G836" i="40"/>
  <c r="H836" i="40" s="1"/>
  <c r="I836" i="40" s="1"/>
  <c r="K836" i="40" s="1"/>
  <c r="L836" i="40" s="1"/>
  <c r="X836" i="40" l="1"/>
  <c r="BH836" i="40"/>
  <c r="BI836" i="40" s="1"/>
  <c r="T837" i="40" s="1"/>
  <c r="AM836" i="40"/>
  <c r="AN836" i="40"/>
  <c r="AP836" i="40" s="1"/>
  <c r="AS836" i="40" s="1"/>
  <c r="AA836" i="40"/>
  <c r="M836" i="40"/>
  <c r="BF836" i="40"/>
  <c r="BG836" i="40" s="1"/>
  <c r="AF837" i="40" s="1"/>
  <c r="AG837" i="40" s="1"/>
  <c r="W836" i="40" l="1"/>
  <c r="N836" i="40"/>
  <c r="P836" i="40" s="1"/>
  <c r="AI837" i="40"/>
  <c r="AY837" i="40"/>
  <c r="AH837" i="40"/>
  <c r="Q836" i="40" l="1"/>
  <c r="O836" i="40"/>
  <c r="AZ837" i="40"/>
  <c r="BB837" i="40"/>
  <c r="AV837" i="40"/>
  <c r="AW837" i="40" s="1"/>
  <c r="AX837" i="40" s="1"/>
  <c r="B838" i="40" l="1"/>
  <c r="R836" i="40"/>
  <c r="S836" i="40" s="1"/>
  <c r="BC837" i="40"/>
  <c r="BD837" i="40" s="1"/>
  <c r="BE837" i="40" s="1"/>
  <c r="Y836" i="40" l="1"/>
  <c r="AB836" i="40"/>
  <c r="AC836" i="40" l="1"/>
  <c r="AJ836" i="40"/>
  <c r="AK836" i="40" s="1"/>
  <c r="AD836" i="40"/>
  <c r="C837" i="40" s="1"/>
  <c r="E837" i="40" s="1"/>
  <c r="Z836" i="40"/>
  <c r="AL836" i="40" l="1"/>
  <c r="AQ836" i="40" s="1"/>
  <c r="AT836" i="40" s="1"/>
  <c r="D837" i="40"/>
  <c r="F837" i="40"/>
  <c r="AO836" i="40" l="1"/>
  <c r="AR836" i="40" s="1"/>
  <c r="U837" i="40"/>
  <c r="V837" i="40" s="1"/>
  <c r="BH837" i="40" s="1"/>
  <c r="BI837" i="40" s="1"/>
  <c r="G837" i="40"/>
  <c r="H837" i="40" s="1"/>
  <c r="I837" i="40" s="1"/>
  <c r="K837" i="40" s="1"/>
  <c r="L837" i="40" s="1"/>
  <c r="X837" i="40" l="1"/>
  <c r="AM837" i="40"/>
  <c r="AN837" i="40"/>
  <c r="AP837" i="40" s="1"/>
  <c r="AS837" i="40" s="1"/>
  <c r="T838" i="40"/>
  <c r="AA837" i="40"/>
  <c r="M837" i="40"/>
  <c r="BF837" i="40"/>
  <c r="BG837" i="40" s="1"/>
  <c r="AF838" i="40" s="1"/>
  <c r="AG838" i="40" s="1"/>
  <c r="W837" i="40" l="1"/>
  <c r="N837" i="40"/>
  <c r="P837" i="40" s="1"/>
  <c r="AY838" i="40"/>
  <c r="AI838" i="40"/>
  <c r="AH838" i="40"/>
  <c r="O837" i="40" l="1"/>
  <c r="Q837" i="40"/>
  <c r="AZ838" i="40"/>
  <c r="BB838" i="40"/>
  <c r="AV838" i="40"/>
  <c r="AW838" i="40" s="1"/>
  <c r="AX838" i="40" s="1"/>
  <c r="B839" i="40" l="1"/>
  <c r="R837" i="40"/>
  <c r="S837" i="40" s="1"/>
  <c r="BC838" i="40"/>
  <c r="BD838" i="40" s="1"/>
  <c r="BE838" i="40" s="1"/>
  <c r="AB837" i="40" l="1"/>
  <c r="Y837" i="40"/>
  <c r="AC837" i="40" l="1"/>
  <c r="AJ837" i="40"/>
  <c r="AK837" i="40" s="1"/>
  <c r="AD837" i="40"/>
  <c r="C838" i="40" s="1"/>
  <c r="E838" i="40" s="1"/>
  <c r="Z837" i="40"/>
  <c r="AL837" i="40" l="1"/>
  <c r="AQ837" i="40" s="1"/>
  <c r="AT837" i="40" s="1"/>
  <c r="D838" i="40"/>
  <c r="F838" i="40"/>
  <c r="AO837" i="40" l="1"/>
  <c r="AR837" i="40" s="1"/>
  <c r="U838" i="40"/>
  <c r="V838" i="40" s="1"/>
  <c r="G838" i="40"/>
  <c r="H838" i="40" s="1"/>
  <c r="I838" i="40" s="1"/>
  <c r="K838" i="40" s="1"/>
  <c r="L838" i="40" s="1"/>
  <c r="X838" i="40" l="1"/>
  <c r="AA838" i="40"/>
  <c r="M838" i="40"/>
  <c r="BF838" i="40"/>
  <c r="BG838" i="40" s="1"/>
  <c r="AF839" i="40" s="1"/>
  <c r="AG839" i="40" s="1"/>
  <c r="AM838" i="40"/>
  <c r="AN838" i="40"/>
  <c r="AP838" i="40" s="1"/>
  <c r="AS838" i="40" s="1"/>
  <c r="BH838" i="40"/>
  <c r="BI838" i="40" s="1"/>
  <c r="T839" i="40" l="1"/>
  <c r="W838" i="40"/>
  <c r="N838" i="40"/>
  <c r="P838" i="40" s="1"/>
  <c r="AI839" i="40"/>
  <c r="AY839" i="40"/>
  <c r="AH839" i="40"/>
  <c r="Q838" i="40" l="1"/>
  <c r="O838" i="40"/>
  <c r="AV839" i="40"/>
  <c r="AW839" i="40" s="1"/>
  <c r="AX839" i="40" s="1"/>
  <c r="BB839" i="40"/>
  <c r="AZ839" i="40"/>
  <c r="B840" i="40" l="1"/>
  <c r="R838" i="40"/>
  <c r="S838" i="40" s="1"/>
  <c r="BC839" i="40"/>
  <c r="BD839" i="40" s="1"/>
  <c r="BE839" i="40" s="1"/>
  <c r="AB838" i="40" l="1"/>
  <c r="Y838" i="40"/>
  <c r="AC838" i="40" l="1"/>
  <c r="AD838" i="40" s="1"/>
  <c r="C839" i="40" s="1"/>
  <c r="E839" i="40" s="1"/>
  <c r="AJ838" i="40"/>
  <c r="AK838" i="40" s="1"/>
  <c r="Z838" i="40"/>
  <c r="AL838" i="40" l="1"/>
  <c r="AO838" i="40" s="1"/>
  <c r="AR838" i="40" s="1"/>
  <c r="D839" i="40"/>
  <c r="F839" i="40"/>
  <c r="AQ838" i="40" l="1"/>
  <c r="AT838" i="40" s="1"/>
  <c r="U839" i="40"/>
  <c r="V839" i="40" s="1"/>
  <c r="AM839" i="40" s="1"/>
  <c r="G839" i="40"/>
  <c r="H839" i="40" s="1"/>
  <c r="I839" i="40" s="1"/>
  <c r="K839" i="40" s="1"/>
  <c r="L839" i="40" s="1"/>
  <c r="X839" i="40" l="1"/>
  <c r="AN839" i="40"/>
  <c r="AP839" i="40" s="1"/>
  <c r="AS839" i="40" s="1"/>
  <c r="BH839" i="40"/>
  <c r="BI839" i="40" s="1"/>
  <c r="T840" i="40" s="1"/>
  <c r="M839" i="40"/>
  <c r="BF839" i="40"/>
  <c r="BG839" i="40" s="1"/>
  <c r="AF840" i="40" s="1"/>
  <c r="AG840" i="40" s="1"/>
  <c r="AA839" i="40"/>
  <c r="W839" i="40" l="1"/>
  <c r="N839" i="40"/>
  <c r="P839" i="40" s="1"/>
  <c r="AI840" i="40"/>
  <c r="AH840" i="40"/>
  <c r="AY840" i="40"/>
  <c r="Q839" i="40" l="1"/>
  <c r="O839" i="40"/>
  <c r="BB840" i="40"/>
  <c r="AZ840" i="40"/>
  <c r="AV840" i="40"/>
  <c r="AW840" i="40" s="1"/>
  <c r="AX840" i="40" s="1"/>
  <c r="BC840" i="40" l="1"/>
  <c r="BD840" i="40" s="1"/>
  <c r="BE840" i="40" s="1"/>
  <c r="B841" i="40"/>
  <c r="R839" i="40"/>
  <c r="S839" i="40" s="1"/>
  <c r="Y839" i="40"/>
  <c r="AB839" i="40"/>
  <c r="AC839" i="40" l="1"/>
  <c r="AJ839" i="40"/>
  <c r="AK839" i="40" s="1"/>
  <c r="AD839" i="40"/>
  <c r="C840" i="40" s="1"/>
  <c r="E840" i="40" s="1"/>
  <c r="Z839" i="40"/>
  <c r="AL839" i="40" l="1"/>
  <c r="AO839" i="40" s="1"/>
  <c r="AR839" i="40" s="1"/>
  <c r="D840" i="40"/>
  <c r="F840" i="40"/>
  <c r="AQ839" i="40" l="1"/>
  <c r="AT839" i="40" s="1"/>
  <c r="U840" i="40"/>
  <c r="V840" i="40" s="1"/>
  <c r="BH840" i="40" s="1"/>
  <c r="BI840" i="40" s="1"/>
  <c r="G840" i="40"/>
  <c r="H840" i="40" s="1"/>
  <c r="I840" i="40" s="1"/>
  <c r="K840" i="40" s="1"/>
  <c r="L840" i="40" s="1"/>
  <c r="X840" i="40" l="1"/>
  <c r="AN840" i="40"/>
  <c r="AP840" i="40" s="1"/>
  <c r="AS840" i="40" s="1"/>
  <c r="AM840" i="40"/>
  <c r="T841" i="40"/>
  <c r="AA840" i="40"/>
  <c r="M840" i="40"/>
  <c r="BF840" i="40"/>
  <c r="BG840" i="40" s="1"/>
  <c r="AF841" i="40" s="1"/>
  <c r="AG841" i="40" s="1"/>
  <c r="N840" i="40" l="1"/>
  <c r="P840" i="40" s="1"/>
  <c r="Q840" i="40" s="1"/>
  <c r="W840" i="40"/>
  <c r="AY841" i="40"/>
  <c r="AH841" i="40"/>
  <c r="AI841" i="40"/>
  <c r="O840" i="40" l="1"/>
  <c r="R840" i="40"/>
  <c r="S840" i="40" s="1"/>
  <c r="AV841" i="40"/>
  <c r="AW841" i="40" s="1"/>
  <c r="AX841" i="40" s="1"/>
  <c r="BB841" i="40"/>
  <c r="AZ841" i="40"/>
  <c r="B842" i="40" l="1"/>
  <c r="BC841" i="40"/>
  <c r="BD841" i="40" s="1"/>
  <c r="BE841" i="40" s="1"/>
  <c r="AB840" i="40" l="1"/>
  <c r="Y840" i="40"/>
  <c r="AC840" i="40" l="1"/>
  <c r="AJ840" i="40"/>
  <c r="AK840" i="40" s="1"/>
  <c r="AD840" i="40"/>
  <c r="C841" i="40" s="1"/>
  <c r="E841" i="40" s="1"/>
  <c r="Z840" i="40"/>
  <c r="AL840" i="40" l="1"/>
  <c r="AQ840" i="40" s="1"/>
  <c r="AT840" i="40" s="1"/>
  <c r="D841" i="40"/>
  <c r="F841" i="40"/>
  <c r="G841" i="40" l="1"/>
  <c r="H841" i="40" s="1"/>
  <c r="I841" i="40" s="1"/>
  <c r="K841" i="40" s="1"/>
  <c r="L841" i="40" s="1"/>
  <c r="U841" i="40"/>
  <c r="V841" i="40" s="1"/>
  <c r="BH841" i="40" s="1"/>
  <c r="BI841" i="40" s="1"/>
  <c r="AO840" i="40"/>
  <c r="AR840" i="40" s="1"/>
  <c r="AN841" i="40" l="1"/>
  <c r="AP841" i="40" s="1"/>
  <c r="AS841" i="40" s="1"/>
  <c r="AM841" i="40"/>
  <c r="X841" i="40"/>
  <c r="T842" i="40"/>
  <c r="M841" i="40"/>
  <c r="N841" i="40" s="1"/>
  <c r="P841" i="40" s="1"/>
  <c r="BF841" i="40"/>
  <c r="BG841" i="40" s="1"/>
  <c r="AF842" i="40" s="1"/>
  <c r="AG842" i="40" s="1"/>
  <c r="AI842" i="40" s="1"/>
  <c r="W841" i="40"/>
  <c r="AA841" i="40"/>
  <c r="AH842" i="40" l="1"/>
  <c r="AY842" i="40"/>
  <c r="Q841" i="40"/>
  <c r="O841" i="40"/>
  <c r="AV842" i="40"/>
  <c r="AW842" i="40" s="1"/>
  <c r="AX842" i="40" s="1"/>
  <c r="BB842" i="40"/>
  <c r="AZ842" i="40"/>
  <c r="B843" i="40" l="1"/>
  <c r="R841" i="40"/>
  <c r="S841" i="40" s="1"/>
  <c r="BC842" i="40"/>
  <c r="BD842" i="40" s="1"/>
  <c r="BE842" i="40" s="1"/>
  <c r="Y841" i="40" l="1"/>
  <c r="AB841" i="40"/>
  <c r="AC841" i="40" l="1"/>
  <c r="AD841" i="40" s="1"/>
  <c r="C842" i="40" s="1"/>
  <c r="E842" i="40" s="1"/>
  <c r="AJ841" i="40"/>
  <c r="AK841" i="40" s="1"/>
  <c r="Z841" i="40"/>
  <c r="AL841" i="40" l="1"/>
  <c r="AQ841" i="40" s="1"/>
  <c r="AT841" i="40" s="1"/>
  <c r="D842" i="40"/>
  <c r="F842" i="40"/>
  <c r="AO841" i="40" l="1"/>
  <c r="AR841" i="40" s="1"/>
  <c r="G842" i="40"/>
  <c r="H842" i="40" s="1"/>
  <c r="I842" i="40" s="1"/>
  <c r="K842" i="40" s="1"/>
  <c r="L842" i="40" s="1"/>
  <c r="U842" i="40"/>
  <c r="V842" i="40" s="1"/>
  <c r="X842" i="40" l="1"/>
  <c r="M842" i="40"/>
  <c r="BF842" i="40"/>
  <c r="BG842" i="40" s="1"/>
  <c r="AF843" i="40" s="1"/>
  <c r="AG843" i="40" s="1"/>
  <c r="BH842" i="40"/>
  <c r="BI842" i="40" s="1"/>
  <c r="W842" i="40"/>
  <c r="AN842" i="40"/>
  <c r="AP842" i="40" s="1"/>
  <c r="AS842" i="40" s="1"/>
  <c r="AM842" i="40"/>
  <c r="AA842" i="40"/>
  <c r="N842" i="40" l="1"/>
  <c r="P842" i="40" s="1"/>
  <c r="Q842" i="40" s="1"/>
  <c r="T843" i="40"/>
  <c r="AI843" i="40"/>
  <c r="AH843" i="40"/>
  <c r="AY843" i="40"/>
  <c r="O842" i="40"/>
  <c r="R842" i="40" l="1"/>
  <c r="S842" i="40" s="1"/>
  <c r="AZ843" i="40"/>
  <c r="BB843" i="40"/>
  <c r="AV843" i="40"/>
  <c r="AW843" i="40" s="1"/>
  <c r="AX843" i="40" s="1"/>
  <c r="B844" i="40" l="1"/>
  <c r="BC843" i="40"/>
  <c r="BD843" i="40" s="1"/>
  <c r="BE843" i="40" s="1"/>
  <c r="Y842" i="40" l="1"/>
  <c r="AB842" i="40"/>
  <c r="AC842" i="40" l="1"/>
  <c r="AJ842" i="40"/>
  <c r="AK842" i="40" s="1"/>
  <c r="AD842" i="40"/>
  <c r="C843" i="40" s="1"/>
  <c r="E843" i="40" s="1"/>
  <c r="Z842" i="40"/>
  <c r="AL842" i="40" l="1"/>
  <c r="AQ842" i="40" s="1"/>
  <c r="AT842" i="40" s="1"/>
  <c r="D843" i="40"/>
  <c r="F843" i="40"/>
  <c r="AO842" i="40" l="1"/>
  <c r="AR842" i="40" s="1"/>
  <c r="G843" i="40"/>
  <c r="H843" i="40" s="1"/>
  <c r="I843" i="40" s="1"/>
  <c r="K843" i="40" s="1"/>
  <c r="L843" i="40" s="1"/>
  <c r="U843" i="40"/>
  <c r="V843" i="40" s="1"/>
  <c r="X843" i="40" l="1"/>
  <c r="BH843" i="40"/>
  <c r="BI843" i="40" s="1"/>
  <c r="T844" i="40" s="1"/>
  <c r="AM843" i="40"/>
  <c r="AN843" i="40"/>
  <c r="AP843" i="40" s="1"/>
  <c r="AS843" i="40" s="1"/>
  <c r="AA843" i="40"/>
  <c r="M843" i="40"/>
  <c r="BF843" i="40"/>
  <c r="BG843" i="40" s="1"/>
  <c r="AF844" i="40" s="1"/>
  <c r="AG844" i="40" s="1"/>
  <c r="N843" i="40" l="1"/>
  <c r="P843" i="40" s="1"/>
  <c r="Q843" i="40" s="1"/>
  <c r="W843" i="40"/>
  <c r="AY844" i="40"/>
  <c r="AH844" i="40"/>
  <c r="AI844" i="40"/>
  <c r="O843" i="40" l="1"/>
  <c r="R843" i="40"/>
  <c r="S843" i="40" s="1"/>
  <c r="AZ844" i="40"/>
  <c r="AV844" i="40"/>
  <c r="AW844" i="40" s="1"/>
  <c r="AX844" i="40" s="1"/>
  <c r="BB844" i="40"/>
  <c r="B845" i="40" l="1"/>
  <c r="BC844" i="40"/>
  <c r="BD844" i="40" s="1"/>
  <c r="BE844" i="40" s="1"/>
  <c r="Y843" i="40" l="1"/>
  <c r="AB843" i="40"/>
  <c r="AC843" i="40" l="1"/>
  <c r="AD843" i="40" s="1"/>
  <c r="C844" i="40" s="1"/>
  <c r="E844" i="40" s="1"/>
  <c r="AJ843" i="40"/>
  <c r="AK843" i="40" s="1"/>
  <c r="Z843" i="40"/>
  <c r="AL843" i="40" l="1"/>
  <c r="AQ843" i="40" s="1"/>
  <c r="AT843" i="40" s="1"/>
  <c r="D844" i="40"/>
  <c r="F844" i="40"/>
  <c r="AO843" i="40" l="1"/>
  <c r="AR843" i="40" s="1"/>
  <c r="U844" i="40"/>
  <c r="V844" i="40" s="1"/>
  <c r="AM844" i="40" s="1"/>
  <c r="G844" i="40"/>
  <c r="H844" i="40" s="1"/>
  <c r="I844" i="40" s="1"/>
  <c r="K844" i="40" s="1"/>
  <c r="L844" i="40" s="1"/>
  <c r="X844" i="40" l="1"/>
  <c r="BH844" i="40"/>
  <c r="BI844" i="40" s="1"/>
  <c r="T845" i="40" s="1"/>
  <c r="AN844" i="40"/>
  <c r="AP844" i="40" s="1"/>
  <c r="AS844" i="40" s="1"/>
  <c r="AA844" i="40"/>
  <c r="M844" i="40"/>
  <c r="BF844" i="40"/>
  <c r="BG844" i="40" s="1"/>
  <c r="AF845" i="40" s="1"/>
  <c r="AG845" i="40" s="1"/>
  <c r="N844" i="40" l="1"/>
  <c r="P844" i="40" s="1"/>
  <c r="W844" i="40"/>
  <c r="AI845" i="40"/>
  <c r="AY845" i="40"/>
  <c r="AH845" i="40"/>
  <c r="Q844" i="40" l="1"/>
  <c r="O844" i="40"/>
  <c r="AZ845" i="40"/>
  <c r="BB845" i="40"/>
  <c r="AV845" i="40"/>
  <c r="AW845" i="40" s="1"/>
  <c r="AX845" i="40" s="1"/>
  <c r="BC845" i="40" l="1"/>
  <c r="BD845" i="40" s="1"/>
  <c r="BE845" i="40" s="1"/>
  <c r="B846" i="40"/>
  <c r="R844" i="40"/>
  <c r="S844" i="40" s="1"/>
  <c r="Y844" i="40"/>
  <c r="AB844" i="40"/>
  <c r="AC844" i="40" l="1"/>
  <c r="AJ844" i="40"/>
  <c r="AK844" i="40" s="1"/>
  <c r="AD844" i="40"/>
  <c r="C845" i="40" s="1"/>
  <c r="E845" i="40" s="1"/>
  <c r="Z844" i="40"/>
  <c r="AL844" i="40" l="1"/>
  <c r="AQ844" i="40" s="1"/>
  <c r="AT844" i="40" s="1"/>
  <c r="D845" i="40"/>
  <c r="F845" i="40"/>
  <c r="AO844" i="40" l="1"/>
  <c r="AR844" i="40" s="1"/>
  <c r="U845" i="40"/>
  <c r="V845" i="40" s="1"/>
  <c r="AM845" i="40" s="1"/>
  <c r="G845" i="40"/>
  <c r="H845" i="40" s="1"/>
  <c r="I845" i="40" s="1"/>
  <c r="K845" i="40" s="1"/>
  <c r="L845" i="40" s="1"/>
  <c r="X845" i="40" l="1"/>
  <c r="AN845" i="40"/>
  <c r="AP845" i="40" s="1"/>
  <c r="AS845" i="40" s="1"/>
  <c r="BH845" i="40"/>
  <c r="BI845" i="40" s="1"/>
  <c r="T846" i="40" s="1"/>
  <c r="AA845" i="40"/>
  <c r="M845" i="40"/>
  <c r="BF845" i="40"/>
  <c r="BG845" i="40" s="1"/>
  <c r="AF846" i="40" s="1"/>
  <c r="AG846" i="40" s="1"/>
  <c r="W845" i="40" l="1"/>
  <c r="N845" i="40"/>
  <c r="P845" i="40" s="1"/>
  <c r="AI846" i="40"/>
  <c r="AY846" i="40"/>
  <c r="AH846" i="40"/>
  <c r="Q845" i="40" l="1"/>
  <c r="O845" i="40"/>
  <c r="AZ846" i="40"/>
  <c r="BB846" i="40"/>
  <c r="AV846" i="40"/>
  <c r="AW846" i="40" s="1"/>
  <c r="AX846" i="40" s="1"/>
  <c r="BC846" i="40" l="1"/>
  <c r="BD846" i="40" s="1"/>
  <c r="BE846" i="40" s="1"/>
  <c r="B847" i="40"/>
  <c r="R845" i="40"/>
  <c r="S845" i="40" s="1"/>
  <c r="Y845" i="40"/>
  <c r="AB845" i="40"/>
  <c r="AC845" i="40" l="1"/>
  <c r="AJ845" i="40"/>
  <c r="AK845" i="40" s="1"/>
  <c r="AD845" i="40"/>
  <c r="C846" i="40" s="1"/>
  <c r="E846" i="40" s="1"/>
  <c r="Z845" i="40"/>
  <c r="AL845" i="40" l="1"/>
  <c r="AQ845" i="40" s="1"/>
  <c r="AT845" i="40" s="1"/>
  <c r="D846" i="40"/>
  <c r="F846" i="40"/>
  <c r="AO845" i="40" l="1"/>
  <c r="AR845" i="40" s="1"/>
  <c r="U846" i="40"/>
  <c r="V846" i="40" s="1"/>
  <c r="AN846" i="40" s="1"/>
  <c r="AP846" i="40" s="1"/>
  <c r="AS846" i="40" s="1"/>
  <c r="G846" i="40"/>
  <c r="H846" i="40" s="1"/>
  <c r="I846" i="40" s="1"/>
  <c r="K846" i="40" s="1"/>
  <c r="L846" i="40" s="1"/>
  <c r="AM846" i="40" l="1"/>
  <c r="X846" i="40"/>
  <c r="BH846" i="40"/>
  <c r="BI846" i="40" s="1"/>
  <c r="T847" i="40" s="1"/>
  <c r="AA846" i="40"/>
  <c r="M846" i="40"/>
  <c r="BF846" i="40"/>
  <c r="BG846" i="40" s="1"/>
  <c r="AF847" i="40" s="1"/>
  <c r="AG847" i="40" s="1"/>
  <c r="N846" i="40" l="1"/>
  <c r="P846" i="40" s="1"/>
  <c r="Q846" i="40" s="1"/>
  <c r="W846" i="40"/>
  <c r="AY847" i="40"/>
  <c r="AI847" i="40"/>
  <c r="AH847" i="40"/>
  <c r="O846" i="40" l="1"/>
  <c r="R846" i="40"/>
  <c r="S846" i="40" s="1"/>
  <c r="BB847" i="40"/>
  <c r="AZ847" i="40"/>
  <c r="AV847" i="40"/>
  <c r="AW847" i="40" s="1"/>
  <c r="AX847" i="40" s="1"/>
  <c r="B848" i="40" l="1"/>
  <c r="BC847" i="40"/>
  <c r="BD847" i="40" s="1"/>
  <c r="BE847" i="40" s="1"/>
  <c r="Y846" i="40" l="1"/>
  <c r="AB846" i="40"/>
  <c r="AC846" i="40" l="1"/>
  <c r="AJ846" i="40"/>
  <c r="AK846" i="40" s="1"/>
  <c r="AD846" i="40"/>
  <c r="C847" i="40" s="1"/>
  <c r="E847" i="40" s="1"/>
  <c r="Z846" i="40"/>
  <c r="AL846" i="40" l="1"/>
  <c r="AO846" i="40" s="1"/>
  <c r="AR846" i="40" s="1"/>
  <c r="D847" i="40"/>
  <c r="F847" i="40"/>
  <c r="AQ846" i="40" l="1"/>
  <c r="AT846" i="40" s="1"/>
  <c r="G847" i="40"/>
  <c r="H847" i="40" s="1"/>
  <c r="I847" i="40" s="1"/>
  <c r="K847" i="40" s="1"/>
  <c r="L847" i="40" s="1"/>
  <c r="U847" i="40"/>
  <c r="V847" i="40" s="1"/>
  <c r="X847" i="40" l="1"/>
  <c r="M847" i="40"/>
  <c r="BF847" i="40"/>
  <c r="BG847" i="40" s="1"/>
  <c r="AF848" i="40" s="1"/>
  <c r="AG848" i="40" s="1"/>
  <c r="BH847" i="40"/>
  <c r="BI847" i="40" s="1"/>
  <c r="N847" i="40"/>
  <c r="P847" i="40" s="1"/>
  <c r="W847" i="40"/>
  <c r="AM847" i="40"/>
  <c r="AN847" i="40"/>
  <c r="AP847" i="40" s="1"/>
  <c r="AS847" i="40" s="1"/>
  <c r="AA847" i="40"/>
  <c r="T848" i="40" l="1"/>
  <c r="Q847" i="40"/>
  <c r="O847" i="40"/>
  <c r="AY848" i="40"/>
  <c r="AI848" i="40"/>
  <c r="AH848" i="40"/>
  <c r="R847" i="40" l="1"/>
  <c r="S847" i="40" s="1"/>
  <c r="AZ848" i="40"/>
  <c r="AV848" i="40"/>
  <c r="AW848" i="40" s="1"/>
  <c r="AX848" i="40" s="1"/>
  <c r="BB848" i="40"/>
  <c r="BC848" i="40" s="1"/>
  <c r="BD848" i="40" s="1"/>
  <c r="BE848" i="40" s="1"/>
  <c r="B849" i="40" l="1"/>
  <c r="AB847" i="40"/>
  <c r="Y847" i="40"/>
  <c r="AC847" i="40" l="1"/>
  <c r="AJ847" i="40"/>
  <c r="AK847" i="40" s="1"/>
  <c r="AD847" i="40"/>
  <c r="C848" i="40" s="1"/>
  <c r="E848" i="40" s="1"/>
  <c r="Z847" i="40"/>
  <c r="AL847" i="40" l="1"/>
  <c r="AQ847" i="40" s="1"/>
  <c r="AT847" i="40" s="1"/>
  <c r="D848" i="40"/>
  <c r="F848" i="40"/>
  <c r="AO847" i="40" l="1"/>
  <c r="AR847" i="40" s="1"/>
  <c r="U848" i="40"/>
  <c r="V848" i="40" s="1"/>
  <c r="G848" i="40"/>
  <c r="H848" i="40" s="1"/>
  <c r="I848" i="40" s="1"/>
  <c r="K848" i="40" s="1"/>
  <c r="L848" i="40" s="1"/>
  <c r="X848" i="40" l="1"/>
  <c r="AM848" i="40"/>
  <c r="AA848" i="40"/>
  <c r="M848" i="40"/>
  <c r="BF848" i="40"/>
  <c r="BG848" i="40" s="1"/>
  <c r="AF849" i="40" s="1"/>
  <c r="AG849" i="40" s="1"/>
  <c r="AN848" i="40"/>
  <c r="AP848" i="40" s="1"/>
  <c r="AS848" i="40" s="1"/>
  <c r="BH848" i="40"/>
  <c r="BI848" i="40" s="1"/>
  <c r="T849" i="40" l="1"/>
  <c r="N848" i="40"/>
  <c r="P848" i="40" s="1"/>
  <c r="W848" i="40"/>
  <c r="AI849" i="40"/>
  <c r="AH849" i="40"/>
  <c r="AY849" i="40"/>
  <c r="Q848" i="40" l="1"/>
  <c r="O848" i="40"/>
  <c r="AZ849" i="40"/>
  <c r="AV849" i="40"/>
  <c r="AW849" i="40" s="1"/>
  <c r="AX849" i="40" s="1"/>
  <c r="BB849" i="40"/>
  <c r="B850" i="40" l="1"/>
  <c r="R848" i="40"/>
  <c r="S848" i="40" s="1"/>
  <c r="BC849" i="40"/>
  <c r="BD849" i="40" s="1"/>
  <c r="BE849" i="40" s="1"/>
  <c r="Y848" i="40" l="1"/>
  <c r="AB848" i="40"/>
  <c r="AC848" i="40" l="1"/>
  <c r="AJ848" i="40"/>
  <c r="AK848" i="40" s="1"/>
  <c r="AD848" i="40"/>
  <c r="C849" i="40" s="1"/>
  <c r="E849" i="40" s="1"/>
  <c r="Z848" i="40"/>
  <c r="AL848" i="40" l="1"/>
  <c r="AO848" i="40" s="1"/>
  <c r="AR848" i="40" s="1"/>
  <c r="D849" i="40"/>
  <c r="F849" i="40"/>
  <c r="AQ848" i="40" l="1"/>
  <c r="AT848" i="40" s="1"/>
  <c r="G849" i="40"/>
  <c r="H849" i="40" s="1"/>
  <c r="I849" i="40" s="1"/>
  <c r="K849" i="40" s="1"/>
  <c r="L849" i="40" s="1"/>
  <c r="U849" i="40"/>
  <c r="V849" i="40" s="1"/>
  <c r="X849" i="40" l="1"/>
  <c r="AA849" i="40"/>
  <c r="M849" i="40"/>
  <c r="BF849" i="40"/>
  <c r="BG849" i="40" s="1"/>
  <c r="AF850" i="40" s="1"/>
  <c r="AG850" i="40" s="1"/>
  <c r="AN849" i="40"/>
  <c r="AP849" i="40" s="1"/>
  <c r="AS849" i="40" s="1"/>
  <c r="AM849" i="40"/>
  <c r="BH849" i="40"/>
  <c r="BI849" i="40" s="1"/>
  <c r="T850" i="40" l="1"/>
  <c r="W849" i="40"/>
  <c r="N849" i="40"/>
  <c r="P849" i="40" s="1"/>
  <c r="AH850" i="40"/>
  <c r="AI850" i="40"/>
  <c r="AY850" i="40"/>
  <c r="Q849" i="40" l="1"/>
  <c r="O849" i="40"/>
  <c r="AV850" i="40"/>
  <c r="AW850" i="40" s="1"/>
  <c r="AX850" i="40" s="1"/>
  <c r="AZ850" i="40"/>
  <c r="BB850" i="40"/>
  <c r="B851" i="40" l="1"/>
  <c r="R849" i="40"/>
  <c r="S849" i="40" s="1"/>
  <c r="BC850" i="40"/>
  <c r="BD850" i="40" s="1"/>
  <c r="BE850" i="40" s="1"/>
  <c r="Y849" i="40" l="1"/>
  <c r="AB849" i="40"/>
  <c r="AC849" i="40" l="1"/>
  <c r="AD849" i="40" s="1"/>
  <c r="C850" i="40" s="1"/>
  <c r="E850" i="40" s="1"/>
  <c r="AJ849" i="40"/>
  <c r="AK849" i="40" s="1"/>
  <c r="Z849" i="40"/>
  <c r="AL849" i="40" l="1"/>
  <c r="AQ849" i="40" s="1"/>
  <c r="AT849" i="40" s="1"/>
  <c r="D850" i="40"/>
  <c r="F850" i="40"/>
  <c r="AO849" i="40" l="1"/>
  <c r="AR849" i="40" s="1"/>
  <c r="U850" i="40"/>
  <c r="V850" i="40" s="1"/>
  <c r="BH850" i="40" s="1"/>
  <c r="BI850" i="40" s="1"/>
  <c r="G850" i="40"/>
  <c r="H850" i="40" s="1"/>
  <c r="I850" i="40" s="1"/>
  <c r="K850" i="40" s="1"/>
  <c r="L850" i="40" s="1"/>
  <c r="AM850" i="40" l="1"/>
  <c r="AN850" i="40"/>
  <c r="AP850" i="40" s="1"/>
  <c r="AS850" i="40" s="1"/>
  <c r="X850" i="40"/>
  <c r="T851" i="40"/>
  <c r="AA850" i="40"/>
  <c r="M850" i="40"/>
  <c r="BF850" i="40"/>
  <c r="BG850" i="40" s="1"/>
  <c r="AF851" i="40" s="1"/>
  <c r="AG851" i="40" s="1"/>
  <c r="N850" i="40" l="1"/>
  <c r="P850" i="40" s="1"/>
  <c r="W850" i="40"/>
  <c r="AY851" i="40"/>
  <c r="AH851" i="40"/>
  <c r="AI851" i="40"/>
  <c r="Q850" i="40" l="1"/>
  <c r="O850" i="40"/>
  <c r="BB851" i="40"/>
  <c r="AZ851" i="40"/>
  <c r="BC851" i="40" s="1"/>
  <c r="BD851" i="40" s="1"/>
  <c r="BE851" i="40" s="1"/>
  <c r="AV851" i="40"/>
  <c r="AW851" i="40" s="1"/>
  <c r="AX851" i="40" s="1"/>
  <c r="B852" i="40" l="1"/>
  <c r="R850" i="40"/>
  <c r="S850" i="40" s="1"/>
  <c r="Y850" i="40"/>
  <c r="AB850" i="40"/>
  <c r="AC850" i="40" l="1"/>
  <c r="AJ850" i="40"/>
  <c r="AK850" i="40" s="1"/>
  <c r="AD850" i="40"/>
  <c r="C851" i="40" s="1"/>
  <c r="E851" i="40" s="1"/>
  <c r="Z850" i="40"/>
  <c r="AL850" i="40" l="1"/>
  <c r="AQ850" i="40" s="1"/>
  <c r="AT850" i="40" s="1"/>
  <c r="D851" i="40"/>
  <c r="F851" i="40"/>
  <c r="G851" i="40" l="1"/>
  <c r="H851" i="40" s="1"/>
  <c r="I851" i="40" s="1"/>
  <c r="K851" i="40" s="1"/>
  <c r="L851" i="40" s="1"/>
  <c r="U851" i="40"/>
  <c r="V851" i="40" s="1"/>
  <c r="AO850" i="40"/>
  <c r="AR850" i="40" s="1"/>
  <c r="BH851" i="40"/>
  <c r="BI851" i="40" s="1"/>
  <c r="AN851" i="40"/>
  <c r="AP851" i="40" s="1"/>
  <c r="AS851" i="40" s="1"/>
  <c r="AM851" i="40"/>
  <c r="X851" i="40" l="1"/>
  <c r="T852" i="40"/>
  <c r="M851" i="40"/>
  <c r="N851" i="40" s="1"/>
  <c r="P851" i="40" s="1"/>
  <c r="AA851" i="40"/>
  <c r="BF851" i="40"/>
  <c r="BG851" i="40" s="1"/>
  <c r="AF852" i="40" s="1"/>
  <c r="AG852" i="40" s="1"/>
  <c r="W851" i="40" l="1"/>
  <c r="Q851" i="40"/>
  <c r="O851" i="40"/>
  <c r="AH852" i="40"/>
  <c r="AI852" i="40"/>
  <c r="AY852" i="40"/>
  <c r="R851" i="40" l="1"/>
  <c r="S851" i="40" s="1"/>
  <c r="AZ852" i="40"/>
  <c r="AV852" i="40"/>
  <c r="AW852" i="40" s="1"/>
  <c r="AX852" i="40" s="1"/>
  <c r="BB852" i="40"/>
  <c r="B853" i="40" l="1"/>
  <c r="BC852" i="40"/>
  <c r="BD852" i="40" s="1"/>
  <c r="BE852" i="40" s="1"/>
  <c r="Y851" i="40" l="1"/>
  <c r="AB851" i="40"/>
  <c r="AC851" i="40" l="1"/>
  <c r="AJ851" i="40"/>
  <c r="AK851" i="40" s="1"/>
  <c r="AD851" i="40"/>
  <c r="C852" i="40" s="1"/>
  <c r="E852" i="40" s="1"/>
  <c r="Z851" i="40"/>
  <c r="AL851" i="40" l="1"/>
  <c r="AO851" i="40" s="1"/>
  <c r="AR851" i="40" s="1"/>
  <c r="D852" i="40"/>
  <c r="F852" i="40"/>
  <c r="AQ851" i="40" l="1"/>
  <c r="AT851" i="40" s="1"/>
  <c r="U852" i="40"/>
  <c r="V852" i="40" s="1"/>
  <c r="AN852" i="40" s="1"/>
  <c r="AP852" i="40" s="1"/>
  <c r="AS852" i="40" s="1"/>
  <c r="G852" i="40"/>
  <c r="H852" i="40" s="1"/>
  <c r="I852" i="40" s="1"/>
  <c r="K852" i="40" s="1"/>
  <c r="L852" i="40" s="1"/>
  <c r="X852" i="40" l="1"/>
  <c r="AM852" i="40"/>
  <c r="BH852" i="40"/>
  <c r="BI852" i="40" s="1"/>
  <c r="T853" i="40" s="1"/>
  <c r="AA852" i="40"/>
  <c r="M852" i="40"/>
  <c r="N852" i="40" s="1"/>
  <c r="P852" i="40" s="1"/>
  <c r="BF852" i="40"/>
  <c r="BG852" i="40" s="1"/>
  <c r="AF853" i="40" s="1"/>
  <c r="AG853" i="40" s="1"/>
  <c r="W852" i="40" l="1"/>
  <c r="Q852" i="40"/>
  <c r="O852" i="40"/>
  <c r="AI853" i="40"/>
  <c r="AY853" i="40"/>
  <c r="AH853" i="40"/>
  <c r="R852" i="40" l="1"/>
  <c r="S852" i="40" s="1"/>
  <c r="BB853" i="40"/>
  <c r="AV853" i="40"/>
  <c r="AW853" i="40" s="1"/>
  <c r="AX853" i="40" s="1"/>
  <c r="AZ853" i="40"/>
  <c r="BC853" i="40" s="1"/>
  <c r="BD853" i="40" s="1"/>
  <c r="BE853" i="40" s="1"/>
  <c r="B854" i="40" l="1"/>
  <c r="Y852" i="40"/>
  <c r="AB852" i="40"/>
  <c r="AC852" i="40" l="1"/>
  <c r="AD852" i="40" s="1"/>
  <c r="C853" i="40" s="1"/>
  <c r="E853" i="40" s="1"/>
  <c r="AJ852" i="40"/>
  <c r="AK852" i="40" s="1"/>
  <c r="Z852" i="40"/>
  <c r="AL852" i="40" l="1"/>
  <c r="AQ852" i="40" s="1"/>
  <c r="AT852" i="40" s="1"/>
  <c r="D853" i="40"/>
  <c r="F853" i="40"/>
  <c r="AO852" i="40" l="1"/>
  <c r="AR852" i="40" s="1"/>
  <c r="G853" i="40"/>
  <c r="H853" i="40" s="1"/>
  <c r="I853" i="40" s="1"/>
  <c r="K853" i="40" s="1"/>
  <c r="L853" i="40" s="1"/>
  <c r="U853" i="40"/>
  <c r="V853" i="40" s="1"/>
  <c r="X853" i="40" l="1"/>
  <c r="AA853" i="40"/>
  <c r="M853" i="40"/>
  <c r="BF853" i="40"/>
  <c r="BG853" i="40" s="1"/>
  <c r="AF854" i="40" s="1"/>
  <c r="AG854" i="40" s="1"/>
  <c r="AM853" i="40"/>
  <c r="AN853" i="40"/>
  <c r="AP853" i="40" s="1"/>
  <c r="AS853" i="40" s="1"/>
  <c r="BH853" i="40"/>
  <c r="BI853" i="40" s="1"/>
  <c r="T854" i="40" l="1"/>
  <c r="W853" i="40"/>
  <c r="N853" i="40"/>
  <c r="AI854" i="40"/>
  <c r="AH854" i="40"/>
  <c r="AY854" i="40"/>
  <c r="O853" i="40" l="1"/>
  <c r="P853" i="40"/>
  <c r="Q853" i="40" s="1"/>
  <c r="AZ854" i="40"/>
  <c r="BB854" i="40"/>
  <c r="AV854" i="40"/>
  <c r="AW854" i="40" s="1"/>
  <c r="AX854" i="40" s="1"/>
  <c r="B855" i="40" l="1"/>
  <c r="R853" i="40"/>
  <c r="S853" i="40" s="1"/>
  <c r="BC854" i="40"/>
  <c r="BD854" i="40" s="1"/>
  <c r="BE854" i="40" s="1"/>
  <c r="AB853" i="40" l="1"/>
  <c r="Y853" i="40"/>
  <c r="AC853" i="40" l="1"/>
  <c r="AJ853" i="40"/>
  <c r="AK853" i="40" s="1"/>
  <c r="AD853" i="40"/>
  <c r="C854" i="40" s="1"/>
  <c r="E854" i="40" s="1"/>
  <c r="Z853" i="40"/>
  <c r="AL853" i="40" l="1"/>
  <c r="AO853" i="40" s="1"/>
  <c r="AR853" i="40" s="1"/>
  <c r="D854" i="40"/>
  <c r="F854" i="40"/>
  <c r="AQ853" i="40" l="1"/>
  <c r="AT853" i="40" s="1"/>
  <c r="G854" i="40"/>
  <c r="H854" i="40" s="1"/>
  <c r="I854" i="40" s="1"/>
  <c r="K854" i="40" s="1"/>
  <c r="L854" i="40" s="1"/>
  <c r="U854" i="40"/>
  <c r="V854" i="40" s="1"/>
  <c r="X854" i="40" l="1"/>
  <c r="M854" i="40"/>
  <c r="BF854" i="40"/>
  <c r="BG854" i="40" s="1"/>
  <c r="AF855" i="40" s="1"/>
  <c r="AG855" i="40" s="1"/>
  <c r="BH854" i="40"/>
  <c r="BI854" i="40" s="1"/>
  <c r="AM854" i="40"/>
  <c r="AN854" i="40"/>
  <c r="AP854" i="40" s="1"/>
  <c r="AS854" i="40" s="1"/>
  <c r="AA854" i="40"/>
  <c r="N854" i="40" l="1"/>
  <c r="P854" i="40" s="1"/>
  <c r="Q854" i="40" s="1"/>
  <c r="W854" i="40"/>
  <c r="T855" i="40"/>
  <c r="AI855" i="40"/>
  <c r="AY855" i="40"/>
  <c r="AH855" i="40"/>
  <c r="O854" i="40" l="1"/>
  <c r="R854" i="40"/>
  <c r="S854" i="40" s="1"/>
  <c r="AV855" i="40"/>
  <c r="AW855" i="40" s="1"/>
  <c r="AX855" i="40" s="1"/>
  <c r="BB855" i="40"/>
  <c r="AZ855" i="40"/>
  <c r="B856" i="40" l="1"/>
  <c r="BC855" i="40"/>
  <c r="BD855" i="40" s="1"/>
  <c r="BE855" i="40" s="1"/>
  <c r="Y854" i="40" l="1"/>
  <c r="AB854" i="40"/>
  <c r="AC854" i="40" l="1"/>
  <c r="AD854" i="40" s="1"/>
  <c r="C855" i="40" s="1"/>
  <c r="E855" i="40" s="1"/>
  <c r="AJ854" i="40"/>
  <c r="AK854" i="40" s="1"/>
  <c r="Z854" i="40"/>
  <c r="AL854" i="40" l="1"/>
  <c r="AO854" i="40" s="1"/>
  <c r="AR854" i="40" s="1"/>
  <c r="D855" i="40"/>
  <c r="F855" i="40"/>
  <c r="AQ854" i="40" l="1"/>
  <c r="AT854" i="40" s="1"/>
  <c r="G855" i="40"/>
  <c r="H855" i="40" s="1"/>
  <c r="I855" i="40" s="1"/>
  <c r="K855" i="40" s="1"/>
  <c r="L855" i="40" s="1"/>
  <c r="U855" i="40"/>
  <c r="V855" i="40" s="1"/>
  <c r="X855" i="40" l="1"/>
  <c r="M855" i="40"/>
  <c r="N855" i="40" s="1"/>
  <c r="P855" i="40" s="1"/>
  <c r="BF855" i="40"/>
  <c r="BG855" i="40" s="1"/>
  <c r="AF856" i="40" s="1"/>
  <c r="AG856" i="40" s="1"/>
  <c r="W855" i="40"/>
  <c r="BH855" i="40"/>
  <c r="BI855" i="40" s="1"/>
  <c r="AN855" i="40"/>
  <c r="AP855" i="40" s="1"/>
  <c r="AS855" i="40" s="1"/>
  <c r="AM855" i="40"/>
  <c r="AA855" i="40"/>
  <c r="T856" i="40" l="1"/>
  <c r="Q855" i="40"/>
  <c r="O855" i="40"/>
  <c r="AI856" i="40"/>
  <c r="AY856" i="40"/>
  <c r="AH856" i="40"/>
  <c r="R855" i="40" l="1"/>
  <c r="S855" i="40" s="1"/>
  <c r="BB856" i="40"/>
  <c r="AZ856" i="40"/>
  <c r="BC856" i="40" s="1"/>
  <c r="BD856" i="40" s="1"/>
  <c r="BE856" i="40" s="1"/>
  <c r="AV856" i="40"/>
  <c r="AW856" i="40" s="1"/>
  <c r="AX856" i="40" s="1"/>
  <c r="B857" i="40" l="1"/>
  <c r="Y855" i="40"/>
  <c r="AB855" i="40"/>
  <c r="AC855" i="40" l="1"/>
  <c r="AJ855" i="40"/>
  <c r="AK855" i="40" s="1"/>
  <c r="AD855" i="40"/>
  <c r="C856" i="40" s="1"/>
  <c r="E856" i="40" s="1"/>
  <c r="Z855" i="40"/>
  <c r="AL855" i="40" l="1"/>
  <c r="AO855" i="40" s="1"/>
  <c r="AR855" i="40" s="1"/>
  <c r="D856" i="40"/>
  <c r="F856" i="40"/>
  <c r="AQ855" i="40" l="1"/>
  <c r="AT855" i="40" s="1"/>
  <c r="U856" i="40"/>
  <c r="V856" i="40" s="1"/>
  <c r="BH856" i="40" s="1"/>
  <c r="BI856" i="40" s="1"/>
  <c r="G856" i="40"/>
  <c r="H856" i="40" s="1"/>
  <c r="I856" i="40" s="1"/>
  <c r="K856" i="40" s="1"/>
  <c r="L856" i="40" s="1"/>
  <c r="AN856" i="40" l="1"/>
  <c r="AP856" i="40" s="1"/>
  <c r="AS856" i="40" s="1"/>
  <c r="AM856" i="40"/>
  <c r="X856" i="40"/>
  <c r="T857" i="40"/>
  <c r="AA856" i="40"/>
  <c r="M856" i="40"/>
  <c r="BF856" i="40"/>
  <c r="BG856" i="40" s="1"/>
  <c r="AF857" i="40" s="1"/>
  <c r="AG857" i="40" s="1"/>
  <c r="N856" i="40" l="1"/>
  <c r="P856" i="40" s="1"/>
  <c r="W856" i="40"/>
  <c r="AH857" i="40"/>
  <c r="AY857" i="40"/>
  <c r="AI857" i="40"/>
  <c r="Q856" i="40" l="1"/>
  <c r="O856" i="40"/>
  <c r="AV857" i="40"/>
  <c r="AW857" i="40" s="1"/>
  <c r="AX857" i="40" s="1"/>
  <c r="BB857" i="40"/>
  <c r="AZ857" i="40"/>
  <c r="B858" i="40" l="1"/>
  <c r="R856" i="40"/>
  <c r="S856" i="40" s="1"/>
  <c r="BC857" i="40"/>
  <c r="BD857" i="40" s="1"/>
  <c r="BE857" i="40" s="1"/>
  <c r="Y856" i="40" l="1"/>
  <c r="AB856" i="40"/>
  <c r="AC856" i="40" l="1"/>
  <c r="AJ856" i="40"/>
  <c r="AK856" i="40" s="1"/>
  <c r="AD856" i="40"/>
  <c r="C857" i="40" s="1"/>
  <c r="E857" i="40" s="1"/>
  <c r="Z856" i="40"/>
  <c r="AL856" i="40" l="1"/>
  <c r="AO856" i="40" s="1"/>
  <c r="AR856" i="40" s="1"/>
  <c r="D857" i="40"/>
  <c r="F857" i="40"/>
  <c r="AQ856" i="40" l="1"/>
  <c r="AT856" i="40" s="1"/>
  <c r="U857" i="40"/>
  <c r="V857" i="40" s="1"/>
  <c r="G857" i="40"/>
  <c r="H857" i="40" s="1"/>
  <c r="I857" i="40" s="1"/>
  <c r="K857" i="40" s="1"/>
  <c r="L857" i="40" s="1"/>
  <c r="X857" i="40" l="1"/>
  <c r="BH857" i="40"/>
  <c r="BI857" i="40" s="1"/>
  <c r="T858" i="40" s="1"/>
  <c r="AM857" i="40"/>
  <c r="AN857" i="40"/>
  <c r="AP857" i="40" s="1"/>
  <c r="AS857" i="40" s="1"/>
  <c r="AA857" i="40"/>
  <c r="M857" i="40"/>
  <c r="BF857" i="40"/>
  <c r="BG857" i="40" s="1"/>
  <c r="AF858" i="40" s="1"/>
  <c r="AG858" i="40" s="1"/>
  <c r="W857" i="40" l="1"/>
  <c r="N857" i="40"/>
  <c r="P857" i="40" s="1"/>
  <c r="AI858" i="40"/>
  <c r="AH858" i="40"/>
  <c r="AY858" i="40"/>
  <c r="O857" i="40" l="1"/>
  <c r="Q857" i="40"/>
  <c r="AZ858" i="40"/>
  <c r="BB858" i="40"/>
  <c r="AV858" i="40"/>
  <c r="AW858" i="40" s="1"/>
  <c r="AX858" i="40" s="1"/>
  <c r="B859" i="40" l="1"/>
  <c r="R857" i="40"/>
  <c r="S857" i="40" s="1"/>
  <c r="BC858" i="40"/>
  <c r="BD858" i="40" s="1"/>
  <c r="BE858" i="40" s="1"/>
  <c r="Y857" i="40" l="1"/>
  <c r="AB857" i="40"/>
  <c r="AC857" i="40" l="1"/>
  <c r="AJ857" i="40"/>
  <c r="AK857" i="40" s="1"/>
  <c r="AD857" i="40"/>
  <c r="C858" i="40" s="1"/>
  <c r="E858" i="40" s="1"/>
  <c r="Z857" i="40"/>
  <c r="AL857" i="40" l="1"/>
  <c r="AQ857" i="40" s="1"/>
  <c r="AT857" i="40" s="1"/>
  <c r="D858" i="40"/>
  <c r="F858" i="40"/>
  <c r="AO857" i="40" l="1"/>
  <c r="AR857" i="40" s="1"/>
  <c r="U858" i="40"/>
  <c r="V858" i="40" s="1"/>
  <c r="BH858" i="40" s="1"/>
  <c r="BI858" i="40" s="1"/>
  <c r="G858" i="40"/>
  <c r="H858" i="40" s="1"/>
  <c r="I858" i="40" s="1"/>
  <c r="K858" i="40" s="1"/>
  <c r="L858" i="40" s="1"/>
  <c r="AN858" i="40" l="1"/>
  <c r="AP858" i="40" s="1"/>
  <c r="AS858" i="40" s="1"/>
  <c r="AM858" i="40"/>
  <c r="X858" i="40"/>
  <c r="T859" i="40"/>
  <c r="AA858" i="40"/>
  <c r="M858" i="40"/>
  <c r="BF858" i="40"/>
  <c r="BG858" i="40" s="1"/>
  <c r="AF859" i="40" s="1"/>
  <c r="AG859" i="40" s="1"/>
  <c r="W858" i="40" l="1"/>
  <c r="N858" i="40"/>
  <c r="P858" i="40" s="1"/>
  <c r="AI859" i="40"/>
  <c r="AH859" i="40"/>
  <c r="AY859" i="40"/>
  <c r="O858" i="40" l="1"/>
  <c r="Q858" i="40"/>
  <c r="AV859" i="40"/>
  <c r="AW859" i="40" s="1"/>
  <c r="AX859" i="40" s="1"/>
  <c r="AZ859" i="40"/>
  <c r="BB859" i="40"/>
  <c r="B860" i="40" l="1"/>
  <c r="R858" i="40"/>
  <c r="S858" i="40" s="1"/>
  <c r="BC859" i="40"/>
  <c r="BD859" i="40" s="1"/>
  <c r="BE859" i="40" s="1"/>
  <c r="Y858" i="40" l="1"/>
  <c r="AB858" i="40"/>
  <c r="AC858" i="40" l="1"/>
  <c r="AJ858" i="40"/>
  <c r="AK858" i="40" s="1"/>
  <c r="AD858" i="40"/>
  <c r="C859" i="40" s="1"/>
  <c r="E859" i="40" s="1"/>
  <c r="Z858" i="40"/>
  <c r="AL858" i="40" l="1"/>
  <c r="AO858" i="40" s="1"/>
  <c r="AR858" i="40" s="1"/>
  <c r="D859" i="40"/>
  <c r="F859" i="40"/>
  <c r="AQ858" i="40" l="1"/>
  <c r="AT858" i="40" s="1"/>
  <c r="G859" i="40"/>
  <c r="H859" i="40" s="1"/>
  <c r="I859" i="40" s="1"/>
  <c r="K859" i="40" s="1"/>
  <c r="L859" i="40" s="1"/>
  <c r="U859" i="40"/>
  <c r="V859" i="40" s="1"/>
  <c r="X859" i="40" l="1"/>
  <c r="M859" i="40"/>
  <c r="BF859" i="40"/>
  <c r="BG859" i="40" s="1"/>
  <c r="AF860" i="40" s="1"/>
  <c r="AG860" i="40" s="1"/>
  <c r="W859" i="40"/>
  <c r="AN859" i="40"/>
  <c r="AP859" i="40" s="1"/>
  <c r="AS859" i="40" s="1"/>
  <c r="AM859" i="40"/>
  <c r="BH859" i="40"/>
  <c r="BI859" i="40" s="1"/>
  <c r="AA859" i="40"/>
  <c r="N859" i="40" l="1"/>
  <c r="P859" i="40" s="1"/>
  <c r="Q859" i="40" s="1"/>
  <c r="T860" i="40"/>
  <c r="AY860" i="40"/>
  <c r="AI860" i="40"/>
  <c r="AH860" i="40"/>
  <c r="O859" i="40" l="1"/>
  <c r="R859" i="40"/>
  <c r="S859" i="40" s="1"/>
  <c r="AZ860" i="40"/>
  <c r="AV860" i="40"/>
  <c r="AW860" i="40" s="1"/>
  <c r="AX860" i="40" s="1"/>
  <c r="BB860" i="40"/>
  <c r="B861" i="40" l="1"/>
  <c r="BC860" i="40"/>
  <c r="BD860" i="40" s="1"/>
  <c r="BE860" i="40" s="1"/>
  <c r="Y859" i="40" l="1"/>
  <c r="AB859" i="40"/>
  <c r="AC859" i="40" l="1"/>
  <c r="AJ859" i="40"/>
  <c r="AK859" i="40" s="1"/>
  <c r="AD859" i="40"/>
  <c r="C860" i="40" s="1"/>
  <c r="E860" i="40" s="1"/>
  <c r="Z859" i="40"/>
  <c r="AL859" i="40" l="1"/>
  <c r="AO859" i="40" s="1"/>
  <c r="AR859" i="40" s="1"/>
  <c r="D860" i="40"/>
  <c r="F860" i="40"/>
  <c r="AQ859" i="40" l="1"/>
  <c r="AT859" i="40" s="1"/>
  <c r="G860" i="40"/>
  <c r="H860" i="40" s="1"/>
  <c r="I860" i="40" s="1"/>
  <c r="K860" i="40" s="1"/>
  <c r="L860" i="40" s="1"/>
  <c r="U860" i="40"/>
  <c r="V860" i="40" s="1"/>
  <c r="X860" i="40" l="1"/>
  <c r="M860" i="40"/>
  <c r="N860" i="40" s="1"/>
  <c r="P860" i="40" s="1"/>
  <c r="BF860" i="40"/>
  <c r="BG860" i="40" s="1"/>
  <c r="AF861" i="40" s="1"/>
  <c r="AG861" i="40" s="1"/>
  <c r="W860" i="40"/>
  <c r="AM860" i="40"/>
  <c r="AN860" i="40"/>
  <c r="AP860" i="40" s="1"/>
  <c r="AS860" i="40" s="1"/>
  <c r="BH860" i="40"/>
  <c r="BI860" i="40" s="1"/>
  <c r="AA860" i="40"/>
  <c r="T861" i="40" l="1"/>
  <c r="Q860" i="40"/>
  <c r="O860" i="40"/>
  <c r="AI861" i="40"/>
  <c r="AY861" i="40"/>
  <c r="AH861" i="40"/>
  <c r="R860" i="40" l="1"/>
  <c r="S860" i="40" s="1"/>
  <c r="AV861" i="40"/>
  <c r="AW861" i="40" s="1"/>
  <c r="AX861" i="40" s="1"/>
  <c r="AZ861" i="40"/>
  <c r="BB861" i="40"/>
  <c r="B862" i="40" l="1"/>
  <c r="BC861" i="40"/>
  <c r="BD861" i="40" s="1"/>
  <c r="BE861" i="40" s="1"/>
  <c r="Y860" i="40" l="1"/>
  <c r="AB860" i="40"/>
  <c r="AC860" i="40" l="1"/>
  <c r="AJ860" i="40"/>
  <c r="AK860" i="40" s="1"/>
  <c r="AD860" i="40"/>
  <c r="C861" i="40" s="1"/>
  <c r="E861" i="40" s="1"/>
  <c r="Z860" i="40"/>
  <c r="AL860" i="40" l="1"/>
  <c r="AO860" i="40" s="1"/>
  <c r="AR860" i="40" s="1"/>
  <c r="D861" i="40"/>
  <c r="F861" i="40"/>
  <c r="AQ860" i="40" l="1"/>
  <c r="AT860" i="40" s="1"/>
  <c r="U861" i="40"/>
  <c r="V861" i="40" s="1"/>
  <c r="AN861" i="40" s="1"/>
  <c r="AP861" i="40" s="1"/>
  <c r="AS861" i="40" s="1"/>
  <c r="G861" i="40"/>
  <c r="H861" i="40" s="1"/>
  <c r="I861" i="40" s="1"/>
  <c r="K861" i="40" s="1"/>
  <c r="L861" i="40" s="1"/>
  <c r="X861" i="40" l="1"/>
  <c r="AA861" i="40"/>
  <c r="M861" i="40"/>
  <c r="BF861" i="40"/>
  <c r="BG861" i="40" s="1"/>
  <c r="AF862" i="40" s="1"/>
  <c r="AG862" i="40" s="1"/>
  <c r="AM861" i="40"/>
  <c r="BH861" i="40"/>
  <c r="BI861" i="40" s="1"/>
  <c r="T862" i="40" l="1"/>
  <c r="W861" i="40"/>
  <c r="N861" i="40"/>
  <c r="P861" i="40" s="1"/>
  <c r="AY862" i="40"/>
  <c r="AH862" i="40"/>
  <c r="AI862" i="40"/>
  <c r="Q861" i="40" l="1"/>
  <c r="O861" i="40"/>
  <c r="AV862" i="40"/>
  <c r="AW862" i="40" s="1"/>
  <c r="AX862" i="40" s="1"/>
  <c r="AZ862" i="40"/>
  <c r="BB862" i="40"/>
  <c r="BC862" i="40" l="1"/>
  <c r="BD862" i="40" s="1"/>
  <c r="BE862" i="40" s="1"/>
  <c r="B863" i="40"/>
  <c r="R861" i="40"/>
  <c r="S861" i="40" s="1"/>
  <c r="AB861" i="40"/>
  <c r="Y861" i="40"/>
  <c r="AC861" i="40" l="1"/>
  <c r="AJ861" i="40"/>
  <c r="AK861" i="40" s="1"/>
  <c r="AD861" i="40"/>
  <c r="C862" i="40" s="1"/>
  <c r="E862" i="40" s="1"/>
  <c r="Z861" i="40"/>
  <c r="AL861" i="40" l="1"/>
  <c r="AO861" i="40" s="1"/>
  <c r="AR861" i="40" s="1"/>
  <c r="D862" i="40"/>
  <c r="F862" i="40"/>
  <c r="AQ861" i="40" l="1"/>
  <c r="AT861" i="40" s="1"/>
  <c r="G862" i="40"/>
  <c r="H862" i="40" s="1"/>
  <c r="I862" i="40" s="1"/>
  <c r="K862" i="40" s="1"/>
  <c r="L862" i="40" s="1"/>
  <c r="U862" i="40"/>
  <c r="V862" i="40" s="1"/>
  <c r="X862" i="40" l="1"/>
  <c r="M862" i="40"/>
  <c r="BF862" i="40"/>
  <c r="BG862" i="40" s="1"/>
  <c r="AF863" i="40" s="1"/>
  <c r="AG863" i="40" s="1"/>
  <c r="AM862" i="40"/>
  <c r="AN862" i="40"/>
  <c r="AP862" i="40" s="1"/>
  <c r="AS862" i="40" s="1"/>
  <c r="BH862" i="40"/>
  <c r="BI862" i="40" s="1"/>
  <c r="AA862" i="40"/>
  <c r="T863" i="40" l="1"/>
  <c r="W862" i="40"/>
  <c r="N862" i="40"/>
  <c r="P862" i="40" s="1"/>
  <c r="AI863" i="40"/>
  <c r="AH863" i="40"/>
  <c r="AY863" i="40"/>
  <c r="Q862" i="40" l="1"/>
  <c r="O862" i="40"/>
  <c r="AZ863" i="40"/>
  <c r="BB863" i="40"/>
  <c r="AV863" i="40"/>
  <c r="AW863" i="40" s="1"/>
  <c r="AX863" i="40" s="1"/>
  <c r="B864" i="40" l="1"/>
  <c r="R862" i="40"/>
  <c r="S862" i="40" s="1"/>
  <c r="BC863" i="40"/>
  <c r="BD863" i="40" s="1"/>
  <c r="BE863" i="40" s="1"/>
  <c r="AB862" i="40" l="1"/>
  <c r="Y862" i="40"/>
  <c r="AC862" i="40" l="1"/>
  <c r="AJ862" i="40"/>
  <c r="AK862" i="40" s="1"/>
  <c r="AD862" i="40"/>
  <c r="C863" i="40" s="1"/>
  <c r="E863" i="40" s="1"/>
  <c r="Z862" i="40"/>
  <c r="AL862" i="40" l="1"/>
  <c r="AQ862" i="40" s="1"/>
  <c r="AT862" i="40" s="1"/>
  <c r="D863" i="40"/>
  <c r="F863" i="40"/>
  <c r="AO862" i="40" l="1"/>
  <c r="AR862" i="40" s="1"/>
  <c r="U863" i="40"/>
  <c r="V863" i="40" s="1"/>
  <c r="G863" i="40"/>
  <c r="H863" i="40" s="1"/>
  <c r="I863" i="40" s="1"/>
  <c r="K863" i="40" s="1"/>
  <c r="L863" i="40" s="1"/>
  <c r="X863" i="40" l="1"/>
  <c r="AN863" i="40"/>
  <c r="AP863" i="40" s="1"/>
  <c r="AS863" i="40" s="1"/>
  <c r="AA863" i="40"/>
  <c r="M863" i="40"/>
  <c r="BF863" i="40"/>
  <c r="BG863" i="40" s="1"/>
  <c r="AF864" i="40" s="1"/>
  <c r="AG864" i="40" s="1"/>
  <c r="AM863" i="40"/>
  <c r="BH863" i="40"/>
  <c r="BI863" i="40" s="1"/>
  <c r="N863" i="40" l="1"/>
  <c r="P863" i="40" s="1"/>
  <c r="Q863" i="40" s="1"/>
  <c r="T864" i="40"/>
  <c r="W863" i="40"/>
  <c r="O863" i="40"/>
  <c r="AI864" i="40"/>
  <c r="AY864" i="40"/>
  <c r="AH864" i="40"/>
  <c r="R863" i="40" l="1"/>
  <c r="S863" i="40" s="1"/>
  <c r="AV864" i="40"/>
  <c r="AW864" i="40" s="1"/>
  <c r="AX864" i="40" s="1"/>
  <c r="BB864" i="40"/>
  <c r="AZ864" i="40"/>
  <c r="B865" i="40" l="1"/>
  <c r="BC864" i="40"/>
  <c r="BD864" i="40" s="1"/>
  <c r="BE864" i="40" s="1"/>
  <c r="AB863" i="40" l="1"/>
  <c r="Y863" i="40"/>
  <c r="AC863" i="40" l="1"/>
  <c r="AJ863" i="40"/>
  <c r="AK863" i="40" s="1"/>
  <c r="AD863" i="40"/>
  <c r="C864" i="40" s="1"/>
  <c r="E864" i="40" s="1"/>
  <c r="Z863" i="40"/>
  <c r="AL863" i="40" l="1"/>
  <c r="AO863" i="40" s="1"/>
  <c r="AR863" i="40" s="1"/>
  <c r="D864" i="40"/>
  <c r="F864" i="40"/>
  <c r="AQ863" i="40" l="1"/>
  <c r="AT863" i="40" s="1"/>
  <c r="U864" i="40"/>
  <c r="V864" i="40" s="1"/>
  <c r="G864" i="40"/>
  <c r="H864" i="40" s="1"/>
  <c r="I864" i="40" s="1"/>
  <c r="K864" i="40" s="1"/>
  <c r="L864" i="40" s="1"/>
  <c r="X864" i="40" l="1"/>
  <c r="AM864" i="40"/>
  <c r="AA864" i="40"/>
  <c r="M864" i="40"/>
  <c r="BF864" i="40"/>
  <c r="BG864" i="40" s="1"/>
  <c r="AF865" i="40" s="1"/>
  <c r="AG865" i="40" s="1"/>
  <c r="AN864" i="40"/>
  <c r="AP864" i="40" s="1"/>
  <c r="AS864" i="40" s="1"/>
  <c r="BH864" i="40"/>
  <c r="BI864" i="40" s="1"/>
  <c r="T865" i="40" l="1"/>
  <c r="W864" i="40"/>
  <c r="N864" i="40"/>
  <c r="P864" i="40" s="1"/>
  <c r="AI865" i="40"/>
  <c r="AY865" i="40"/>
  <c r="AH865" i="40"/>
  <c r="O864" i="40" l="1"/>
  <c r="Q864" i="40"/>
  <c r="AZ865" i="40"/>
  <c r="BB865" i="40"/>
  <c r="AV865" i="40"/>
  <c r="AW865" i="40" s="1"/>
  <c r="AX865" i="40" s="1"/>
  <c r="B866" i="40" l="1"/>
  <c r="R864" i="40"/>
  <c r="S864" i="40" s="1"/>
  <c r="BC865" i="40"/>
  <c r="BD865" i="40" s="1"/>
  <c r="BE865" i="40" s="1"/>
  <c r="AB864" i="40" l="1"/>
  <c r="Y864" i="40"/>
  <c r="AC864" i="40" l="1"/>
  <c r="AJ864" i="40"/>
  <c r="AK864" i="40" s="1"/>
  <c r="AD864" i="40"/>
  <c r="C865" i="40" s="1"/>
  <c r="E865" i="40" s="1"/>
  <c r="Z864" i="40"/>
  <c r="AL864" i="40" l="1"/>
  <c r="AQ864" i="40" s="1"/>
  <c r="AT864" i="40" s="1"/>
  <c r="D865" i="40"/>
  <c r="F865" i="40"/>
  <c r="AO864" i="40" l="1"/>
  <c r="AR864" i="40" s="1"/>
  <c r="G865" i="40"/>
  <c r="H865" i="40" s="1"/>
  <c r="I865" i="40" s="1"/>
  <c r="K865" i="40" s="1"/>
  <c r="L865" i="40" s="1"/>
  <c r="U865" i="40"/>
  <c r="V865" i="40" s="1"/>
  <c r="X865" i="40" l="1"/>
  <c r="AM865" i="40"/>
  <c r="M865" i="40"/>
  <c r="BF865" i="40"/>
  <c r="BG865" i="40" s="1"/>
  <c r="AF866" i="40" s="1"/>
  <c r="AG866" i="40" s="1"/>
  <c r="W865" i="40"/>
  <c r="AN865" i="40"/>
  <c r="AP865" i="40" s="1"/>
  <c r="AS865" i="40" s="1"/>
  <c r="BH865" i="40"/>
  <c r="BI865" i="40" s="1"/>
  <c r="AA865" i="40"/>
  <c r="N865" i="40" l="1"/>
  <c r="P865" i="40" s="1"/>
  <c r="Q865" i="40" s="1"/>
  <c r="T866" i="40"/>
  <c r="AI866" i="40"/>
  <c r="AY866" i="40"/>
  <c r="AH866" i="40"/>
  <c r="O865" i="40" l="1"/>
  <c r="R865" i="40"/>
  <c r="S865" i="40" s="1"/>
  <c r="AV866" i="40"/>
  <c r="AW866" i="40" s="1"/>
  <c r="AX866" i="40" s="1"/>
  <c r="BB866" i="40"/>
  <c r="AZ866" i="40"/>
  <c r="BC866" i="40" l="1"/>
  <c r="BD866" i="40" s="1"/>
  <c r="BE866" i="40" s="1"/>
  <c r="B867" i="40"/>
  <c r="Y865" i="40"/>
  <c r="AB865" i="40"/>
  <c r="AC865" i="40" l="1"/>
  <c r="AD865" i="40" s="1"/>
  <c r="C866" i="40" s="1"/>
  <c r="E866" i="40" s="1"/>
  <c r="AJ865" i="40"/>
  <c r="AK865" i="40" s="1"/>
  <c r="Z865" i="40"/>
  <c r="AL865" i="40" l="1"/>
  <c r="AQ865" i="40" s="1"/>
  <c r="AT865" i="40" s="1"/>
  <c r="D866" i="40"/>
  <c r="F866" i="40"/>
  <c r="AO865" i="40" l="1"/>
  <c r="AR865" i="40" s="1"/>
  <c r="G866" i="40"/>
  <c r="H866" i="40" s="1"/>
  <c r="I866" i="40" s="1"/>
  <c r="K866" i="40" s="1"/>
  <c r="L866" i="40" s="1"/>
  <c r="U866" i="40"/>
  <c r="V866" i="40" s="1"/>
  <c r="X866" i="40" l="1"/>
  <c r="AA866" i="40"/>
  <c r="M866" i="40"/>
  <c r="BF866" i="40"/>
  <c r="BG866" i="40" s="1"/>
  <c r="AF867" i="40" s="1"/>
  <c r="AG867" i="40" s="1"/>
  <c r="AN866" i="40"/>
  <c r="AP866" i="40" s="1"/>
  <c r="AS866" i="40" s="1"/>
  <c r="AM866" i="40"/>
  <c r="BH866" i="40"/>
  <c r="BI866" i="40" s="1"/>
  <c r="T867" i="40" l="1"/>
  <c r="W866" i="40"/>
  <c r="N866" i="40"/>
  <c r="P866" i="40" s="1"/>
  <c r="AI867" i="40"/>
  <c r="AY867" i="40"/>
  <c r="AH867" i="40"/>
  <c r="O866" i="40" l="1"/>
  <c r="Q866" i="40"/>
  <c r="AZ867" i="40"/>
  <c r="AV867" i="40"/>
  <c r="AW867" i="40" s="1"/>
  <c r="AX867" i="40" s="1"/>
  <c r="BB867" i="40"/>
  <c r="BC867" i="40" s="1"/>
  <c r="BD867" i="40" s="1"/>
  <c r="BE867" i="40" s="1"/>
  <c r="B868" i="40" l="1"/>
  <c r="R866" i="40"/>
  <c r="S866" i="40" s="1"/>
  <c r="AB866" i="40"/>
  <c r="Y866" i="40"/>
  <c r="AC866" i="40" l="1"/>
  <c r="AD866" i="40" s="1"/>
  <c r="C867" i="40" s="1"/>
  <c r="E867" i="40" s="1"/>
  <c r="AJ866" i="40"/>
  <c r="AK866" i="40" s="1"/>
  <c r="Z866" i="40"/>
  <c r="AL866" i="40" l="1"/>
  <c r="AO866" i="40" s="1"/>
  <c r="AR866" i="40" s="1"/>
  <c r="D867" i="40"/>
  <c r="F867" i="40"/>
  <c r="AQ866" i="40" l="1"/>
  <c r="AT866" i="40" s="1"/>
  <c r="G867" i="40"/>
  <c r="H867" i="40" s="1"/>
  <c r="I867" i="40" s="1"/>
  <c r="K867" i="40" s="1"/>
  <c r="L867" i="40" s="1"/>
  <c r="U867" i="40"/>
  <c r="V867" i="40" s="1"/>
  <c r="X867" i="40" l="1"/>
  <c r="AA867" i="40"/>
  <c r="M867" i="40"/>
  <c r="BF867" i="40"/>
  <c r="BG867" i="40" s="1"/>
  <c r="AF868" i="40" s="1"/>
  <c r="AG868" i="40" s="1"/>
  <c r="AM867" i="40"/>
  <c r="AN867" i="40"/>
  <c r="AP867" i="40" s="1"/>
  <c r="AS867" i="40" s="1"/>
  <c r="BH867" i="40"/>
  <c r="BI867" i="40" s="1"/>
  <c r="T868" i="40" l="1"/>
  <c r="W867" i="40"/>
  <c r="N867" i="40"/>
  <c r="P867" i="40" s="1"/>
  <c r="AI868" i="40"/>
  <c r="AH868" i="40"/>
  <c r="AY868" i="40"/>
  <c r="O867" i="40" l="1"/>
  <c r="Q867" i="40"/>
  <c r="AZ868" i="40"/>
  <c r="BB868" i="40"/>
  <c r="AV868" i="40"/>
  <c r="AW868" i="40" s="1"/>
  <c r="AX868" i="40" s="1"/>
  <c r="B869" i="40" l="1"/>
  <c r="R867" i="40"/>
  <c r="S867" i="40" s="1"/>
  <c r="BC868" i="40"/>
  <c r="BD868" i="40" s="1"/>
  <c r="BE868" i="40" s="1"/>
  <c r="AB867" i="40"/>
  <c r="Y867" i="40"/>
  <c r="AC867" i="40" l="1"/>
  <c r="AJ867" i="40"/>
  <c r="AK867" i="40" s="1"/>
  <c r="AD867" i="40"/>
  <c r="C868" i="40" s="1"/>
  <c r="E868" i="40" s="1"/>
  <c r="Z867" i="40"/>
  <c r="AL867" i="40" l="1"/>
  <c r="AO867" i="40" s="1"/>
  <c r="AR867" i="40" s="1"/>
  <c r="D868" i="40"/>
  <c r="F868" i="40"/>
  <c r="AQ867" i="40" l="1"/>
  <c r="AT867" i="40" s="1"/>
  <c r="G868" i="40"/>
  <c r="H868" i="40" s="1"/>
  <c r="I868" i="40" s="1"/>
  <c r="K868" i="40" s="1"/>
  <c r="L868" i="40" s="1"/>
  <c r="U868" i="40"/>
  <c r="V868" i="40" s="1"/>
  <c r="X868" i="40" l="1"/>
  <c r="AA868" i="40"/>
  <c r="M868" i="40"/>
  <c r="BF868" i="40"/>
  <c r="BG868" i="40" s="1"/>
  <c r="AF869" i="40" s="1"/>
  <c r="AG869" i="40" s="1"/>
  <c r="AN868" i="40"/>
  <c r="AP868" i="40" s="1"/>
  <c r="AS868" i="40" s="1"/>
  <c r="AM868" i="40"/>
  <c r="BH868" i="40"/>
  <c r="BI868" i="40" s="1"/>
  <c r="T869" i="40" l="1"/>
  <c r="W868" i="40"/>
  <c r="N868" i="40"/>
  <c r="P868" i="40" s="1"/>
  <c r="AI869" i="40"/>
  <c r="AH869" i="40"/>
  <c r="AY869" i="40"/>
  <c r="O868" i="40" l="1"/>
  <c r="Q868" i="40"/>
  <c r="AZ869" i="40"/>
  <c r="AV869" i="40"/>
  <c r="AW869" i="40" s="1"/>
  <c r="AX869" i="40" s="1"/>
  <c r="BB869" i="40"/>
  <c r="B870" i="40" l="1"/>
  <c r="R868" i="40"/>
  <c r="S868" i="40" s="1"/>
  <c r="BC869" i="40"/>
  <c r="BD869" i="40" s="1"/>
  <c r="BE869" i="40" s="1"/>
  <c r="Y868" i="40" l="1"/>
  <c r="AB868" i="40"/>
  <c r="AC868" i="40" l="1"/>
  <c r="AD868" i="40" s="1"/>
  <c r="C869" i="40" s="1"/>
  <c r="E869" i="40" s="1"/>
  <c r="AJ868" i="40"/>
  <c r="AK868" i="40" s="1"/>
  <c r="Z868" i="40"/>
  <c r="AL868" i="40" l="1"/>
  <c r="AQ868" i="40" s="1"/>
  <c r="AT868" i="40" s="1"/>
  <c r="D869" i="40"/>
  <c r="F869" i="40"/>
  <c r="AO868" i="40" l="1"/>
  <c r="AR868" i="40" s="1"/>
  <c r="U869" i="40"/>
  <c r="V869" i="40" s="1"/>
  <c r="G869" i="40"/>
  <c r="H869" i="40" s="1"/>
  <c r="I869" i="40" s="1"/>
  <c r="K869" i="40" s="1"/>
  <c r="L869" i="40" s="1"/>
  <c r="X869" i="40" l="1"/>
  <c r="BH869" i="40"/>
  <c r="BI869" i="40" s="1"/>
  <c r="T870" i="40" s="1"/>
  <c r="AM869" i="40"/>
  <c r="AN869" i="40"/>
  <c r="AP869" i="40" s="1"/>
  <c r="AS869" i="40" s="1"/>
  <c r="AA869" i="40"/>
  <c r="M869" i="40"/>
  <c r="BF869" i="40"/>
  <c r="BG869" i="40" s="1"/>
  <c r="AF870" i="40" s="1"/>
  <c r="AG870" i="40" s="1"/>
  <c r="AH870" i="40" s="1"/>
  <c r="AI870" i="40" l="1"/>
  <c r="AV870" i="40" s="1"/>
  <c r="AW870" i="40" s="1"/>
  <c r="AX870" i="40" s="1"/>
  <c r="AY870" i="40"/>
  <c r="N869" i="40"/>
  <c r="P869" i="40" s="1"/>
  <c r="W869" i="40"/>
  <c r="BB870" i="40" l="1"/>
  <c r="AZ870" i="40"/>
  <c r="B871" i="40"/>
  <c r="O869" i="40"/>
  <c r="Q869" i="40"/>
  <c r="Y869" i="40"/>
  <c r="AB869" i="40"/>
  <c r="BC870" i="40" l="1"/>
  <c r="BD870" i="40" s="1"/>
  <c r="BE870" i="40" s="1"/>
  <c r="R869" i="40"/>
  <c r="S869" i="40" s="1"/>
  <c r="AC869" i="40"/>
  <c r="AJ869" i="40"/>
  <c r="AK869" i="40" s="1"/>
  <c r="AD869" i="40"/>
  <c r="C870" i="40" s="1"/>
  <c r="E870" i="40" s="1"/>
  <c r="Z869" i="40"/>
  <c r="AL869" i="40" l="1"/>
  <c r="AO869" i="40" s="1"/>
  <c r="AR869" i="40" s="1"/>
  <c r="D870" i="40"/>
  <c r="F870" i="40"/>
  <c r="AQ869" i="40" l="1"/>
  <c r="AT869" i="40" s="1"/>
  <c r="U870" i="40"/>
  <c r="V870" i="40" s="1"/>
  <c r="BH870" i="40" s="1"/>
  <c r="BI870" i="40" s="1"/>
  <c r="G870" i="40"/>
  <c r="H870" i="40" s="1"/>
  <c r="I870" i="40" s="1"/>
  <c r="K870" i="40" s="1"/>
  <c r="L870" i="40" s="1"/>
  <c r="X870" i="40" l="1"/>
  <c r="AN870" i="40"/>
  <c r="AP870" i="40" s="1"/>
  <c r="AS870" i="40" s="1"/>
  <c r="AM870" i="40"/>
  <c r="T871" i="40"/>
  <c r="AA870" i="40"/>
  <c r="M870" i="40"/>
  <c r="BF870" i="40"/>
  <c r="BG870" i="40" s="1"/>
  <c r="AF871" i="40" s="1"/>
  <c r="AG871" i="40" s="1"/>
  <c r="N870" i="40" l="1"/>
  <c r="P870" i="40" s="1"/>
  <c r="W870" i="40"/>
  <c r="AY871" i="40"/>
  <c r="AI871" i="40"/>
  <c r="AH871" i="40"/>
  <c r="O870" i="40" l="1"/>
  <c r="Q870" i="40"/>
  <c r="AV871" i="40"/>
  <c r="AW871" i="40" s="1"/>
  <c r="AX871" i="40" s="1"/>
  <c r="BB871" i="40"/>
  <c r="AZ871" i="40"/>
  <c r="B872" i="40" l="1"/>
  <c r="R870" i="40"/>
  <c r="S870" i="40" s="1"/>
  <c r="BC871" i="40"/>
  <c r="BD871" i="40" s="1"/>
  <c r="BE871" i="40" s="1"/>
  <c r="Y870" i="40" l="1"/>
  <c r="AB870" i="40"/>
  <c r="AC870" i="40" l="1"/>
  <c r="AD870" i="40" s="1"/>
  <c r="C871" i="40" s="1"/>
  <c r="E871" i="40" s="1"/>
  <c r="AJ870" i="40"/>
  <c r="AK870" i="40" s="1"/>
  <c r="Z870" i="40"/>
  <c r="AL870" i="40" l="1"/>
  <c r="AQ870" i="40" s="1"/>
  <c r="AT870" i="40" s="1"/>
  <c r="D871" i="40"/>
  <c r="F871" i="40"/>
  <c r="AO870" i="40" l="1"/>
  <c r="AR870" i="40" s="1"/>
  <c r="G871" i="40"/>
  <c r="H871" i="40" s="1"/>
  <c r="I871" i="40" s="1"/>
  <c r="K871" i="40" s="1"/>
  <c r="L871" i="40" s="1"/>
  <c r="U871" i="40"/>
  <c r="V871" i="40" s="1"/>
  <c r="X871" i="40" l="1"/>
  <c r="M871" i="40"/>
  <c r="BF871" i="40"/>
  <c r="BG871" i="40" s="1"/>
  <c r="AF872" i="40" s="1"/>
  <c r="AG872" i="40" s="1"/>
  <c r="BH871" i="40"/>
  <c r="BI871" i="40" s="1"/>
  <c r="AM871" i="40"/>
  <c r="AN871" i="40"/>
  <c r="AP871" i="40" s="1"/>
  <c r="AS871" i="40" s="1"/>
  <c r="AA871" i="40"/>
  <c r="T872" i="40" l="1"/>
  <c r="W871" i="40"/>
  <c r="N871" i="40"/>
  <c r="P871" i="40" s="1"/>
  <c r="AI872" i="40"/>
  <c r="AY872" i="40"/>
  <c r="AH872" i="40"/>
  <c r="Q871" i="40" l="1"/>
  <c r="O871" i="40"/>
  <c r="BB872" i="40"/>
  <c r="AZ872" i="40"/>
  <c r="AV872" i="40"/>
  <c r="AW872" i="40" s="1"/>
  <c r="AX872" i="40" s="1"/>
  <c r="B873" i="40" l="1"/>
  <c r="BC872" i="40"/>
  <c r="BD872" i="40" s="1"/>
  <c r="BE872" i="40" s="1"/>
  <c r="R871" i="40"/>
  <c r="S871" i="40" s="1"/>
  <c r="Y871" i="40"/>
  <c r="AB871" i="40"/>
  <c r="AC871" i="40" l="1"/>
  <c r="AJ871" i="40"/>
  <c r="AK871" i="40" s="1"/>
  <c r="AD871" i="40"/>
  <c r="C872" i="40" s="1"/>
  <c r="E872" i="40" s="1"/>
  <c r="Z871" i="40"/>
  <c r="AL871" i="40" l="1"/>
  <c r="AQ871" i="40" s="1"/>
  <c r="AT871" i="40" s="1"/>
  <c r="D872" i="40"/>
  <c r="F872" i="40"/>
  <c r="U872" i="40" l="1"/>
  <c r="V872" i="40" s="1"/>
  <c r="BH872" i="40" s="1"/>
  <c r="BI872" i="40" s="1"/>
  <c r="AO871" i="40"/>
  <c r="AR871" i="40" s="1"/>
  <c r="G872" i="40"/>
  <c r="H872" i="40" s="1"/>
  <c r="I872" i="40" s="1"/>
  <c r="K872" i="40" s="1"/>
  <c r="L872" i="40" s="1"/>
  <c r="AM872" i="40" l="1"/>
  <c r="AN872" i="40"/>
  <c r="AP872" i="40" s="1"/>
  <c r="AS872" i="40" s="1"/>
  <c r="X872" i="40"/>
  <c r="T873" i="40"/>
  <c r="AA872" i="40"/>
  <c r="M872" i="40"/>
  <c r="BF872" i="40"/>
  <c r="BG872" i="40" s="1"/>
  <c r="AF873" i="40" s="1"/>
  <c r="AG873" i="40" s="1"/>
  <c r="W872" i="40" l="1"/>
  <c r="N872" i="40"/>
  <c r="P872" i="40" s="1"/>
  <c r="AH873" i="40"/>
  <c r="AY873" i="40"/>
  <c r="AI873" i="40"/>
  <c r="O872" i="40" l="1"/>
  <c r="Q872" i="40"/>
  <c r="AV873" i="40"/>
  <c r="AW873" i="40" s="1"/>
  <c r="AX873" i="40" s="1"/>
  <c r="BB873" i="40"/>
  <c r="AZ873" i="40"/>
  <c r="B874" i="40" l="1"/>
  <c r="R872" i="40"/>
  <c r="S872" i="40" s="1"/>
  <c r="BC873" i="40"/>
  <c r="BD873" i="40" s="1"/>
  <c r="BE873" i="40" s="1"/>
  <c r="Y872" i="40" l="1"/>
  <c r="AB872" i="40"/>
  <c r="AC872" i="40" l="1"/>
  <c r="AJ872" i="40"/>
  <c r="AK872" i="40" s="1"/>
  <c r="AD872" i="40"/>
  <c r="C873" i="40" s="1"/>
  <c r="E873" i="40" s="1"/>
  <c r="Z872" i="40"/>
  <c r="AL872" i="40" l="1"/>
  <c r="AO872" i="40" s="1"/>
  <c r="AR872" i="40" s="1"/>
  <c r="D873" i="40"/>
  <c r="F873" i="40"/>
  <c r="AQ872" i="40" l="1"/>
  <c r="AT872" i="40" s="1"/>
  <c r="G873" i="40"/>
  <c r="H873" i="40" s="1"/>
  <c r="I873" i="40" s="1"/>
  <c r="K873" i="40" s="1"/>
  <c r="L873" i="40" s="1"/>
  <c r="U873" i="40"/>
  <c r="V873" i="40" s="1"/>
  <c r="X873" i="40" l="1"/>
  <c r="BH873" i="40"/>
  <c r="BI873" i="40" s="1"/>
  <c r="T874" i="40" s="1"/>
  <c r="AA873" i="40"/>
  <c r="M873" i="40"/>
  <c r="AN873" i="40"/>
  <c r="AP873" i="40" s="1"/>
  <c r="AS873" i="40" s="1"/>
  <c r="AM873" i="40"/>
  <c r="BF873" i="40"/>
  <c r="BG873" i="40" s="1"/>
  <c r="AF874" i="40" s="1"/>
  <c r="AG874" i="40" s="1"/>
  <c r="N873" i="40" l="1"/>
  <c r="P873" i="40" s="1"/>
  <c r="Q873" i="40" s="1"/>
  <c r="W873" i="40"/>
  <c r="AY874" i="40"/>
  <c r="AI874" i="40"/>
  <c r="AH874" i="40"/>
  <c r="O873" i="40" l="1"/>
  <c r="R873" i="40"/>
  <c r="S873" i="40" s="1"/>
  <c r="BB874" i="40"/>
  <c r="AZ874" i="40"/>
  <c r="AV874" i="40"/>
  <c r="AW874" i="40" s="1"/>
  <c r="AX874" i="40" s="1"/>
  <c r="B875" i="40" l="1"/>
  <c r="BC874" i="40"/>
  <c r="BD874" i="40" s="1"/>
  <c r="BE874" i="40" s="1"/>
  <c r="AB873" i="40" l="1"/>
  <c r="Y873" i="40"/>
  <c r="AC873" i="40" l="1"/>
  <c r="AJ873" i="40"/>
  <c r="AK873" i="40" s="1"/>
  <c r="AD873" i="40"/>
  <c r="C874" i="40" s="1"/>
  <c r="E874" i="40" s="1"/>
  <c r="Z873" i="40"/>
  <c r="AL873" i="40" l="1"/>
  <c r="AQ873" i="40" s="1"/>
  <c r="AT873" i="40" s="1"/>
  <c r="D874" i="40"/>
  <c r="F874" i="40"/>
  <c r="AO873" i="40" l="1"/>
  <c r="AR873" i="40" s="1"/>
  <c r="G874" i="40"/>
  <c r="H874" i="40" s="1"/>
  <c r="I874" i="40" s="1"/>
  <c r="K874" i="40" s="1"/>
  <c r="L874" i="40" s="1"/>
  <c r="U874" i="40"/>
  <c r="V874" i="40" s="1"/>
  <c r="X874" i="40" l="1"/>
  <c r="M874" i="40"/>
  <c r="BF874" i="40"/>
  <c r="BG874" i="40" s="1"/>
  <c r="AF875" i="40" s="1"/>
  <c r="AG875" i="40" s="1"/>
  <c r="AI875" i="40" s="1"/>
  <c r="BH874" i="40"/>
  <c r="BI874" i="40" s="1"/>
  <c r="AN874" i="40"/>
  <c r="AP874" i="40" s="1"/>
  <c r="AS874" i="40" s="1"/>
  <c r="AM874" i="40"/>
  <c r="AA874" i="40"/>
  <c r="T875" i="40" l="1"/>
  <c r="AY875" i="40"/>
  <c r="AH875" i="40"/>
  <c r="W874" i="40"/>
  <c r="N874" i="40"/>
  <c r="P874" i="40" s="1"/>
  <c r="AZ875" i="40"/>
  <c r="AV875" i="40"/>
  <c r="AW875" i="40" s="1"/>
  <c r="AX875" i="40" s="1"/>
  <c r="BB875" i="40"/>
  <c r="B876" i="40" l="1"/>
  <c r="Q874" i="40"/>
  <c r="O874" i="40"/>
  <c r="BC875" i="40"/>
  <c r="BD875" i="40" s="1"/>
  <c r="BE875" i="40" s="1"/>
  <c r="R874" i="40" l="1"/>
  <c r="S874" i="40" s="1"/>
  <c r="Y874" i="40"/>
  <c r="AB874" i="40"/>
  <c r="AC874" i="40" l="1"/>
  <c r="AJ874" i="40"/>
  <c r="AK874" i="40" s="1"/>
  <c r="AD874" i="40"/>
  <c r="C875" i="40" s="1"/>
  <c r="E875" i="40" s="1"/>
  <c r="Z874" i="40"/>
  <c r="AL874" i="40" l="1"/>
  <c r="AQ874" i="40" s="1"/>
  <c r="AT874" i="40" s="1"/>
  <c r="D875" i="40"/>
  <c r="F875" i="40"/>
  <c r="AO874" i="40" l="1"/>
  <c r="AR874" i="40" s="1"/>
  <c r="G875" i="40"/>
  <c r="H875" i="40" s="1"/>
  <c r="I875" i="40" s="1"/>
  <c r="K875" i="40" s="1"/>
  <c r="L875" i="40" s="1"/>
  <c r="U875" i="40"/>
  <c r="V875" i="40" s="1"/>
  <c r="X875" i="40" l="1"/>
  <c r="AA875" i="40"/>
  <c r="M875" i="40"/>
  <c r="BF875" i="40"/>
  <c r="BG875" i="40" s="1"/>
  <c r="AF876" i="40" s="1"/>
  <c r="AG876" i="40" s="1"/>
  <c r="AN875" i="40"/>
  <c r="AP875" i="40" s="1"/>
  <c r="AS875" i="40" s="1"/>
  <c r="AM875" i="40"/>
  <c r="BH875" i="40"/>
  <c r="BI875" i="40" s="1"/>
  <c r="T876" i="40" l="1"/>
  <c r="W875" i="40"/>
  <c r="N875" i="40"/>
  <c r="P875" i="40" s="1"/>
  <c r="AY876" i="40"/>
  <c r="AI876" i="40"/>
  <c r="AH876" i="40"/>
  <c r="Q875" i="40" l="1"/>
  <c r="O875" i="40"/>
  <c r="AZ876" i="40"/>
  <c r="AV876" i="40"/>
  <c r="AW876" i="40" s="1"/>
  <c r="AX876" i="40" s="1"/>
  <c r="BB876" i="40"/>
  <c r="B877" i="40" l="1"/>
  <c r="R875" i="40"/>
  <c r="S875" i="40" s="1"/>
  <c r="BC876" i="40"/>
  <c r="BD876" i="40" s="1"/>
  <c r="BE876" i="40" s="1"/>
  <c r="AB875" i="40"/>
  <c r="AC875" i="40" l="1"/>
  <c r="AJ875" i="40"/>
  <c r="AK875" i="40" s="1"/>
  <c r="AD875" i="40"/>
  <c r="C876" i="40" s="1"/>
  <c r="Y875" i="40"/>
  <c r="E876" i="40" l="1"/>
  <c r="Z875" i="40"/>
  <c r="D876" i="40"/>
  <c r="F876" i="40"/>
  <c r="G876" i="40" l="1"/>
  <c r="H876" i="40" s="1"/>
  <c r="I876" i="40" s="1"/>
  <c r="K876" i="40" s="1"/>
  <c r="L876" i="40" s="1"/>
  <c r="U876" i="40"/>
  <c r="V876" i="40" s="1"/>
  <c r="AL875" i="40"/>
  <c r="M876" i="40" l="1"/>
  <c r="X876" i="40"/>
  <c r="N876" i="40"/>
  <c r="P876" i="40" s="1"/>
  <c r="AN876" i="40"/>
  <c r="AP876" i="40" s="1"/>
  <c r="AS876" i="40" s="1"/>
  <c r="AM876" i="40"/>
  <c r="BH876" i="40"/>
  <c r="BI876" i="40" s="1"/>
  <c r="W876" i="40"/>
  <c r="BF876" i="40"/>
  <c r="BG876" i="40" s="1"/>
  <c r="AF877" i="40" s="1"/>
  <c r="AG877" i="40" s="1"/>
  <c r="AA876" i="40"/>
  <c r="AQ875" i="40"/>
  <c r="AT875" i="40" s="1"/>
  <c r="AO875" i="40"/>
  <c r="AR875" i="40" s="1"/>
  <c r="T877" i="40" l="1"/>
  <c r="Q876" i="40"/>
  <c r="O876" i="40"/>
  <c r="AI877" i="40"/>
  <c r="AY877" i="40"/>
  <c r="AH877" i="40"/>
  <c r="R876" i="40" l="1"/>
  <c r="S876" i="40" s="1"/>
  <c r="BB877" i="40"/>
  <c r="AV877" i="40"/>
  <c r="AW877" i="40" s="1"/>
  <c r="AX877" i="40" s="1"/>
  <c r="AZ877" i="40"/>
  <c r="BC877" i="40" s="1"/>
  <c r="BD877" i="40" s="1"/>
  <c r="BE877" i="40" s="1"/>
  <c r="B878" i="40" l="1"/>
  <c r="AB876" i="40"/>
  <c r="Y876" i="40"/>
  <c r="AC876" i="40" l="1"/>
  <c r="AJ876" i="40"/>
  <c r="AK876" i="40" s="1"/>
  <c r="AD876" i="40"/>
  <c r="C877" i="40" s="1"/>
  <c r="E877" i="40" s="1"/>
  <c r="Z876" i="40"/>
  <c r="AL876" i="40" l="1"/>
  <c r="AQ876" i="40" s="1"/>
  <c r="AT876" i="40" s="1"/>
  <c r="D877" i="40"/>
  <c r="F877" i="40"/>
  <c r="AO876" i="40" l="1"/>
  <c r="AR876" i="40" s="1"/>
  <c r="G877" i="40"/>
  <c r="H877" i="40" s="1"/>
  <c r="I877" i="40" s="1"/>
  <c r="K877" i="40" s="1"/>
  <c r="L877" i="40" s="1"/>
  <c r="U877" i="40"/>
  <c r="V877" i="40" s="1"/>
  <c r="X877" i="40" l="1"/>
  <c r="M877" i="40"/>
  <c r="BF877" i="40"/>
  <c r="BG877" i="40" s="1"/>
  <c r="AF878" i="40" s="1"/>
  <c r="AG878" i="40" s="1"/>
  <c r="BH877" i="40"/>
  <c r="BI877" i="40" s="1"/>
  <c r="W877" i="40"/>
  <c r="AM877" i="40"/>
  <c r="AN877" i="40"/>
  <c r="AP877" i="40" s="1"/>
  <c r="AS877" i="40" s="1"/>
  <c r="AA877" i="40"/>
  <c r="N877" i="40" l="1"/>
  <c r="P877" i="40" s="1"/>
  <c r="Q877" i="40" s="1"/>
  <c r="T878" i="40"/>
  <c r="AI878" i="40"/>
  <c r="AY878" i="40"/>
  <c r="AH878" i="40"/>
  <c r="O877" i="40" l="1"/>
  <c r="R877" i="40"/>
  <c r="S877" i="40" s="1"/>
  <c r="AZ878" i="40"/>
  <c r="BB878" i="40"/>
  <c r="AV878" i="40"/>
  <c r="AW878" i="40" s="1"/>
  <c r="AX878" i="40" s="1"/>
  <c r="B879" i="40" l="1"/>
  <c r="BC878" i="40"/>
  <c r="BD878" i="40" s="1"/>
  <c r="BE878" i="40" s="1"/>
  <c r="AB877" i="40" l="1"/>
  <c r="Y877" i="40"/>
  <c r="AC877" i="40" l="1"/>
  <c r="AJ877" i="40"/>
  <c r="AK877" i="40" s="1"/>
  <c r="AD877" i="40"/>
  <c r="C878" i="40" s="1"/>
  <c r="E878" i="40" s="1"/>
  <c r="Z877" i="40"/>
  <c r="AL877" i="40" l="1"/>
  <c r="AO877" i="40" s="1"/>
  <c r="AR877" i="40" s="1"/>
  <c r="D878" i="40"/>
  <c r="F878" i="40"/>
  <c r="AQ877" i="40" l="1"/>
  <c r="AT877" i="40" s="1"/>
  <c r="G878" i="40"/>
  <c r="H878" i="40" s="1"/>
  <c r="I878" i="40" s="1"/>
  <c r="K878" i="40" s="1"/>
  <c r="L878" i="40" s="1"/>
  <c r="U878" i="40"/>
  <c r="V878" i="40" s="1"/>
  <c r="X878" i="40" l="1"/>
  <c r="AA878" i="40"/>
  <c r="M878" i="40"/>
  <c r="BF878" i="40"/>
  <c r="BG878" i="40" s="1"/>
  <c r="AF879" i="40" s="1"/>
  <c r="AG879" i="40" s="1"/>
  <c r="AN878" i="40"/>
  <c r="AP878" i="40" s="1"/>
  <c r="AS878" i="40" s="1"/>
  <c r="AM878" i="40"/>
  <c r="BH878" i="40"/>
  <c r="BI878" i="40" s="1"/>
  <c r="T879" i="40" l="1"/>
  <c r="W878" i="40"/>
  <c r="N878" i="40"/>
  <c r="P878" i="40" s="1"/>
  <c r="AY879" i="40"/>
  <c r="AH879" i="40"/>
  <c r="AI879" i="40"/>
  <c r="O878" i="40" l="1"/>
  <c r="Q878" i="40"/>
  <c r="BB879" i="40"/>
  <c r="AZ879" i="40"/>
  <c r="BC879" i="40" s="1"/>
  <c r="BD879" i="40" s="1"/>
  <c r="BE879" i="40" s="1"/>
  <c r="AV879" i="40"/>
  <c r="AW879" i="40" s="1"/>
  <c r="AX879" i="40" s="1"/>
  <c r="B880" i="40" l="1"/>
  <c r="R878" i="40"/>
  <c r="S878" i="40" s="1"/>
  <c r="Y878" i="40"/>
  <c r="AB878" i="40"/>
  <c r="AC878" i="40" l="1"/>
  <c r="AJ878" i="40"/>
  <c r="AK878" i="40" s="1"/>
  <c r="AD878" i="40"/>
  <c r="C879" i="40" s="1"/>
  <c r="E879" i="40" s="1"/>
  <c r="Z878" i="40"/>
  <c r="AL878" i="40" l="1"/>
  <c r="AQ878" i="40" s="1"/>
  <c r="AT878" i="40" s="1"/>
  <c r="D879" i="40"/>
  <c r="F879" i="40"/>
  <c r="AO878" i="40" l="1"/>
  <c r="AR878" i="40" s="1"/>
  <c r="G879" i="40"/>
  <c r="H879" i="40" s="1"/>
  <c r="I879" i="40" s="1"/>
  <c r="K879" i="40" s="1"/>
  <c r="L879" i="40" s="1"/>
  <c r="U879" i="40"/>
  <c r="V879" i="40" s="1"/>
  <c r="X879" i="40" l="1"/>
  <c r="M879" i="40"/>
  <c r="BF879" i="40"/>
  <c r="BG879" i="40" s="1"/>
  <c r="AF880" i="40" s="1"/>
  <c r="AG880" i="40" s="1"/>
  <c r="BH879" i="40"/>
  <c r="BI879" i="40" s="1"/>
  <c r="N879" i="40"/>
  <c r="P879" i="40" s="1"/>
  <c r="W879" i="40"/>
  <c r="AM879" i="40"/>
  <c r="AN879" i="40"/>
  <c r="AP879" i="40" s="1"/>
  <c r="AS879" i="40" s="1"/>
  <c r="AA879" i="40"/>
  <c r="T880" i="40" l="1"/>
  <c r="Q879" i="40"/>
  <c r="O879" i="40"/>
  <c r="AI880" i="40"/>
  <c r="AY880" i="40"/>
  <c r="AH880" i="40"/>
  <c r="R879" i="40" l="1"/>
  <c r="S879" i="40" s="1"/>
  <c r="AZ880" i="40"/>
  <c r="BB880" i="40"/>
  <c r="AV880" i="40"/>
  <c r="AW880" i="40" s="1"/>
  <c r="AX880" i="40" s="1"/>
  <c r="B881" i="40" l="1"/>
  <c r="BC880" i="40"/>
  <c r="BD880" i="40" s="1"/>
  <c r="BE880" i="40" s="1"/>
  <c r="Y879" i="40" l="1"/>
  <c r="AB879" i="40"/>
  <c r="AC879" i="40" l="1"/>
  <c r="AD879" i="40" s="1"/>
  <c r="C880" i="40" s="1"/>
  <c r="E880" i="40" s="1"/>
  <c r="AJ879" i="40"/>
  <c r="AK879" i="40" s="1"/>
  <c r="Z879" i="40"/>
  <c r="AL879" i="40" l="1"/>
  <c r="AQ879" i="40" s="1"/>
  <c r="AT879" i="40" s="1"/>
  <c r="D880" i="40"/>
  <c r="F880" i="40"/>
  <c r="AO879" i="40" l="1"/>
  <c r="AR879" i="40" s="1"/>
  <c r="U880" i="40"/>
  <c r="V880" i="40" s="1"/>
  <c r="BH880" i="40" s="1"/>
  <c r="BI880" i="40" s="1"/>
  <c r="G880" i="40"/>
  <c r="H880" i="40" s="1"/>
  <c r="I880" i="40" s="1"/>
  <c r="K880" i="40" s="1"/>
  <c r="L880" i="40" s="1"/>
  <c r="X880" i="40" l="1"/>
  <c r="AN880" i="40"/>
  <c r="AP880" i="40" s="1"/>
  <c r="AS880" i="40" s="1"/>
  <c r="AM880" i="40"/>
  <c r="T881" i="40"/>
  <c r="AA880" i="40"/>
  <c r="M880" i="40"/>
  <c r="BF880" i="40"/>
  <c r="BG880" i="40" s="1"/>
  <c r="AF881" i="40" s="1"/>
  <c r="AG881" i="40" s="1"/>
  <c r="AY881" i="40" s="1"/>
  <c r="AI881" i="40" l="1"/>
  <c r="AH881" i="40"/>
  <c r="N880" i="40"/>
  <c r="P880" i="40" s="1"/>
  <c r="W880" i="40"/>
  <c r="AV881" i="40"/>
  <c r="AW881" i="40" s="1"/>
  <c r="AX881" i="40" s="1"/>
  <c r="AZ881" i="40"/>
  <c r="BB881" i="40"/>
  <c r="B882" i="40" l="1"/>
  <c r="O880" i="40"/>
  <c r="Q880" i="40"/>
  <c r="BC881" i="40"/>
  <c r="BD881" i="40" s="1"/>
  <c r="BE881" i="40" s="1"/>
  <c r="R880" i="40" l="1"/>
  <c r="S880" i="40" s="1"/>
  <c r="Y880" i="40"/>
  <c r="AB880" i="40"/>
  <c r="AC880" i="40" l="1"/>
  <c r="AD880" i="40" s="1"/>
  <c r="C881" i="40" s="1"/>
  <c r="E881" i="40" s="1"/>
  <c r="AJ880" i="40"/>
  <c r="AK880" i="40" s="1"/>
  <c r="Z880" i="40"/>
  <c r="AL880" i="40" l="1"/>
  <c r="AQ880" i="40" s="1"/>
  <c r="AT880" i="40" s="1"/>
  <c r="D881" i="40"/>
  <c r="F881" i="40"/>
  <c r="G881" i="40" l="1"/>
  <c r="H881" i="40" s="1"/>
  <c r="I881" i="40" s="1"/>
  <c r="K881" i="40" s="1"/>
  <c r="L881" i="40" s="1"/>
  <c r="U881" i="40"/>
  <c r="V881" i="40" s="1"/>
  <c r="AM881" i="40" s="1"/>
  <c r="AO880" i="40"/>
  <c r="AR880" i="40" s="1"/>
  <c r="M881" i="40" l="1"/>
  <c r="N881" i="40"/>
  <c r="P881" i="40" s="1"/>
  <c r="X881" i="40"/>
  <c r="BH881" i="40"/>
  <c r="BI881" i="40" s="1"/>
  <c r="BF881" i="40"/>
  <c r="BG881" i="40" s="1"/>
  <c r="AF882" i="40" s="1"/>
  <c r="AG882" i="40" s="1"/>
  <c r="W881" i="40"/>
  <c r="AN881" i="40"/>
  <c r="AP881" i="40" s="1"/>
  <c r="AS881" i="40" s="1"/>
  <c r="AA881" i="40"/>
  <c r="T882" i="40" l="1"/>
  <c r="Q881" i="40"/>
  <c r="O881" i="40"/>
  <c r="AH882" i="40"/>
  <c r="AY882" i="40"/>
  <c r="AI882" i="40"/>
  <c r="R881" i="40" l="1"/>
  <c r="S881" i="40" s="1"/>
  <c r="AZ882" i="40"/>
  <c r="AV882" i="40"/>
  <c r="AW882" i="40" s="1"/>
  <c r="AX882" i="40" s="1"/>
  <c r="BB882" i="40"/>
  <c r="B883" i="40" l="1"/>
  <c r="BC882" i="40"/>
  <c r="BD882" i="40" s="1"/>
  <c r="BE882" i="40" s="1"/>
  <c r="AB881" i="40" l="1"/>
  <c r="Y881" i="40"/>
  <c r="AC881" i="40" l="1"/>
  <c r="AJ881" i="40"/>
  <c r="AK881" i="40" s="1"/>
  <c r="AD881" i="40"/>
  <c r="C882" i="40" s="1"/>
  <c r="E882" i="40" s="1"/>
  <c r="Z881" i="40"/>
  <c r="AL881" i="40" l="1"/>
  <c r="AO881" i="40" s="1"/>
  <c r="AR881" i="40" s="1"/>
  <c r="D882" i="40"/>
  <c r="F882" i="40"/>
  <c r="AQ881" i="40" l="1"/>
  <c r="AT881" i="40" s="1"/>
  <c r="G882" i="40"/>
  <c r="H882" i="40" s="1"/>
  <c r="I882" i="40" s="1"/>
  <c r="K882" i="40" s="1"/>
  <c r="L882" i="40" s="1"/>
  <c r="U882" i="40"/>
  <c r="V882" i="40" s="1"/>
  <c r="X882" i="40" l="1"/>
  <c r="M882" i="40"/>
  <c r="N882" i="40" s="1"/>
  <c r="P882" i="40" s="1"/>
  <c r="BF882" i="40"/>
  <c r="BG882" i="40" s="1"/>
  <c r="AF883" i="40" s="1"/>
  <c r="AG883" i="40" s="1"/>
  <c r="BH882" i="40"/>
  <c r="BI882" i="40" s="1"/>
  <c r="W882" i="40"/>
  <c r="AN882" i="40"/>
  <c r="AP882" i="40" s="1"/>
  <c r="AS882" i="40" s="1"/>
  <c r="AM882" i="40"/>
  <c r="AA882" i="40"/>
  <c r="T883" i="40" l="1"/>
  <c r="Q882" i="40"/>
  <c r="O882" i="40"/>
  <c r="AH883" i="40"/>
  <c r="AY883" i="40"/>
  <c r="AI883" i="40"/>
  <c r="R882" i="40" l="1"/>
  <c r="S882" i="40" s="1"/>
  <c r="AZ883" i="40"/>
  <c r="BB883" i="40"/>
  <c r="AV883" i="40"/>
  <c r="AW883" i="40" s="1"/>
  <c r="AX883" i="40" s="1"/>
  <c r="BC883" i="40" l="1"/>
  <c r="BD883" i="40" s="1"/>
  <c r="BE883" i="40" s="1"/>
  <c r="B884" i="40"/>
  <c r="Y882" i="40"/>
  <c r="AB882" i="40"/>
  <c r="AC882" i="40" l="1"/>
  <c r="AD882" i="40" s="1"/>
  <c r="C883" i="40" s="1"/>
  <c r="E883" i="40" s="1"/>
  <c r="AJ882" i="40"/>
  <c r="AK882" i="40" s="1"/>
  <c r="Z882" i="40"/>
  <c r="AL882" i="40" l="1"/>
  <c r="AQ882" i="40" s="1"/>
  <c r="AT882" i="40" s="1"/>
  <c r="D883" i="40"/>
  <c r="F883" i="40"/>
  <c r="AO882" i="40" l="1"/>
  <c r="AR882" i="40" s="1"/>
  <c r="G883" i="40"/>
  <c r="H883" i="40" s="1"/>
  <c r="I883" i="40" s="1"/>
  <c r="K883" i="40" s="1"/>
  <c r="L883" i="40" s="1"/>
  <c r="U883" i="40"/>
  <c r="V883" i="40" s="1"/>
  <c r="X883" i="40" l="1"/>
  <c r="M883" i="40"/>
  <c r="BF883" i="40"/>
  <c r="BG883" i="40" s="1"/>
  <c r="AF884" i="40" s="1"/>
  <c r="AG884" i="40" s="1"/>
  <c r="AN883" i="40"/>
  <c r="AP883" i="40" s="1"/>
  <c r="AS883" i="40" s="1"/>
  <c r="AM883" i="40"/>
  <c r="BH883" i="40"/>
  <c r="BI883" i="40" s="1"/>
  <c r="AA883" i="40"/>
  <c r="T884" i="40" l="1"/>
  <c r="W883" i="40"/>
  <c r="N883" i="40"/>
  <c r="P883" i="40" s="1"/>
  <c r="AI884" i="40"/>
  <c r="AH884" i="40"/>
  <c r="AY884" i="40"/>
  <c r="O883" i="40" l="1"/>
  <c r="Q883" i="40"/>
  <c r="AZ884" i="40"/>
  <c r="BB884" i="40"/>
  <c r="BC884" i="40" s="1"/>
  <c r="BD884" i="40" s="1"/>
  <c r="BE884" i="40" s="1"/>
  <c r="AV884" i="40"/>
  <c r="AW884" i="40" s="1"/>
  <c r="AX884" i="40" s="1"/>
  <c r="B885" i="40" l="1"/>
  <c r="R883" i="40"/>
  <c r="S883" i="40" s="1"/>
  <c r="Y883" i="40"/>
  <c r="AB883" i="40"/>
  <c r="AC883" i="40" l="1"/>
  <c r="AD883" i="40" s="1"/>
  <c r="C884" i="40" s="1"/>
  <c r="E884" i="40" s="1"/>
  <c r="AJ883" i="40"/>
  <c r="AK883" i="40" s="1"/>
  <c r="Z883" i="40"/>
  <c r="AL883" i="40" l="1"/>
  <c r="AQ883" i="40" s="1"/>
  <c r="AT883" i="40" s="1"/>
  <c r="D884" i="40"/>
  <c r="F884" i="40"/>
  <c r="AO883" i="40" l="1"/>
  <c r="AR883" i="40" s="1"/>
  <c r="G884" i="40"/>
  <c r="H884" i="40" s="1"/>
  <c r="I884" i="40" s="1"/>
  <c r="K884" i="40" s="1"/>
  <c r="L884" i="40" s="1"/>
  <c r="U884" i="40"/>
  <c r="V884" i="40" s="1"/>
  <c r="X884" i="40" l="1"/>
  <c r="M884" i="40"/>
  <c r="BF884" i="40"/>
  <c r="BG884" i="40" s="1"/>
  <c r="AF885" i="40" s="1"/>
  <c r="AG885" i="40" s="1"/>
  <c r="W884" i="40"/>
  <c r="AN884" i="40"/>
  <c r="AP884" i="40" s="1"/>
  <c r="AS884" i="40" s="1"/>
  <c r="AM884" i="40"/>
  <c r="BH884" i="40"/>
  <c r="BI884" i="40" s="1"/>
  <c r="AA884" i="40"/>
  <c r="N884" i="40" l="1"/>
  <c r="P884" i="40" s="1"/>
  <c r="Q884" i="40" s="1"/>
  <c r="T885" i="40"/>
  <c r="AY885" i="40"/>
  <c r="AI885" i="40"/>
  <c r="AH885" i="40"/>
  <c r="O884" i="40" l="1"/>
  <c r="R884" i="40"/>
  <c r="S884" i="40" s="1"/>
  <c r="AV885" i="40"/>
  <c r="AW885" i="40" s="1"/>
  <c r="AX885" i="40" s="1"/>
  <c r="AZ885" i="40"/>
  <c r="BB885" i="40"/>
  <c r="B886" i="40" l="1"/>
  <c r="BC885" i="40"/>
  <c r="BD885" i="40" s="1"/>
  <c r="BE885" i="40" s="1"/>
  <c r="Y884" i="40" l="1"/>
  <c r="AB884" i="40"/>
  <c r="AC884" i="40" l="1"/>
  <c r="AD884" i="40" s="1"/>
  <c r="C885" i="40" s="1"/>
  <c r="E885" i="40" s="1"/>
  <c r="AJ884" i="40"/>
  <c r="AK884" i="40" s="1"/>
  <c r="Z884" i="40"/>
  <c r="AL884" i="40" l="1"/>
  <c r="AQ884" i="40" s="1"/>
  <c r="AT884" i="40" s="1"/>
  <c r="D885" i="40"/>
  <c r="F885" i="40"/>
  <c r="G885" i="40" l="1"/>
  <c r="H885" i="40" s="1"/>
  <c r="I885" i="40" s="1"/>
  <c r="K885" i="40" s="1"/>
  <c r="L885" i="40" s="1"/>
  <c r="U885" i="40"/>
  <c r="V885" i="40" s="1"/>
  <c r="AO884" i="40"/>
  <c r="AR884" i="40" s="1"/>
  <c r="BH885" i="40"/>
  <c r="BI885" i="40" s="1"/>
  <c r="AN885" i="40"/>
  <c r="AP885" i="40" s="1"/>
  <c r="AS885" i="40" s="1"/>
  <c r="M885" i="40" l="1"/>
  <c r="N885" i="40"/>
  <c r="P885" i="40" s="1"/>
  <c r="X885" i="40"/>
  <c r="T886" i="40"/>
  <c r="BF885" i="40"/>
  <c r="BG885" i="40" s="1"/>
  <c r="AF886" i="40" s="1"/>
  <c r="AG886" i="40" s="1"/>
  <c r="AM885" i="40"/>
  <c r="AA885" i="40"/>
  <c r="W885" i="40" l="1"/>
  <c r="Q885" i="40"/>
  <c r="O885" i="40"/>
  <c r="AH886" i="40"/>
  <c r="AY886" i="40"/>
  <c r="AI886" i="40"/>
  <c r="R885" i="40" l="1"/>
  <c r="S885" i="40" s="1"/>
  <c r="BB886" i="40"/>
  <c r="AV886" i="40"/>
  <c r="AW886" i="40" s="1"/>
  <c r="AX886" i="40" s="1"/>
  <c r="AZ886" i="40"/>
  <c r="BC886" i="40" l="1"/>
  <c r="BD886" i="40" s="1"/>
  <c r="BE886" i="40" s="1"/>
  <c r="B887" i="40"/>
  <c r="AB885" i="40"/>
  <c r="Y885" i="40"/>
  <c r="AC885" i="40" l="1"/>
  <c r="AD885" i="40" s="1"/>
  <c r="C886" i="40" s="1"/>
  <c r="E886" i="40" s="1"/>
  <c r="AJ885" i="40"/>
  <c r="AK885" i="40" s="1"/>
  <c r="Z885" i="40"/>
  <c r="AL885" i="40" l="1"/>
  <c r="AQ885" i="40" s="1"/>
  <c r="AT885" i="40" s="1"/>
  <c r="D886" i="40"/>
  <c r="F886" i="40"/>
  <c r="AO885" i="40" l="1"/>
  <c r="AR885" i="40" s="1"/>
  <c r="G886" i="40"/>
  <c r="H886" i="40" s="1"/>
  <c r="I886" i="40" s="1"/>
  <c r="K886" i="40" s="1"/>
  <c r="L886" i="40" s="1"/>
  <c r="U886" i="40"/>
  <c r="V886" i="40" s="1"/>
  <c r="X886" i="40" l="1"/>
  <c r="AA886" i="40"/>
  <c r="M886" i="40"/>
  <c r="BF886" i="40"/>
  <c r="BG886" i="40" s="1"/>
  <c r="AF887" i="40" s="1"/>
  <c r="AG887" i="40" s="1"/>
  <c r="AM886" i="40"/>
  <c r="AN886" i="40"/>
  <c r="AP886" i="40" s="1"/>
  <c r="AS886" i="40" s="1"/>
  <c r="BH886" i="40"/>
  <c r="BI886" i="40" s="1"/>
  <c r="T887" i="40" l="1"/>
  <c r="W886" i="40"/>
  <c r="N886" i="40"/>
  <c r="P886" i="40" s="1"/>
  <c r="AH887" i="40"/>
  <c r="AI887" i="40"/>
  <c r="AY887" i="40"/>
  <c r="Q886" i="40" l="1"/>
  <c r="O886" i="40"/>
  <c r="AZ887" i="40"/>
  <c r="AV887" i="40"/>
  <c r="AW887" i="40" s="1"/>
  <c r="AX887" i="40" s="1"/>
  <c r="BB887" i="40"/>
  <c r="BC887" i="40" s="1"/>
  <c r="BD887" i="40" s="1"/>
  <c r="BE887" i="40" s="1"/>
  <c r="B888" i="40" l="1"/>
  <c r="R886" i="40"/>
  <c r="S886" i="40" s="1"/>
  <c r="AB886" i="40"/>
  <c r="Y886" i="40"/>
  <c r="AC886" i="40" l="1"/>
  <c r="AJ886" i="40"/>
  <c r="AK886" i="40" s="1"/>
  <c r="AD886" i="40"/>
  <c r="C887" i="40" s="1"/>
  <c r="E887" i="40" s="1"/>
  <c r="Z886" i="40"/>
  <c r="AL886" i="40" l="1"/>
  <c r="AO886" i="40" s="1"/>
  <c r="AR886" i="40" s="1"/>
  <c r="D887" i="40"/>
  <c r="F887" i="40"/>
  <c r="AQ886" i="40" l="1"/>
  <c r="AT886" i="40" s="1"/>
  <c r="G887" i="40"/>
  <c r="H887" i="40" s="1"/>
  <c r="I887" i="40" s="1"/>
  <c r="K887" i="40" s="1"/>
  <c r="L887" i="40" s="1"/>
  <c r="U887" i="40"/>
  <c r="V887" i="40" s="1"/>
  <c r="X887" i="40" l="1"/>
  <c r="AA887" i="40"/>
  <c r="M887" i="40"/>
  <c r="BF887" i="40"/>
  <c r="BG887" i="40" s="1"/>
  <c r="AF888" i="40" s="1"/>
  <c r="AG888" i="40" s="1"/>
  <c r="AN887" i="40"/>
  <c r="AP887" i="40" s="1"/>
  <c r="AS887" i="40" s="1"/>
  <c r="AM887" i="40"/>
  <c r="BH887" i="40"/>
  <c r="BI887" i="40" s="1"/>
  <c r="T888" i="40" l="1"/>
  <c r="W887" i="40"/>
  <c r="N887" i="40"/>
  <c r="P887" i="40" s="1"/>
  <c r="AH888" i="40"/>
  <c r="AI888" i="40"/>
  <c r="AY888" i="40"/>
  <c r="O887" i="40" l="1"/>
  <c r="Q887" i="40"/>
  <c r="AV888" i="40"/>
  <c r="AW888" i="40" s="1"/>
  <c r="AX888" i="40" s="1"/>
  <c r="BB888" i="40"/>
  <c r="AZ888" i="40"/>
  <c r="B889" i="40" l="1"/>
  <c r="R887" i="40"/>
  <c r="S887" i="40" s="1"/>
  <c r="BC888" i="40"/>
  <c r="BD888" i="40" s="1"/>
  <c r="BE888" i="40" s="1"/>
  <c r="AB887" i="40" l="1"/>
  <c r="Y887" i="40"/>
  <c r="AC887" i="40" l="1"/>
  <c r="AJ887" i="40"/>
  <c r="AK887" i="40" s="1"/>
  <c r="AD887" i="40"/>
  <c r="C888" i="40" s="1"/>
  <c r="E888" i="40" s="1"/>
  <c r="Z887" i="40"/>
  <c r="AL887" i="40" l="1"/>
  <c r="AO887" i="40" s="1"/>
  <c r="AR887" i="40" s="1"/>
  <c r="D888" i="40"/>
  <c r="F888" i="40"/>
  <c r="AQ887" i="40" l="1"/>
  <c r="AT887" i="40" s="1"/>
  <c r="G888" i="40"/>
  <c r="H888" i="40" s="1"/>
  <c r="I888" i="40" s="1"/>
  <c r="K888" i="40" s="1"/>
  <c r="L888" i="40" s="1"/>
  <c r="U888" i="40"/>
  <c r="V888" i="40" s="1"/>
  <c r="X888" i="40" l="1"/>
  <c r="M888" i="40"/>
  <c r="BF888" i="40"/>
  <c r="BG888" i="40" s="1"/>
  <c r="AF889" i="40" s="1"/>
  <c r="AG889" i="40" s="1"/>
  <c r="AN888" i="40"/>
  <c r="AP888" i="40" s="1"/>
  <c r="AS888" i="40" s="1"/>
  <c r="AM888" i="40"/>
  <c r="BH888" i="40"/>
  <c r="BI888" i="40" s="1"/>
  <c r="AA888" i="40"/>
  <c r="T889" i="40" l="1"/>
  <c r="W888" i="40"/>
  <c r="N888" i="40"/>
  <c r="P888" i="40" s="1"/>
  <c r="AI889" i="40"/>
  <c r="AY889" i="40"/>
  <c r="AH889" i="40"/>
  <c r="Q888" i="40" l="1"/>
  <c r="O888" i="40"/>
  <c r="BB889" i="40"/>
  <c r="AV889" i="40"/>
  <c r="AW889" i="40" s="1"/>
  <c r="AX889" i="40" s="1"/>
  <c r="AZ889" i="40"/>
  <c r="BC889" i="40" l="1"/>
  <c r="BD889" i="40" s="1"/>
  <c r="BE889" i="40" s="1"/>
  <c r="B890" i="40"/>
  <c r="R888" i="40"/>
  <c r="S888" i="40" s="1"/>
  <c r="AB888" i="40"/>
  <c r="Y888" i="40"/>
  <c r="AC888" i="40" l="1"/>
  <c r="AJ888" i="40"/>
  <c r="AK888" i="40" s="1"/>
  <c r="AD888" i="40"/>
  <c r="C889" i="40" s="1"/>
  <c r="E889" i="40" s="1"/>
  <c r="Z888" i="40"/>
  <c r="AL888" i="40" l="1"/>
  <c r="AQ888" i="40" s="1"/>
  <c r="AT888" i="40" s="1"/>
  <c r="D889" i="40"/>
  <c r="F889" i="40"/>
  <c r="AO888" i="40" l="1"/>
  <c r="AR888" i="40" s="1"/>
  <c r="U889" i="40"/>
  <c r="V889" i="40" s="1"/>
  <c r="AM889" i="40" s="1"/>
  <c r="G889" i="40"/>
  <c r="H889" i="40" s="1"/>
  <c r="I889" i="40" s="1"/>
  <c r="K889" i="40" s="1"/>
  <c r="L889" i="40" s="1"/>
  <c r="X889" i="40" l="1"/>
  <c r="AN889" i="40"/>
  <c r="BH889" i="40"/>
  <c r="BI889" i="40" s="1"/>
  <c r="T890" i="40" s="1"/>
  <c r="AA889" i="40"/>
  <c r="M889" i="40"/>
  <c r="N889" i="40" s="1"/>
  <c r="P889" i="40" s="1"/>
  <c r="BF889" i="40"/>
  <c r="BG889" i="40" s="1"/>
  <c r="AF890" i="40" s="1"/>
  <c r="AG890" i="40" s="1"/>
  <c r="W889" i="40" l="1"/>
  <c r="Q889" i="40"/>
  <c r="O889" i="40"/>
  <c r="AH890" i="40"/>
  <c r="AY890" i="40"/>
  <c r="AI890" i="40"/>
  <c r="R889" i="40" l="1"/>
  <c r="S889" i="40" s="1"/>
  <c r="AZ890" i="40"/>
  <c r="AV890" i="40"/>
  <c r="AW890" i="40" s="1"/>
  <c r="AX890" i="40" s="1"/>
  <c r="BB890" i="40"/>
  <c r="B891" i="40" l="1"/>
  <c r="BC890" i="40"/>
  <c r="BD890" i="40" s="1"/>
  <c r="BE890" i="40" s="1"/>
  <c r="Y889" i="40" l="1"/>
  <c r="AB889" i="40"/>
  <c r="AC889" i="40" l="1"/>
  <c r="AJ889" i="40"/>
  <c r="AK889" i="40" s="1"/>
  <c r="AD889" i="40"/>
  <c r="C890" i="40" s="1"/>
  <c r="E890" i="40" s="1"/>
  <c r="Z889" i="40"/>
  <c r="AP889" i="40" s="1"/>
  <c r="AS889" i="40" s="1"/>
  <c r="AL889" i="40" l="1"/>
  <c r="AQ889" i="40" s="1"/>
  <c r="AT889" i="40" s="1"/>
  <c r="D890" i="40"/>
  <c r="F890" i="40"/>
  <c r="AO889" i="40" l="1"/>
  <c r="AR889" i="40" s="1"/>
  <c r="G890" i="40"/>
  <c r="H890" i="40" s="1"/>
  <c r="I890" i="40" s="1"/>
  <c r="K890" i="40" s="1"/>
  <c r="L890" i="40" s="1"/>
  <c r="U890" i="40"/>
  <c r="V890" i="40" s="1"/>
  <c r="X890" i="40" l="1"/>
  <c r="M890" i="40"/>
  <c r="BF890" i="40"/>
  <c r="BG890" i="40" s="1"/>
  <c r="AF891" i="40" s="1"/>
  <c r="AG891" i="40" s="1"/>
  <c r="AH891" i="40" s="1"/>
  <c r="AM890" i="40"/>
  <c r="AN890" i="40"/>
  <c r="AP890" i="40" s="1"/>
  <c r="AS890" i="40" s="1"/>
  <c r="BH890" i="40"/>
  <c r="BI890" i="40" s="1"/>
  <c r="AA890" i="40"/>
  <c r="N890" i="40" l="1"/>
  <c r="P890" i="40" s="1"/>
  <c r="Q890" i="40" s="1"/>
  <c r="W890" i="40"/>
  <c r="T891" i="40"/>
  <c r="AY891" i="40"/>
  <c r="AI891" i="40"/>
  <c r="AZ891" i="40" s="1"/>
  <c r="O890" i="40"/>
  <c r="AV891" i="40" l="1"/>
  <c r="AW891" i="40" s="1"/>
  <c r="AX891" i="40" s="1"/>
  <c r="BB891" i="40"/>
  <c r="B892" i="40"/>
  <c r="R890" i="40"/>
  <c r="S890" i="40" s="1"/>
  <c r="BC891" i="40"/>
  <c r="BD891" i="40" s="1"/>
  <c r="BE891" i="40" s="1"/>
  <c r="AB890" i="40"/>
  <c r="Y890" i="40"/>
  <c r="AC890" i="40" l="1"/>
  <c r="AD890" i="40" s="1"/>
  <c r="C891" i="40" s="1"/>
  <c r="E891" i="40" s="1"/>
  <c r="AJ890" i="40"/>
  <c r="AK890" i="40" s="1"/>
  <c r="Z890" i="40"/>
  <c r="AL890" i="40" l="1"/>
  <c r="AQ890" i="40" s="1"/>
  <c r="AT890" i="40" s="1"/>
  <c r="AO890" i="40"/>
  <c r="AR890" i="40" s="1"/>
  <c r="D891" i="40"/>
  <c r="F891" i="40"/>
  <c r="G891" i="40" l="1"/>
  <c r="H891" i="40" s="1"/>
  <c r="I891" i="40" s="1"/>
  <c r="K891" i="40" s="1"/>
  <c r="L891" i="40" s="1"/>
  <c r="U891" i="40"/>
  <c r="V891" i="40" s="1"/>
  <c r="X891" i="40" l="1"/>
  <c r="M891" i="40"/>
  <c r="BF891" i="40"/>
  <c r="BG891" i="40" s="1"/>
  <c r="AF892" i="40" s="1"/>
  <c r="AG892" i="40" s="1"/>
  <c r="BH891" i="40"/>
  <c r="BI891" i="40" s="1"/>
  <c r="N891" i="40"/>
  <c r="P891" i="40" s="1"/>
  <c r="W891" i="40"/>
  <c r="AN891" i="40"/>
  <c r="AP891" i="40" s="1"/>
  <c r="AS891" i="40" s="1"/>
  <c r="AM891" i="40"/>
  <c r="AA891" i="40"/>
  <c r="T892" i="40" l="1"/>
  <c r="Q891" i="40"/>
  <c r="O891" i="40"/>
  <c r="AI892" i="40"/>
  <c r="AH892" i="40"/>
  <c r="AY892" i="40"/>
  <c r="R891" i="40" l="1"/>
  <c r="S891" i="40" s="1"/>
  <c r="AV892" i="40"/>
  <c r="AW892" i="40" s="1"/>
  <c r="AX892" i="40" s="1"/>
  <c r="AZ892" i="40"/>
  <c r="BB892" i="40"/>
  <c r="B893" i="40" l="1"/>
  <c r="BC892" i="40"/>
  <c r="BD892" i="40" s="1"/>
  <c r="BE892" i="40" s="1"/>
  <c r="Y891" i="40" l="1"/>
  <c r="AB891" i="40"/>
  <c r="AC891" i="40" l="1"/>
  <c r="AJ891" i="40"/>
  <c r="AK891" i="40" s="1"/>
  <c r="AD891" i="40"/>
  <c r="C892" i="40" s="1"/>
  <c r="E892" i="40" s="1"/>
  <c r="Z891" i="40"/>
  <c r="AL891" i="40" l="1"/>
  <c r="AQ891" i="40" s="1"/>
  <c r="AT891" i="40" s="1"/>
  <c r="D892" i="40"/>
  <c r="F892" i="40"/>
  <c r="AO891" i="40" l="1"/>
  <c r="AR891" i="40" s="1"/>
  <c r="G892" i="40"/>
  <c r="H892" i="40" s="1"/>
  <c r="I892" i="40" s="1"/>
  <c r="K892" i="40" s="1"/>
  <c r="L892" i="40" s="1"/>
  <c r="U892" i="40"/>
  <c r="V892" i="40" s="1"/>
  <c r="X892" i="40" l="1"/>
  <c r="W892" i="40"/>
  <c r="M892" i="40"/>
  <c r="N892" i="40" s="1"/>
  <c r="P892" i="40" s="1"/>
  <c r="BF892" i="40"/>
  <c r="BG892" i="40" s="1"/>
  <c r="AF893" i="40" s="1"/>
  <c r="AG893" i="40" s="1"/>
  <c r="AH893" i="40" s="1"/>
  <c r="AM892" i="40"/>
  <c r="AN892" i="40"/>
  <c r="AP892" i="40" s="1"/>
  <c r="AS892" i="40" s="1"/>
  <c r="BH892" i="40"/>
  <c r="BI892" i="40" s="1"/>
  <c r="AA892" i="40"/>
  <c r="T893" i="40" l="1"/>
  <c r="AI893" i="40"/>
  <c r="AV893" i="40" s="1"/>
  <c r="AW893" i="40" s="1"/>
  <c r="AX893" i="40" s="1"/>
  <c r="AY893" i="40"/>
  <c r="O892" i="40"/>
  <c r="Q892" i="40"/>
  <c r="AZ893" i="40"/>
  <c r="BB893" i="40" l="1"/>
  <c r="B894" i="40"/>
  <c r="R892" i="40"/>
  <c r="S892" i="40" s="1"/>
  <c r="BC893" i="40"/>
  <c r="BD893" i="40" s="1"/>
  <c r="BE893" i="40" s="1"/>
  <c r="AB892" i="40" l="1"/>
  <c r="Y892" i="40"/>
  <c r="AC892" i="40" l="1"/>
  <c r="AD892" i="40" s="1"/>
  <c r="C893" i="40" s="1"/>
  <c r="E893" i="40" s="1"/>
  <c r="AJ892" i="40"/>
  <c r="AK892" i="40" s="1"/>
  <c r="Z892" i="40"/>
  <c r="AL892" i="40" l="1"/>
  <c r="AO892" i="40" s="1"/>
  <c r="AR892" i="40" s="1"/>
  <c r="D893" i="40"/>
  <c r="F893" i="40"/>
  <c r="AQ892" i="40" l="1"/>
  <c r="AT892" i="40" s="1"/>
  <c r="U893" i="40"/>
  <c r="V893" i="40" s="1"/>
  <c r="AN893" i="40" s="1"/>
  <c r="AP893" i="40" s="1"/>
  <c r="AS893" i="40" s="1"/>
  <c r="G893" i="40"/>
  <c r="H893" i="40" s="1"/>
  <c r="I893" i="40" s="1"/>
  <c r="K893" i="40" s="1"/>
  <c r="L893" i="40" s="1"/>
  <c r="X893" i="40" l="1"/>
  <c r="AM893" i="40"/>
  <c r="AA893" i="40"/>
  <c r="M893" i="40"/>
  <c r="BF893" i="40"/>
  <c r="BG893" i="40" s="1"/>
  <c r="AF894" i="40" s="1"/>
  <c r="AG894" i="40" s="1"/>
  <c r="BH893" i="40"/>
  <c r="BI893" i="40" s="1"/>
  <c r="T894" i="40" l="1"/>
  <c r="W893" i="40"/>
  <c r="N893" i="40"/>
  <c r="P893" i="40" s="1"/>
  <c r="AI894" i="40"/>
  <c r="AY894" i="40"/>
  <c r="AH894" i="40"/>
  <c r="O893" i="40" l="1"/>
  <c r="Q893" i="40"/>
  <c r="AV894" i="40"/>
  <c r="AW894" i="40" s="1"/>
  <c r="AX894" i="40" s="1"/>
  <c r="AZ894" i="40"/>
  <c r="BB894" i="40"/>
  <c r="B895" i="40" l="1"/>
  <c r="R893" i="40"/>
  <c r="S893" i="40" s="1"/>
  <c r="BC894" i="40"/>
  <c r="BD894" i="40" s="1"/>
  <c r="BE894" i="40" s="1"/>
  <c r="Y893" i="40" l="1"/>
  <c r="AB893" i="40"/>
  <c r="AC893" i="40" l="1"/>
  <c r="AD893" i="40" s="1"/>
  <c r="C894" i="40" s="1"/>
  <c r="E894" i="40" s="1"/>
  <c r="AJ893" i="40"/>
  <c r="AK893" i="40" s="1"/>
  <c r="Z893" i="40"/>
  <c r="D894" i="40" l="1"/>
  <c r="F894" i="40"/>
  <c r="G894" i="40" l="1"/>
  <c r="H894" i="40" s="1"/>
  <c r="I894" i="40" s="1"/>
  <c r="K894" i="40" s="1"/>
  <c r="L894" i="40" s="1"/>
  <c r="U894" i="40"/>
  <c r="V894" i="40" s="1"/>
  <c r="AL893" i="40"/>
  <c r="X894" i="40" l="1"/>
  <c r="M894" i="40"/>
  <c r="AN894" i="40"/>
  <c r="AP894" i="40" s="1"/>
  <c r="AS894" i="40" s="1"/>
  <c r="AM894" i="40"/>
  <c r="BH894" i="40"/>
  <c r="BI894" i="40" s="1"/>
  <c r="W894" i="40"/>
  <c r="BF894" i="40"/>
  <c r="BG894" i="40" s="1"/>
  <c r="AF895" i="40" s="1"/>
  <c r="AG895" i="40" s="1"/>
  <c r="AA894" i="40"/>
  <c r="AQ893" i="40"/>
  <c r="AT893" i="40" s="1"/>
  <c r="AO893" i="40"/>
  <c r="AR893" i="40" s="1"/>
  <c r="N894" i="40"/>
  <c r="P894" i="40" s="1"/>
  <c r="T895" i="40" l="1"/>
  <c r="Q894" i="40"/>
  <c r="O894" i="40"/>
  <c r="AY895" i="40"/>
  <c r="AH895" i="40"/>
  <c r="AI895" i="40"/>
  <c r="R894" i="40" l="1"/>
  <c r="S894" i="40" s="1"/>
  <c r="BB895" i="40"/>
  <c r="AZ895" i="40"/>
  <c r="AV895" i="40"/>
  <c r="AW895" i="40" s="1"/>
  <c r="AX895" i="40" s="1"/>
  <c r="B896" i="40" l="1"/>
  <c r="BC895" i="40"/>
  <c r="BD895" i="40" s="1"/>
  <c r="BE895" i="40" s="1"/>
  <c r="AB894" i="40" l="1"/>
  <c r="Y894" i="40"/>
  <c r="AC894" i="40" l="1"/>
  <c r="AJ894" i="40"/>
  <c r="AK894" i="40" s="1"/>
  <c r="AD894" i="40"/>
  <c r="C895" i="40" s="1"/>
  <c r="E895" i="40" s="1"/>
  <c r="Z894" i="40"/>
  <c r="AL894" i="40" l="1"/>
  <c r="AO894" i="40" s="1"/>
  <c r="AR894" i="40" s="1"/>
  <c r="D895" i="40"/>
  <c r="F895" i="40"/>
  <c r="AQ894" i="40" l="1"/>
  <c r="AT894" i="40" s="1"/>
  <c r="G895" i="40"/>
  <c r="H895" i="40" s="1"/>
  <c r="I895" i="40" s="1"/>
  <c r="K895" i="40" s="1"/>
  <c r="L895" i="40" s="1"/>
  <c r="U895" i="40"/>
  <c r="V895" i="40" s="1"/>
  <c r="X895" i="40" l="1"/>
  <c r="M895" i="40"/>
  <c r="BF895" i="40"/>
  <c r="BG895" i="40" s="1"/>
  <c r="AF896" i="40" s="1"/>
  <c r="AG896" i="40" s="1"/>
  <c r="AN895" i="40"/>
  <c r="AP895" i="40" s="1"/>
  <c r="AS895" i="40" s="1"/>
  <c r="AM895" i="40"/>
  <c r="BH895" i="40"/>
  <c r="BI895" i="40" s="1"/>
  <c r="AA895" i="40"/>
  <c r="T896" i="40" l="1"/>
  <c r="W895" i="40"/>
  <c r="N895" i="40"/>
  <c r="P895" i="40" s="1"/>
  <c r="AH896" i="40"/>
  <c r="AI896" i="40"/>
  <c r="AY896" i="40"/>
  <c r="O895" i="40" l="1"/>
  <c r="Q895" i="40"/>
  <c r="BB896" i="40"/>
  <c r="AZ896" i="40"/>
  <c r="AV896" i="40"/>
  <c r="AW896" i="40" s="1"/>
  <c r="AX896" i="40" s="1"/>
  <c r="B897" i="40" l="1"/>
  <c r="R895" i="40"/>
  <c r="S895" i="40" s="1"/>
  <c r="BC896" i="40"/>
  <c r="BD896" i="40" s="1"/>
  <c r="BE896" i="40" s="1"/>
  <c r="Y895" i="40" l="1"/>
  <c r="AB895" i="40"/>
  <c r="AC895" i="40" l="1"/>
  <c r="AJ895" i="40"/>
  <c r="AK895" i="40" s="1"/>
  <c r="AD895" i="40"/>
  <c r="C896" i="40" s="1"/>
  <c r="E896" i="40" s="1"/>
  <c r="Z895" i="40"/>
  <c r="AL895" i="40" l="1"/>
  <c r="AO895" i="40" s="1"/>
  <c r="AR895" i="40" s="1"/>
  <c r="D896" i="40"/>
  <c r="F896" i="40"/>
  <c r="AQ895" i="40" l="1"/>
  <c r="AT895" i="40" s="1"/>
  <c r="U896" i="40"/>
  <c r="V896" i="40" s="1"/>
  <c r="BH896" i="40" s="1"/>
  <c r="BI896" i="40" s="1"/>
  <c r="G896" i="40"/>
  <c r="H896" i="40" s="1"/>
  <c r="I896" i="40" s="1"/>
  <c r="K896" i="40" s="1"/>
  <c r="L896" i="40" s="1"/>
  <c r="X896" i="40" l="1"/>
  <c r="AN896" i="40"/>
  <c r="AP896" i="40" s="1"/>
  <c r="AS896" i="40" s="1"/>
  <c r="AM896" i="40"/>
  <c r="T897" i="40"/>
  <c r="AA896" i="40"/>
  <c r="M896" i="40"/>
  <c r="BF896" i="40"/>
  <c r="BG896" i="40" s="1"/>
  <c r="AF897" i="40" s="1"/>
  <c r="AG897" i="40" s="1"/>
  <c r="N896" i="40" l="1"/>
  <c r="P896" i="40" s="1"/>
  <c r="W896" i="40"/>
  <c r="AI897" i="40"/>
  <c r="AH897" i="40"/>
  <c r="AY897" i="40"/>
  <c r="O896" i="40" l="1"/>
  <c r="Q896" i="40"/>
  <c r="AZ897" i="40"/>
  <c r="BB897" i="40"/>
  <c r="BC897" i="40" s="1"/>
  <c r="BD897" i="40" s="1"/>
  <c r="BE897" i="40" s="1"/>
  <c r="AV897" i="40"/>
  <c r="AW897" i="40" s="1"/>
  <c r="AX897" i="40" s="1"/>
  <c r="B898" i="40" l="1"/>
  <c r="R896" i="40"/>
  <c r="S896" i="40" s="1"/>
  <c r="Y896" i="40"/>
  <c r="AB896" i="40"/>
  <c r="AC896" i="40" l="1"/>
  <c r="AD896" i="40" s="1"/>
  <c r="C897" i="40" s="1"/>
  <c r="E897" i="40" s="1"/>
  <c r="AJ896" i="40"/>
  <c r="AK896" i="40" s="1"/>
  <c r="Z896" i="40"/>
  <c r="AL896" i="40" l="1"/>
  <c r="AQ896" i="40" s="1"/>
  <c r="AT896" i="40" s="1"/>
  <c r="D897" i="40"/>
  <c r="F897" i="40"/>
  <c r="AO896" i="40" l="1"/>
  <c r="AR896" i="40" s="1"/>
  <c r="G897" i="40"/>
  <c r="H897" i="40" s="1"/>
  <c r="I897" i="40" s="1"/>
  <c r="K897" i="40" s="1"/>
  <c r="L897" i="40" s="1"/>
  <c r="U897" i="40"/>
  <c r="V897" i="40" s="1"/>
  <c r="X897" i="40" l="1"/>
  <c r="M897" i="40"/>
  <c r="BF897" i="40"/>
  <c r="BG897" i="40" s="1"/>
  <c r="AF898" i="40" s="1"/>
  <c r="AG898" i="40" s="1"/>
  <c r="W897" i="40"/>
  <c r="BH897" i="40"/>
  <c r="BI897" i="40" s="1"/>
  <c r="N897" i="40"/>
  <c r="P897" i="40" s="1"/>
  <c r="AM897" i="40"/>
  <c r="AN897" i="40"/>
  <c r="AP897" i="40" s="1"/>
  <c r="AS897" i="40" s="1"/>
  <c r="AA897" i="40"/>
  <c r="T898" i="40" l="1"/>
  <c r="Q897" i="40"/>
  <c r="O897" i="40"/>
  <c r="AI898" i="40"/>
  <c r="AH898" i="40"/>
  <c r="AY898" i="40"/>
  <c r="R897" i="40" l="1"/>
  <c r="S897" i="40" s="1"/>
  <c r="BB898" i="40"/>
  <c r="AZ898" i="40"/>
  <c r="BC898" i="40" s="1"/>
  <c r="BD898" i="40" s="1"/>
  <c r="BE898" i="40" s="1"/>
  <c r="AV898" i="40"/>
  <c r="AW898" i="40" s="1"/>
  <c r="AX898" i="40" s="1"/>
  <c r="B899" i="40" l="1"/>
  <c r="AB897" i="40"/>
  <c r="Y897" i="40"/>
  <c r="AC897" i="40" l="1"/>
  <c r="AJ897" i="40"/>
  <c r="AK897" i="40" s="1"/>
  <c r="AD897" i="40"/>
  <c r="C898" i="40" s="1"/>
  <c r="E898" i="40" s="1"/>
  <c r="Z897" i="40"/>
  <c r="AL897" i="40" l="1"/>
  <c r="AQ897" i="40" s="1"/>
  <c r="AT897" i="40" s="1"/>
  <c r="D898" i="40"/>
  <c r="F898" i="40"/>
  <c r="AO897" i="40" l="1"/>
  <c r="AR897" i="40" s="1"/>
  <c r="U898" i="40"/>
  <c r="V898" i="40" s="1"/>
  <c r="BH898" i="40" s="1"/>
  <c r="BI898" i="40" s="1"/>
  <c r="G898" i="40"/>
  <c r="H898" i="40" s="1"/>
  <c r="I898" i="40" s="1"/>
  <c r="K898" i="40" s="1"/>
  <c r="L898" i="40" s="1"/>
  <c r="AN898" i="40" l="1"/>
  <c r="AP898" i="40" s="1"/>
  <c r="AS898" i="40" s="1"/>
  <c r="AM898" i="40"/>
  <c r="X898" i="40"/>
  <c r="T899" i="40"/>
  <c r="AA898" i="40"/>
  <c r="M898" i="40"/>
  <c r="BF898" i="40"/>
  <c r="BG898" i="40" s="1"/>
  <c r="AF899" i="40" s="1"/>
  <c r="AG899" i="40" s="1"/>
  <c r="W898" i="40" l="1"/>
  <c r="N898" i="40"/>
  <c r="P898" i="40" s="1"/>
  <c r="AH899" i="40"/>
  <c r="AY899" i="40"/>
  <c r="AI899" i="40"/>
  <c r="Q898" i="40" l="1"/>
  <c r="O898" i="40"/>
  <c r="AV899" i="40"/>
  <c r="AW899" i="40" s="1"/>
  <c r="AX899" i="40" s="1"/>
  <c r="AZ899" i="40"/>
  <c r="BB899" i="40"/>
  <c r="B900" i="40" l="1"/>
  <c r="R898" i="40"/>
  <c r="S898" i="40" s="1"/>
  <c r="BC899" i="40"/>
  <c r="BD899" i="40" s="1"/>
  <c r="BE899" i="40" s="1"/>
  <c r="Y898" i="40" l="1"/>
  <c r="AB898" i="40"/>
  <c r="AC898" i="40" l="1"/>
  <c r="AD898" i="40" s="1"/>
  <c r="C899" i="40" s="1"/>
  <c r="E899" i="40" s="1"/>
  <c r="AJ898" i="40"/>
  <c r="AK898" i="40" s="1"/>
  <c r="Z898" i="40"/>
  <c r="AL898" i="40" l="1"/>
  <c r="AO898" i="40" s="1"/>
  <c r="AR898" i="40" s="1"/>
  <c r="D899" i="40"/>
  <c r="F899" i="40"/>
  <c r="AQ898" i="40" l="1"/>
  <c r="AT898" i="40" s="1"/>
  <c r="U899" i="40"/>
  <c r="V899" i="40" s="1"/>
  <c r="G899" i="40"/>
  <c r="H899" i="40" s="1"/>
  <c r="I899" i="40" s="1"/>
  <c r="K899" i="40" s="1"/>
  <c r="L899" i="40" s="1"/>
  <c r="X899" i="40" l="1"/>
  <c r="AM899" i="40"/>
  <c r="AN899" i="40"/>
  <c r="AP899" i="40" s="1"/>
  <c r="AS899" i="40" s="1"/>
  <c r="AA899" i="40"/>
  <c r="M899" i="40"/>
  <c r="BF899" i="40"/>
  <c r="BG899" i="40" s="1"/>
  <c r="AF900" i="40" s="1"/>
  <c r="AG900" i="40" s="1"/>
  <c r="BH899" i="40"/>
  <c r="BI899" i="40" s="1"/>
  <c r="T900" i="40" l="1"/>
  <c r="W899" i="40"/>
  <c r="N899" i="40"/>
  <c r="P899" i="40" s="1"/>
  <c r="AH900" i="40"/>
  <c r="AI900" i="40"/>
  <c r="AY900" i="40"/>
  <c r="O899" i="40" l="1"/>
  <c r="Q899" i="40"/>
  <c r="AZ900" i="40"/>
  <c r="AV900" i="40"/>
  <c r="AW900" i="40" s="1"/>
  <c r="AX900" i="40" s="1"/>
  <c r="BB900" i="40"/>
  <c r="B901" i="40" l="1"/>
  <c r="R899" i="40"/>
  <c r="S899" i="40" s="1"/>
  <c r="BC900" i="40"/>
  <c r="BD900" i="40" s="1"/>
  <c r="BE900" i="40" s="1"/>
  <c r="AB899" i="40" l="1"/>
  <c r="Y899" i="40"/>
  <c r="AC899" i="40" l="1"/>
  <c r="AJ899" i="40"/>
  <c r="AK899" i="40" s="1"/>
  <c r="AD899" i="40"/>
  <c r="C900" i="40" s="1"/>
  <c r="E900" i="40" s="1"/>
  <c r="Z899" i="40"/>
  <c r="AL899" i="40" l="1"/>
  <c r="AO899" i="40" s="1"/>
  <c r="AR899" i="40" s="1"/>
  <c r="D900" i="40"/>
  <c r="F900" i="40"/>
  <c r="AQ899" i="40" l="1"/>
  <c r="AT899" i="40" s="1"/>
  <c r="U900" i="40"/>
  <c r="V900" i="40" s="1"/>
  <c r="BH900" i="40" s="1"/>
  <c r="BI900" i="40" s="1"/>
  <c r="G900" i="40"/>
  <c r="H900" i="40" s="1"/>
  <c r="I900" i="40" s="1"/>
  <c r="K900" i="40" s="1"/>
  <c r="L900" i="40" s="1"/>
  <c r="X900" i="40" l="1"/>
  <c r="AN900" i="40"/>
  <c r="AP900" i="40" s="1"/>
  <c r="AS900" i="40" s="1"/>
  <c r="AM900" i="40"/>
  <c r="T901" i="40"/>
  <c r="AA900" i="40"/>
  <c r="M900" i="40"/>
  <c r="BF900" i="40"/>
  <c r="BG900" i="40" s="1"/>
  <c r="AF901" i="40" s="1"/>
  <c r="AG901" i="40" s="1"/>
  <c r="N900" i="40" l="1"/>
  <c r="P900" i="40" s="1"/>
  <c r="W900" i="40"/>
  <c r="AH901" i="40"/>
  <c r="AY901" i="40"/>
  <c r="AI901" i="40"/>
  <c r="O900" i="40" l="1"/>
  <c r="Q900" i="40"/>
  <c r="BB901" i="40"/>
  <c r="AZ901" i="40"/>
  <c r="AV901" i="40"/>
  <c r="AW901" i="40" s="1"/>
  <c r="AX901" i="40" s="1"/>
  <c r="B902" i="40" l="1"/>
  <c r="R900" i="40"/>
  <c r="S900" i="40" s="1"/>
  <c r="BC901" i="40"/>
  <c r="BD901" i="40" s="1"/>
  <c r="BE901" i="40" s="1"/>
  <c r="AB900" i="40" l="1"/>
  <c r="Y900" i="40"/>
  <c r="AC900" i="40" l="1"/>
  <c r="AD900" i="40" s="1"/>
  <c r="C901" i="40" s="1"/>
  <c r="E901" i="40" s="1"/>
  <c r="AJ900" i="40"/>
  <c r="AK900" i="40" s="1"/>
  <c r="Z900" i="40"/>
  <c r="AL900" i="40" l="1"/>
  <c r="AO900" i="40" s="1"/>
  <c r="AR900" i="40" s="1"/>
  <c r="D901" i="40"/>
  <c r="F901" i="40"/>
  <c r="AQ900" i="40" l="1"/>
  <c r="AT900" i="40" s="1"/>
  <c r="G901" i="40"/>
  <c r="H901" i="40" s="1"/>
  <c r="I901" i="40" s="1"/>
  <c r="K901" i="40" s="1"/>
  <c r="L901" i="40" s="1"/>
  <c r="U901" i="40"/>
  <c r="V901" i="40" s="1"/>
  <c r="X901" i="40" l="1"/>
  <c r="M901" i="40"/>
  <c r="BF901" i="40"/>
  <c r="BG901" i="40" s="1"/>
  <c r="AF902" i="40" s="1"/>
  <c r="AG902" i="40" s="1"/>
  <c r="W901" i="40"/>
  <c r="AN901" i="40"/>
  <c r="AP901" i="40" s="1"/>
  <c r="AS901" i="40" s="1"/>
  <c r="AM901" i="40"/>
  <c r="BH901" i="40"/>
  <c r="BI901" i="40" s="1"/>
  <c r="AA901" i="40"/>
  <c r="N901" i="40" l="1"/>
  <c r="P901" i="40" s="1"/>
  <c r="Q901" i="40" s="1"/>
  <c r="T902" i="40"/>
  <c r="AH902" i="40"/>
  <c r="AY902" i="40"/>
  <c r="AI902" i="40"/>
  <c r="O901" i="40" l="1"/>
  <c r="R901" i="40"/>
  <c r="S901" i="40" s="1"/>
  <c r="AZ902" i="40"/>
  <c r="BB902" i="40"/>
  <c r="AV902" i="40"/>
  <c r="AW902" i="40" s="1"/>
  <c r="AX902" i="40" s="1"/>
  <c r="B903" i="40" l="1"/>
  <c r="BC902" i="40"/>
  <c r="BD902" i="40" s="1"/>
  <c r="BE902" i="40" s="1"/>
  <c r="AB901" i="40" l="1"/>
  <c r="Y901" i="40"/>
  <c r="AC901" i="40" l="1"/>
  <c r="AJ901" i="40"/>
  <c r="AK901" i="40" s="1"/>
  <c r="AD901" i="40"/>
  <c r="C902" i="40" s="1"/>
  <c r="E902" i="40" s="1"/>
  <c r="Z901" i="40"/>
  <c r="AL901" i="40" l="1"/>
  <c r="AQ901" i="40" s="1"/>
  <c r="AT901" i="40" s="1"/>
  <c r="D902" i="40"/>
  <c r="F902" i="40"/>
  <c r="AO901" i="40" l="1"/>
  <c r="AR901" i="40" s="1"/>
  <c r="G902" i="40"/>
  <c r="H902" i="40" s="1"/>
  <c r="I902" i="40" s="1"/>
  <c r="K902" i="40" s="1"/>
  <c r="L902" i="40" s="1"/>
  <c r="U902" i="40"/>
  <c r="V902" i="40" s="1"/>
  <c r="X902" i="40" l="1"/>
  <c r="AA902" i="40"/>
  <c r="M902" i="40"/>
  <c r="BF902" i="40"/>
  <c r="BG902" i="40" s="1"/>
  <c r="AF903" i="40" s="1"/>
  <c r="AG903" i="40" s="1"/>
  <c r="AN902" i="40"/>
  <c r="AP902" i="40" s="1"/>
  <c r="AS902" i="40" s="1"/>
  <c r="AM902" i="40"/>
  <c r="BH902" i="40"/>
  <c r="BI902" i="40" s="1"/>
  <c r="T903" i="40" l="1"/>
  <c r="W902" i="40"/>
  <c r="N902" i="40"/>
  <c r="P902" i="40" s="1"/>
  <c r="AY903" i="40"/>
  <c r="AI903" i="40"/>
  <c r="AH903" i="40"/>
  <c r="O902" i="40" l="1"/>
  <c r="Q902" i="40"/>
  <c r="BB903" i="40"/>
  <c r="AZ903" i="40"/>
  <c r="BC903" i="40" s="1"/>
  <c r="BD903" i="40" s="1"/>
  <c r="BE903" i="40" s="1"/>
  <c r="AV903" i="40"/>
  <c r="AW903" i="40" s="1"/>
  <c r="AX903" i="40" s="1"/>
  <c r="B904" i="40" l="1"/>
  <c r="R902" i="40"/>
  <c r="S902" i="40" s="1"/>
  <c r="Y902" i="40"/>
  <c r="AB902" i="40"/>
  <c r="AC902" i="40" l="1"/>
  <c r="AD902" i="40" s="1"/>
  <c r="C903" i="40" s="1"/>
  <c r="E903" i="40" s="1"/>
  <c r="AJ902" i="40"/>
  <c r="AK902" i="40" s="1"/>
  <c r="Z902" i="40"/>
  <c r="AL902" i="40" l="1"/>
  <c r="AQ902" i="40" s="1"/>
  <c r="AT902" i="40" s="1"/>
  <c r="D903" i="40"/>
  <c r="F903" i="40"/>
  <c r="AO902" i="40" l="1"/>
  <c r="AR902" i="40" s="1"/>
  <c r="G903" i="40"/>
  <c r="H903" i="40" s="1"/>
  <c r="I903" i="40" s="1"/>
  <c r="K903" i="40" s="1"/>
  <c r="L903" i="40" s="1"/>
  <c r="U903" i="40"/>
  <c r="V903" i="40" s="1"/>
  <c r="X903" i="40" l="1"/>
  <c r="AA903" i="40"/>
  <c r="M903" i="40"/>
  <c r="BF903" i="40"/>
  <c r="BG903" i="40" s="1"/>
  <c r="AF904" i="40" s="1"/>
  <c r="AG904" i="40" s="1"/>
  <c r="AN903" i="40"/>
  <c r="AP903" i="40" s="1"/>
  <c r="AS903" i="40" s="1"/>
  <c r="AM903" i="40"/>
  <c r="BH903" i="40"/>
  <c r="BI903" i="40" s="1"/>
  <c r="T904" i="40" l="1"/>
  <c r="W903" i="40"/>
  <c r="N903" i="40"/>
  <c r="P903" i="40" s="1"/>
  <c r="AY904" i="40"/>
  <c r="AH904" i="40"/>
  <c r="AI904" i="40"/>
  <c r="O903" i="40" l="1"/>
  <c r="Q903" i="40"/>
  <c r="AV904" i="40"/>
  <c r="AW904" i="40" s="1"/>
  <c r="AX904" i="40" s="1"/>
  <c r="AZ904" i="40"/>
  <c r="BB904" i="40"/>
  <c r="B905" i="40" l="1"/>
  <c r="R903" i="40"/>
  <c r="S903" i="40" s="1"/>
  <c r="Y903" i="40"/>
  <c r="BC904" i="40"/>
  <c r="BD904" i="40" s="1"/>
  <c r="BE904" i="40" s="1"/>
  <c r="AB903" i="40" l="1"/>
  <c r="Z903" i="40"/>
  <c r="AC903" i="40" l="1"/>
  <c r="AD903" i="40" s="1"/>
  <c r="C904" i="40" s="1"/>
  <c r="E904" i="40" s="1"/>
  <c r="AJ903" i="40"/>
  <c r="AK903" i="40" s="1"/>
  <c r="D904" i="40" l="1"/>
  <c r="AL903" i="40"/>
  <c r="AO903" i="40" s="1"/>
  <c r="AR903" i="40" s="1"/>
  <c r="F904" i="40"/>
  <c r="G904" i="40" s="1"/>
  <c r="H904" i="40" s="1"/>
  <c r="I904" i="40" s="1"/>
  <c r="K904" i="40" s="1"/>
  <c r="L904" i="40" s="1"/>
  <c r="AQ903" i="40" l="1"/>
  <c r="AT903" i="40" s="1"/>
  <c r="M904" i="40"/>
  <c r="U904" i="40"/>
  <c r="V904" i="40" s="1"/>
  <c r="X904" i="40" s="1"/>
  <c r="AM904" i="40" l="1"/>
  <c r="BH904" i="40"/>
  <c r="BI904" i="40" s="1"/>
  <c r="AN904" i="40"/>
  <c r="AP904" i="40" s="1"/>
  <c r="AS904" i="40" s="1"/>
  <c r="AA904" i="40"/>
  <c r="BF904" i="40"/>
  <c r="BG904" i="40" s="1"/>
  <c r="AF905" i="40" s="1"/>
  <c r="AG905" i="40" s="1"/>
  <c r="AY905" i="40" s="1"/>
  <c r="N904" i="40"/>
  <c r="P904" i="40" s="1"/>
  <c r="W904" i="40"/>
  <c r="T905" i="40" l="1"/>
  <c r="AH905" i="40"/>
  <c r="AI905" i="40"/>
  <c r="BB905" i="40" s="1"/>
  <c r="O904" i="40"/>
  <c r="Q904" i="40"/>
  <c r="AZ905" i="40"/>
  <c r="AV905" i="40"/>
  <c r="AW905" i="40" s="1"/>
  <c r="AX905" i="40" s="1"/>
  <c r="B906" i="40" l="1"/>
  <c r="R904" i="40"/>
  <c r="S904" i="40" s="1"/>
  <c r="AB904" i="40"/>
  <c r="BC905" i="40"/>
  <c r="BD905" i="40" s="1"/>
  <c r="BE905" i="40" s="1"/>
  <c r="AC904" i="40" l="1"/>
  <c r="AJ904" i="40"/>
  <c r="Y904" i="40"/>
  <c r="AD904" i="40"/>
  <c r="C905" i="40" s="1"/>
  <c r="E905" i="40" l="1"/>
  <c r="AK904" i="40"/>
  <c r="Z904" i="40"/>
  <c r="D905" i="40"/>
  <c r="F905" i="40"/>
  <c r="AL904" i="40" l="1"/>
  <c r="G905" i="40"/>
  <c r="H905" i="40" s="1"/>
  <c r="I905" i="40" s="1"/>
  <c r="K905" i="40" s="1"/>
  <c r="L905" i="40" s="1"/>
  <c r="U905" i="40"/>
  <c r="V905" i="40" s="1"/>
  <c r="AO904" i="40" l="1"/>
  <c r="AR904" i="40" s="1"/>
  <c r="AQ904" i="40"/>
  <c r="AT904" i="40" s="1"/>
  <c r="X905" i="40"/>
  <c r="M905" i="40"/>
  <c r="BF905" i="40"/>
  <c r="BG905" i="40" s="1"/>
  <c r="AF906" i="40" s="1"/>
  <c r="AG906" i="40" s="1"/>
  <c r="AM905" i="40"/>
  <c r="AN905" i="40"/>
  <c r="AP905" i="40" s="1"/>
  <c r="AS905" i="40" s="1"/>
  <c r="BH905" i="40"/>
  <c r="BI905" i="40" s="1"/>
  <c r="AA905" i="40"/>
  <c r="T906" i="40" l="1"/>
  <c r="W905" i="40"/>
  <c r="N905" i="40"/>
  <c r="P905" i="40" s="1"/>
  <c r="AH906" i="40"/>
  <c r="AY906" i="40"/>
  <c r="AI906" i="40"/>
  <c r="O905" i="40" l="1"/>
  <c r="Q905" i="40"/>
  <c r="AZ906" i="40"/>
  <c r="BB906" i="40"/>
  <c r="AV906" i="40"/>
  <c r="AW906" i="40" s="1"/>
  <c r="AX906" i="40" s="1"/>
  <c r="B907" i="40" l="1"/>
  <c r="R905" i="40"/>
  <c r="S905" i="40" s="1"/>
  <c r="BC906" i="40"/>
  <c r="BD906" i="40" s="1"/>
  <c r="BE906" i="40" s="1"/>
  <c r="Y905" i="40" l="1"/>
  <c r="AB905" i="40"/>
  <c r="AC905" i="40" l="1"/>
  <c r="AJ905" i="40"/>
  <c r="AK905" i="40" s="1"/>
  <c r="AD905" i="40"/>
  <c r="C906" i="40" s="1"/>
  <c r="E906" i="40" s="1"/>
  <c r="Z905" i="40"/>
  <c r="AL905" i="40" l="1"/>
  <c r="AO905" i="40" s="1"/>
  <c r="AR905" i="40" s="1"/>
  <c r="D906" i="40"/>
  <c r="F906" i="40"/>
  <c r="AQ905" i="40" l="1"/>
  <c r="AT905" i="40" s="1"/>
  <c r="G906" i="40"/>
  <c r="H906" i="40" s="1"/>
  <c r="I906" i="40" s="1"/>
  <c r="K906" i="40" s="1"/>
  <c r="L906" i="40" s="1"/>
  <c r="U906" i="40"/>
  <c r="V906" i="40" s="1"/>
  <c r="X906" i="40" l="1"/>
  <c r="AA906" i="40"/>
  <c r="M906" i="40"/>
  <c r="BF906" i="40"/>
  <c r="BG906" i="40" s="1"/>
  <c r="AF907" i="40" s="1"/>
  <c r="AG907" i="40" s="1"/>
  <c r="AN906" i="40"/>
  <c r="AP906" i="40" s="1"/>
  <c r="AS906" i="40" s="1"/>
  <c r="AM906" i="40"/>
  <c r="BH906" i="40"/>
  <c r="BI906" i="40" s="1"/>
  <c r="T907" i="40" l="1"/>
  <c r="W906" i="40"/>
  <c r="N906" i="40"/>
  <c r="P906" i="40" s="1"/>
  <c r="AH907" i="40"/>
  <c r="AI907" i="40"/>
  <c r="AY907" i="40"/>
  <c r="O906" i="40" l="1"/>
  <c r="Q906" i="40"/>
  <c r="AV907" i="40"/>
  <c r="AW907" i="40" s="1"/>
  <c r="AX907" i="40" s="1"/>
  <c r="AZ907" i="40"/>
  <c r="BB907" i="40"/>
  <c r="B908" i="40" l="1"/>
  <c r="R906" i="40"/>
  <c r="S906" i="40" s="1"/>
  <c r="BC907" i="40"/>
  <c r="BD907" i="40" s="1"/>
  <c r="BE907" i="40" s="1"/>
  <c r="Y906" i="40" l="1"/>
  <c r="AB906" i="40"/>
  <c r="AC906" i="40" l="1"/>
  <c r="AJ906" i="40"/>
  <c r="AK906" i="40" s="1"/>
  <c r="AD906" i="40"/>
  <c r="C907" i="40" s="1"/>
  <c r="E907" i="40" s="1"/>
  <c r="Z906" i="40"/>
  <c r="AL906" i="40" l="1"/>
  <c r="AQ906" i="40" s="1"/>
  <c r="AT906" i="40" s="1"/>
  <c r="D907" i="40"/>
  <c r="F907" i="40"/>
  <c r="U907" i="40" l="1"/>
  <c r="V907" i="40" s="1"/>
  <c r="G907" i="40"/>
  <c r="H907" i="40" s="1"/>
  <c r="I907" i="40" s="1"/>
  <c r="K907" i="40" s="1"/>
  <c r="L907" i="40" s="1"/>
  <c r="AO906" i="40"/>
  <c r="AR906" i="40" s="1"/>
  <c r="BH907" i="40"/>
  <c r="BI907" i="40" s="1"/>
  <c r="AM907" i="40"/>
  <c r="AN907" i="40"/>
  <c r="AP907" i="40" s="1"/>
  <c r="AS907" i="40" s="1"/>
  <c r="X907" i="40" l="1"/>
  <c r="T908" i="40"/>
  <c r="AA907" i="40"/>
  <c r="M907" i="40"/>
  <c r="BF907" i="40"/>
  <c r="BG907" i="40" s="1"/>
  <c r="AF908" i="40" s="1"/>
  <c r="AG908" i="40" s="1"/>
  <c r="N907" i="40" l="1"/>
  <c r="P907" i="40" s="1"/>
  <c r="W907" i="40"/>
  <c r="AH908" i="40"/>
  <c r="AY908" i="40"/>
  <c r="AI908" i="40"/>
  <c r="Q907" i="40" l="1"/>
  <c r="O907" i="40"/>
  <c r="AZ908" i="40"/>
  <c r="BB908" i="40"/>
  <c r="AV908" i="40"/>
  <c r="AW908" i="40" s="1"/>
  <c r="AX908" i="40" s="1"/>
  <c r="B909" i="40" l="1"/>
  <c r="BC908" i="40"/>
  <c r="BD908" i="40" s="1"/>
  <c r="BE908" i="40" s="1"/>
  <c r="R907" i="40"/>
  <c r="S907" i="40" s="1"/>
  <c r="AB907" i="40"/>
  <c r="Y907" i="40"/>
  <c r="AC907" i="40" l="1"/>
  <c r="AD907" i="40" s="1"/>
  <c r="C908" i="40" s="1"/>
  <c r="E908" i="40" s="1"/>
  <c r="AJ907" i="40"/>
  <c r="AK907" i="40" s="1"/>
  <c r="Z907" i="40"/>
  <c r="AL907" i="40" l="1"/>
  <c r="AQ907" i="40" s="1"/>
  <c r="AT907" i="40" s="1"/>
  <c r="D908" i="40"/>
  <c r="F908" i="40"/>
  <c r="AO907" i="40" l="1"/>
  <c r="AR907" i="40" s="1"/>
  <c r="G908" i="40"/>
  <c r="H908" i="40" s="1"/>
  <c r="I908" i="40" s="1"/>
  <c r="K908" i="40" s="1"/>
  <c r="L908" i="40" s="1"/>
  <c r="U908" i="40"/>
  <c r="V908" i="40" s="1"/>
  <c r="X908" i="40" l="1"/>
  <c r="M908" i="40"/>
  <c r="BF908" i="40"/>
  <c r="BG908" i="40" s="1"/>
  <c r="AF909" i="40" s="1"/>
  <c r="AG909" i="40" s="1"/>
  <c r="AI909" i="40" s="1"/>
  <c r="AN908" i="40"/>
  <c r="AP908" i="40" s="1"/>
  <c r="AS908" i="40" s="1"/>
  <c r="AM908" i="40"/>
  <c r="BH908" i="40"/>
  <c r="BI908" i="40" s="1"/>
  <c r="AA908" i="40"/>
  <c r="T909" i="40" l="1"/>
  <c r="AH909" i="40"/>
  <c r="AY909" i="40"/>
  <c r="W908" i="40"/>
  <c r="N908" i="40"/>
  <c r="P908" i="40" s="1"/>
  <c r="AV909" i="40"/>
  <c r="AW909" i="40" s="1"/>
  <c r="AX909" i="40" s="1"/>
  <c r="BB909" i="40"/>
  <c r="AZ909" i="40"/>
  <c r="B910" i="40" l="1"/>
  <c r="O908" i="40"/>
  <c r="Q908" i="40"/>
  <c r="BC909" i="40"/>
  <c r="BD909" i="40" s="1"/>
  <c r="BE909" i="40" s="1"/>
  <c r="R908" i="40" l="1"/>
  <c r="S908" i="40" s="1"/>
  <c r="Y908" i="40"/>
  <c r="AB908" i="40"/>
  <c r="AC908" i="40" l="1"/>
  <c r="AJ908" i="40"/>
  <c r="AK908" i="40" s="1"/>
  <c r="AD908" i="40"/>
  <c r="C909" i="40" s="1"/>
  <c r="E909" i="40" s="1"/>
  <c r="Z908" i="40"/>
  <c r="AL908" i="40" l="1"/>
  <c r="AQ908" i="40" s="1"/>
  <c r="AT908" i="40" s="1"/>
  <c r="D909" i="40"/>
  <c r="F909" i="40"/>
  <c r="AO908" i="40" l="1"/>
  <c r="AR908" i="40" s="1"/>
  <c r="U909" i="40"/>
  <c r="V909" i="40" s="1"/>
  <c r="BH909" i="40" s="1"/>
  <c r="BI909" i="40" s="1"/>
  <c r="G909" i="40"/>
  <c r="H909" i="40" s="1"/>
  <c r="I909" i="40" s="1"/>
  <c r="K909" i="40" s="1"/>
  <c r="L909" i="40" s="1"/>
  <c r="X909" i="40" l="1"/>
  <c r="AM909" i="40"/>
  <c r="AN909" i="40"/>
  <c r="AP909" i="40" s="1"/>
  <c r="AS909" i="40" s="1"/>
  <c r="T910" i="40"/>
  <c r="AA909" i="40"/>
  <c r="M909" i="40"/>
  <c r="BF909" i="40"/>
  <c r="BG909" i="40" s="1"/>
  <c r="AF910" i="40" s="1"/>
  <c r="AG910" i="40" s="1"/>
  <c r="AI910" i="40" s="1"/>
  <c r="AH910" i="40" l="1"/>
  <c r="AY910" i="40"/>
  <c r="W909" i="40"/>
  <c r="N909" i="40"/>
  <c r="P909" i="40" s="1"/>
  <c r="AZ910" i="40"/>
  <c r="BB910" i="40"/>
  <c r="AV910" i="40"/>
  <c r="AW910" i="40" s="1"/>
  <c r="AX910" i="40" s="1"/>
  <c r="B911" i="40" l="1"/>
  <c r="O909" i="40"/>
  <c r="Q909" i="40"/>
  <c r="BC910" i="40"/>
  <c r="BD910" i="40" s="1"/>
  <c r="BE910" i="40" s="1"/>
  <c r="R909" i="40" l="1"/>
  <c r="S909" i="40" s="1"/>
  <c r="Y909" i="40"/>
  <c r="AB909" i="40"/>
  <c r="AC909" i="40" l="1"/>
  <c r="AJ909" i="40"/>
  <c r="AK909" i="40" s="1"/>
  <c r="AD909" i="40"/>
  <c r="C910" i="40" s="1"/>
  <c r="E910" i="40" s="1"/>
  <c r="Z909" i="40"/>
  <c r="AL909" i="40" l="1"/>
  <c r="AO909" i="40" s="1"/>
  <c r="AR909" i="40" s="1"/>
  <c r="D910" i="40"/>
  <c r="F910" i="40"/>
  <c r="AQ909" i="40" l="1"/>
  <c r="AT909" i="40" s="1"/>
  <c r="U910" i="40"/>
  <c r="V910" i="40" s="1"/>
  <c r="BH910" i="40" s="1"/>
  <c r="BI910" i="40" s="1"/>
  <c r="G910" i="40"/>
  <c r="H910" i="40" s="1"/>
  <c r="I910" i="40" s="1"/>
  <c r="K910" i="40" s="1"/>
  <c r="L910" i="40" s="1"/>
  <c r="X910" i="40" l="1"/>
  <c r="AN910" i="40"/>
  <c r="AP910" i="40" s="1"/>
  <c r="AS910" i="40" s="1"/>
  <c r="AM910" i="40"/>
  <c r="T911" i="40"/>
  <c r="AA910" i="40"/>
  <c r="M910" i="40"/>
  <c r="N910" i="40" s="1"/>
  <c r="P910" i="40" s="1"/>
  <c r="BF910" i="40"/>
  <c r="BG910" i="40" s="1"/>
  <c r="AF911" i="40" s="1"/>
  <c r="AG911" i="40" s="1"/>
  <c r="W910" i="40" l="1"/>
  <c r="Q910" i="40"/>
  <c r="O910" i="40"/>
  <c r="AY911" i="40"/>
  <c r="AH911" i="40"/>
  <c r="AI911" i="40"/>
  <c r="R910" i="40" l="1"/>
  <c r="S910" i="40" s="1"/>
  <c r="AV911" i="40"/>
  <c r="AW911" i="40" s="1"/>
  <c r="AX911" i="40" s="1"/>
  <c r="BB911" i="40"/>
  <c r="AZ911" i="40"/>
  <c r="B912" i="40" l="1"/>
  <c r="BC911" i="40"/>
  <c r="BD911" i="40" s="1"/>
  <c r="BE911" i="40" s="1"/>
  <c r="Y910" i="40" l="1"/>
  <c r="AB910" i="40"/>
  <c r="AC910" i="40" l="1"/>
  <c r="AD910" i="40" s="1"/>
  <c r="C911" i="40" s="1"/>
  <c r="E911" i="40" s="1"/>
  <c r="AJ910" i="40"/>
  <c r="AK910" i="40" s="1"/>
  <c r="Z910" i="40"/>
  <c r="AL910" i="40" l="1"/>
  <c r="AQ910" i="40" s="1"/>
  <c r="AT910" i="40" s="1"/>
  <c r="D911" i="40"/>
  <c r="F911" i="40"/>
  <c r="AO910" i="40" l="1"/>
  <c r="AR910" i="40" s="1"/>
  <c r="G911" i="40"/>
  <c r="H911" i="40" s="1"/>
  <c r="I911" i="40" s="1"/>
  <c r="K911" i="40" s="1"/>
  <c r="L911" i="40" s="1"/>
  <c r="U911" i="40"/>
  <c r="V911" i="40" s="1"/>
  <c r="X911" i="40" l="1"/>
  <c r="M911" i="40"/>
  <c r="BF911" i="40"/>
  <c r="BG911" i="40" s="1"/>
  <c r="AF912" i="40" s="1"/>
  <c r="AG912" i="40" s="1"/>
  <c r="AM911" i="40"/>
  <c r="AN911" i="40"/>
  <c r="AP911" i="40" s="1"/>
  <c r="AS911" i="40" s="1"/>
  <c r="AA911" i="40"/>
  <c r="BH911" i="40"/>
  <c r="BI911" i="40" s="1"/>
  <c r="T912" i="40" l="1"/>
  <c r="W911" i="40"/>
  <c r="N911" i="40"/>
  <c r="P911" i="40" s="1"/>
  <c r="AI912" i="40"/>
  <c r="AY912" i="40"/>
  <c r="AH912" i="40"/>
  <c r="O911" i="40" l="1"/>
  <c r="Q911" i="40"/>
  <c r="BB912" i="40"/>
  <c r="AV912" i="40"/>
  <c r="AW912" i="40" s="1"/>
  <c r="AX912" i="40" s="1"/>
  <c r="AZ912" i="40"/>
  <c r="BC912" i="40" l="1"/>
  <c r="BD912" i="40" s="1"/>
  <c r="BE912" i="40" s="1"/>
  <c r="B913" i="40"/>
  <c r="R911" i="40"/>
  <c r="S911" i="40" s="1"/>
  <c r="Y911" i="40"/>
  <c r="AB911" i="40"/>
  <c r="AC911" i="40" l="1"/>
  <c r="AD911" i="40" s="1"/>
  <c r="C912" i="40" s="1"/>
  <c r="E912" i="40" s="1"/>
  <c r="AJ911" i="40"/>
  <c r="AK911" i="40" s="1"/>
  <c r="Z911" i="40"/>
  <c r="AL911" i="40" l="1"/>
  <c r="AO911" i="40" s="1"/>
  <c r="AR911" i="40" s="1"/>
  <c r="D912" i="40"/>
  <c r="F912" i="40"/>
  <c r="AQ911" i="40" l="1"/>
  <c r="AT911" i="40" s="1"/>
  <c r="G912" i="40"/>
  <c r="H912" i="40" s="1"/>
  <c r="I912" i="40" s="1"/>
  <c r="K912" i="40" s="1"/>
  <c r="L912" i="40" s="1"/>
  <c r="U912" i="40"/>
  <c r="V912" i="40" s="1"/>
  <c r="X912" i="40" l="1"/>
  <c r="M912" i="40"/>
  <c r="BF912" i="40"/>
  <c r="BG912" i="40" s="1"/>
  <c r="AF913" i="40" s="1"/>
  <c r="AG913" i="40" s="1"/>
  <c r="W912" i="40"/>
  <c r="AM912" i="40"/>
  <c r="AN912" i="40"/>
  <c r="AP912" i="40" s="1"/>
  <c r="AS912" i="40" s="1"/>
  <c r="BH912" i="40"/>
  <c r="BI912" i="40" s="1"/>
  <c r="AA912" i="40"/>
  <c r="N912" i="40" l="1"/>
  <c r="P912" i="40" s="1"/>
  <c r="Q912" i="40" s="1"/>
  <c r="T913" i="40"/>
  <c r="AI913" i="40"/>
  <c r="AY913" i="40"/>
  <c r="AH913" i="40"/>
  <c r="O912" i="40" l="1"/>
  <c r="R912" i="40"/>
  <c r="S912" i="40" s="1"/>
  <c r="BB913" i="40"/>
  <c r="AZ913" i="40"/>
  <c r="BC913" i="40" s="1"/>
  <c r="BD913" i="40" s="1"/>
  <c r="BE913" i="40" s="1"/>
  <c r="AV913" i="40"/>
  <c r="AW913" i="40" s="1"/>
  <c r="AX913" i="40" s="1"/>
  <c r="B914" i="40" l="1"/>
  <c r="AB912" i="40"/>
  <c r="Y912" i="40"/>
  <c r="AC912" i="40" l="1"/>
  <c r="AJ912" i="40"/>
  <c r="AK912" i="40" s="1"/>
  <c r="AD912" i="40"/>
  <c r="C913" i="40" s="1"/>
  <c r="E913" i="40" s="1"/>
  <c r="Z912" i="40"/>
  <c r="AL912" i="40" l="1"/>
  <c r="AQ912" i="40" s="1"/>
  <c r="AT912" i="40" s="1"/>
  <c r="D913" i="40"/>
  <c r="F913" i="40"/>
  <c r="AO912" i="40" l="1"/>
  <c r="AR912" i="40" s="1"/>
  <c r="G913" i="40"/>
  <c r="H913" i="40" s="1"/>
  <c r="I913" i="40" s="1"/>
  <c r="K913" i="40" s="1"/>
  <c r="L913" i="40" s="1"/>
  <c r="U913" i="40"/>
  <c r="V913" i="40" s="1"/>
  <c r="X913" i="40" l="1"/>
  <c r="W913" i="40"/>
  <c r="AM913" i="40"/>
  <c r="AN913" i="40"/>
  <c r="AP913" i="40" s="1"/>
  <c r="AS913" i="40" s="1"/>
  <c r="M913" i="40"/>
  <c r="BF913" i="40"/>
  <c r="BG913" i="40" s="1"/>
  <c r="AF914" i="40" s="1"/>
  <c r="AG914" i="40" s="1"/>
  <c r="BH913" i="40"/>
  <c r="BI913" i="40" s="1"/>
  <c r="AA913" i="40"/>
  <c r="N913" i="40" l="1"/>
  <c r="P913" i="40" s="1"/>
  <c r="Q913" i="40" s="1"/>
  <c r="T914" i="40"/>
  <c r="AI914" i="40"/>
  <c r="AY914" i="40"/>
  <c r="AH914" i="40"/>
  <c r="O913" i="40" l="1"/>
  <c r="R913" i="40"/>
  <c r="S913" i="40" s="1"/>
  <c r="BB914" i="40"/>
  <c r="AZ914" i="40"/>
  <c r="BC914" i="40" s="1"/>
  <c r="BD914" i="40" s="1"/>
  <c r="BE914" i="40" s="1"/>
  <c r="AV914" i="40"/>
  <c r="AW914" i="40" s="1"/>
  <c r="AX914" i="40" s="1"/>
  <c r="B915" i="40" l="1"/>
  <c r="Y913" i="40"/>
  <c r="AB913" i="40"/>
  <c r="AC913" i="40" l="1"/>
  <c r="AJ913" i="40"/>
  <c r="AK913" i="40" s="1"/>
  <c r="AD913" i="40"/>
  <c r="C914" i="40" s="1"/>
  <c r="E914" i="40" s="1"/>
  <c r="Z913" i="40"/>
  <c r="AL913" i="40" l="1"/>
  <c r="AQ913" i="40" s="1"/>
  <c r="AT913" i="40" s="1"/>
  <c r="D914" i="40"/>
  <c r="F914" i="40"/>
  <c r="U914" i="40" l="1"/>
  <c r="V914" i="40" s="1"/>
  <c r="G914" i="40"/>
  <c r="H914" i="40" s="1"/>
  <c r="I914" i="40" s="1"/>
  <c r="K914" i="40" s="1"/>
  <c r="L914" i="40" s="1"/>
  <c r="AO913" i="40"/>
  <c r="AR913" i="40" s="1"/>
  <c r="BH914" i="40"/>
  <c r="BI914" i="40" s="1"/>
  <c r="AM914" i="40"/>
  <c r="AN914" i="40"/>
  <c r="AP914" i="40" s="1"/>
  <c r="AS914" i="40" s="1"/>
  <c r="X914" i="40" l="1"/>
  <c r="T915" i="40"/>
  <c r="AA914" i="40"/>
  <c r="M914" i="40"/>
  <c r="BF914" i="40"/>
  <c r="BG914" i="40" s="1"/>
  <c r="AF915" i="40" s="1"/>
  <c r="AG915" i="40" s="1"/>
  <c r="N914" i="40" l="1"/>
  <c r="P914" i="40" s="1"/>
  <c r="W914" i="40"/>
  <c r="AI915" i="40"/>
  <c r="AY915" i="40"/>
  <c r="AH915" i="40"/>
  <c r="Q914" i="40" l="1"/>
  <c r="O914" i="40"/>
  <c r="BB915" i="40"/>
  <c r="AZ915" i="40"/>
  <c r="AV915" i="40"/>
  <c r="AW915" i="40" s="1"/>
  <c r="AX915" i="40" s="1"/>
  <c r="B916" i="40" l="1"/>
  <c r="R914" i="40"/>
  <c r="S914" i="40" s="1"/>
  <c r="BC915" i="40"/>
  <c r="BD915" i="40" s="1"/>
  <c r="BE915" i="40" s="1"/>
  <c r="AB914" i="40" l="1"/>
  <c r="Y914" i="40"/>
  <c r="AC914" i="40" l="1"/>
  <c r="AJ914" i="40"/>
  <c r="AK914" i="40" s="1"/>
  <c r="AD914" i="40"/>
  <c r="C915" i="40" s="1"/>
  <c r="E915" i="40" s="1"/>
  <c r="Z914" i="40"/>
  <c r="AL914" i="40" l="1"/>
  <c r="AQ914" i="40" s="1"/>
  <c r="AT914" i="40" s="1"/>
  <c r="D915" i="40"/>
  <c r="F915" i="40"/>
  <c r="AO914" i="40" l="1"/>
  <c r="AR914" i="40" s="1"/>
  <c r="U915" i="40"/>
  <c r="V915" i="40" s="1"/>
  <c r="BH915" i="40" s="1"/>
  <c r="BI915" i="40" s="1"/>
  <c r="G915" i="40"/>
  <c r="H915" i="40" s="1"/>
  <c r="I915" i="40" s="1"/>
  <c r="K915" i="40" s="1"/>
  <c r="L915" i="40" s="1"/>
  <c r="AM915" i="40" l="1"/>
  <c r="AN915" i="40"/>
  <c r="AP915" i="40" s="1"/>
  <c r="AS915" i="40" s="1"/>
  <c r="X915" i="40"/>
  <c r="T916" i="40"/>
  <c r="AA915" i="40"/>
  <c r="M915" i="40"/>
  <c r="N915" i="40" s="1"/>
  <c r="P915" i="40" s="1"/>
  <c r="BF915" i="40"/>
  <c r="BG915" i="40" s="1"/>
  <c r="AF916" i="40" s="1"/>
  <c r="AG916" i="40" s="1"/>
  <c r="W915" i="40" l="1"/>
  <c r="Q915" i="40"/>
  <c r="O915" i="40"/>
  <c r="AI916" i="40"/>
  <c r="AY916" i="40"/>
  <c r="AH916" i="40"/>
  <c r="R915" i="40" l="1"/>
  <c r="S915" i="40" s="1"/>
  <c r="AZ916" i="40"/>
  <c r="BB916" i="40"/>
  <c r="AV916" i="40"/>
  <c r="AW916" i="40" s="1"/>
  <c r="AX916" i="40" s="1"/>
  <c r="B917" i="40" l="1"/>
  <c r="BC916" i="40"/>
  <c r="BD916" i="40" s="1"/>
  <c r="BE916" i="40" s="1"/>
  <c r="AB915" i="40" l="1"/>
  <c r="Y915" i="40"/>
  <c r="AC915" i="40" l="1"/>
  <c r="AJ915" i="40"/>
  <c r="AK915" i="40" s="1"/>
  <c r="AD915" i="40"/>
  <c r="C916" i="40" s="1"/>
  <c r="E916" i="40" s="1"/>
  <c r="Z915" i="40"/>
  <c r="AL915" i="40" l="1"/>
  <c r="AQ915" i="40" s="1"/>
  <c r="AT915" i="40" s="1"/>
  <c r="D916" i="40"/>
  <c r="F916" i="40"/>
  <c r="AO915" i="40" l="1"/>
  <c r="AR915" i="40" s="1"/>
  <c r="U916" i="40"/>
  <c r="V916" i="40" s="1"/>
  <c r="BH916" i="40" s="1"/>
  <c r="BI916" i="40" s="1"/>
  <c r="G916" i="40"/>
  <c r="H916" i="40" s="1"/>
  <c r="I916" i="40" s="1"/>
  <c r="K916" i="40" s="1"/>
  <c r="L916" i="40" s="1"/>
  <c r="AN916" i="40" l="1"/>
  <c r="AP916" i="40" s="1"/>
  <c r="AS916" i="40" s="1"/>
  <c r="AM916" i="40"/>
  <c r="X916" i="40"/>
  <c r="T917" i="40"/>
  <c r="M916" i="40"/>
  <c r="BF916" i="40"/>
  <c r="BG916" i="40" s="1"/>
  <c r="AF917" i="40" s="1"/>
  <c r="AG917" i="40" s="1"/>
  <c r="AA916" i="40"/>
  <c r="W916" i="40" l="1"/>
  <c r="N916" i="40"/>
  <c r="P916" i="40" s="1"/>
  <c r="AY917" i="40"/>
  <c r="AI917" i="40"/>
  <c r="AH917" i="40"/>
  <c r="Q916" i="40" l="1"/>
  <c r="O916" i="40"/>
  <c r="BB917" i="40"/>
  <c r="AV917" i="40"/>
  <c r="AW917" i="40" s="1"/>
  <c r="AX917" i="40" s="1"/>
  <c r="AZ917" i="40"/>
  <c r="B918" i="40" l="1"/>
  <c r="R916" i="40"/>
  <c r="S916" i="40" s="1"/>
  <c r="BC917" i="40"/>
  <c r="BD917" i="40" s="1"/>
  <c r="BE917" i="40" s="1"/>
  <c r="Y916" i="40" l="1"/>
  <c r="AB916" i="40"/>
  <c r="AC916" i="40" l="1"/>
  <c r="AJ916" i="40"/>
  <c r="AK916" i="40" s="1"/>
  <c r="AD916" i="40"/>
  <c r="C917" i="40" s="1"/>
  <c r="E917" i="40" s="1"/>
  <c r="Z916" i="40"/>
  <c r="AL916" i="40" l="1"/>
  <c r="AO916" i="40" s="1"/>
  <c r="AR916" i="40" s="1"/>
  <c r="D917" i="40"/>
  <c r="F917" i="40"/>
  <c r="AQ916" i="40" l="1"/>
  <c r="AT916" i="40" s="1"/>
  <c r="U917" i="40"/>
  <c r="V917" i="40" s="1"/>
  <c r="AM917" i="40" s="1"/>
  <c r="G917" i="40"/>
  <c r="H917" i="40" s="1"/>
  <c r="I917" i="40" s="1"/>
  <c r="K917" i="40" s="1"/>
  <c r="L917" i="40" s="1"/>
  <c r="X917" i="40" l="1"/>
  <c r="AN917" i="40"/>
  <c r="AP917" i="40" s="1"/>
  <c r="AS917" i="40" s="1"/>
  <c r="BH917" i="40"/>
  <c r="BI917" i="40" s="1"/>
  <c r="T918" i="40" s="1"/>
  <c r="AA917" i="40"/>
  <c r="M917" i="40"/>
  <c r="BF917" i="40"/>
  <c r="BG917" i="40" s="1"/>
  <c r="AF918" i="40" s="1"/>
  <c r="AG918" i="40" s="1"/>
  <c r="W917" i="40" l="1"/>
  <c r="N917" i="40"/>
  <c r="P917" i="40" s="1"/>
  <c r="AH918" i="40"/>
  <c r="AY918" i="40"/>
  <c r="AI918" i="40"/>
  <c r="Q917" i="40" l="1"/>
  <c r="O917" i="40"/>
  <c r="AV918" i="40"/>
  <c r="AW918" i="40" s="1"/>
  <c r="AX918" i="40" s="1"/>
  <c r="BB918" i="40"/>
  <c r="AZ918" i="40"/>
  <c r="B919" i="40" l="1"/>
  <c r="R917" i="40"/>
  <c r="S917" i="40" s="1"/>
  <c r="BC918" i="40"/>
  <c r="BD918" i="40" s="1"/>
  <c r="BE918" i="40" s="1"/>
  <c r="Y917" i="40" l="1"/>
  <c r="AB917" i="40"/>
  <c r="AC917" i="40" l="1"/>
  <c r="AJ917" i="40"/>
  <c r="AK917" i="40" s="1"/>
  <c r="AD917" i="40"/>
  <c r="C918" i="40" s="1"/>
  <c r="E918" i="40" s="1"/>
  <c r="Z917" i="40"/>
  <c r="AL917" i="40" l="1"/>
  <c r="AO917" i="40" s="1"/>
  <c r="AR917" i="40" s="1"/>
  <c r="D918" i="40"/>
  <c r="F918" i="40"/>
  <c r="AQ917" i="40" l="1"/>
  <c r="AT917" i="40" s="1"/>
  <c r="U918" i="40"/>
  <c r="V918" i="40" s="1"/>
  <c r="AM918" i="40" s="1"/>
  <c r="G918" i="40"/>
  <c r="H918" i="40" s="1"/>
  <c r="I918" i="40" s="1"/>
  <c r="K918" i="40" s="1"/>
  <c r="L918" i="40" s="1"/>
  <c r="X918" i="40" l="1"/>
  <c r="BH918" i="40"/>
  <c r="BI918" i="40" s="1"/>
  <c r="T919" i="40" s="1"/>
  <c r="AN918" i="40"/>
  <c r="AP918" i="40" s="1"/>
  <c r="AS918" i="40" s="1"/>
  <c r="AA918" i="40"/>
  <c r="M918" i="40"/>
  <c r="BF918" i="40"/>
  <c r="BG918" i="40" s="1"/>
  <c r="AF919" i="40" s="1"/>
  <c r="AG919" i="40" s="1"/>
  <c r="W918" i="40" l="1"/>
  <c r="N918" i="40"/>
  <c r="P918" i="40" s="1"/>
  <c r="AI919" i="40"/>
  <c r="AH919" i="40"/>
  <c r="AY919" i="40"/>
  <c r="Q918" i="40" l="1"/>
  <c r="O918" i="40"/>
  <c r="AV919" i="40"/>
  <c r="AW919" i="40" s="1"/>
  <c r="AX919" i="40" s="1"/>
  <c r="BB919" i="40"/>
  <c r="AZ919" i="40"/>
  <c r="B920" i="40" l="1"/>
  <c r="R918" i="40"/>
  <c r="S918" i="40" s="1"/>
  <c r="BC919" i="40"/>
  <c r="BD919" i="40" s="1"/>
  <c r="BE919" i="40" s="1"/>
  <c r="Y918" i="40" l="1"/>
  <c r="AB918" i="40"/>
  <c r="AC918" i="40" l="1"/>
  <c r="AJ918" i="40"/>
  <c r="AK918" i="40" s="1"/>
  <c r="AD918" i="40"/>
  <c r="C919" i="40" s="1"/>
  <c r="E919" i="40" s="1"/>
  <c r="Z918" i="40"/>
  <c r="AL918" i="40" l="1"/>
  <c r="AQ918" i="40" s="1"/>
  <c r="AT918" i="40" s="1"/>
  <c r="D919" i="40"/>
  <c r="F919" i="40"/>
  <c r="U919" i="40" l="1"/>
  <c r="V919" i="40" s="1"/>
  <c r="AO918" i="40"/>
  <c r="AR918" i="40" s="1"/>
  <c r="G919" i="40"/>
  <c r="H919" i="40" s="1"/>
  <c r="I919" i="40" s="1"/>
  <c r="K919" i="40" s="1"/>
  <c r="L919" i="40" s="1"/>
  <c r="BH919" i="40"/>
  <c r="BI919" i="40" s="1"/>
  <c r="AM919" i="40"/>
  <c r="AN919" i="40"/>
  <c r="AP919" i="40" s="1"/>
  <c r="AS919" i="40" s="1"/>
  <c r="X919" i="40" l="1"/>
  <c r="T920" i="40"/>
  <c r="AA919" i="40"/>
  <c r="M919" i="40"/>
  <c r="BF919" i="40"/>
  <c r="BG919" i="40" s="1"/>
  <c r="AF920" i="40" s="1"/>
  <c r="AG920" i="40" s="1"/>
  <c r="W919" i="40" l="1"/>
  <c r="N919" i="40"/>
  <c r="P919" i="40" s="1"/>
  <c r="AH920" i="40"/>
  <c r="AI920" i="40"/>
  <c r="AY920" i="40"/>
  <c r="Q919" i="40" l="1"/>
  <c r="O919" i="40"/>
  <c r="AZ920" i="40"/>
  <c r="AV920" i="40"/>
  <c r="AW920" i="40" s="1"/>
  <c r="AX920" i="40" s="1"/>
  <c r="BB920" i="40"/>
  <c r="BC920" i="40" s="1"/>
  <c r="BD920" i="40" s="1"/>
  <c r="BE920" i="40" s="1"/>
  <c r="B921" i="40" l="1"/>
  <c r="R919" i="40"/>
  <c r="S919" i="40" s="1"/>
  <c r="AB919" i="40"/>
  <c r="Y919" i="40"/>
  <c r="Z919" i="40" l="1"/>
  <c r="AJ919" i="40"/>
  <c r="AK919" i="40" s="1"/>
  <c r="AC919" i="40"/>
  <c r="AD919" i="40" s="1"/>
  <c r="C920" i="40" s="1"/>
  <c r="E920" i="40" s="1"/>
  <c r="D920" i="40" l="1"/>
  <c r="F920" i="40"/>
  <c r="G920" i="40" l="1"/>
  <c r="H920" i="40" s="1"/>
  <c r="I920" i="40" s="1"/>
  <c r="K920" i="40" s="1"/>
  <c r="L920" i="40" s="1"/>
  <c r="U920" i="40"/>
  <c r="V920" i="40" s="1"/>
  <c r="AM920" i="40" s="1"/>
  <c r="AL919" i="40"/>
  <c r="M920" i="40" l="1"/>
  <c r="X920" i="40"/>
  <c r="AN920" i="40"/>
  <c r="AP920" i="40" s="1"/>
  <c r="AS920" i="40" s="1"/>
  <c r="BH920" i="40"/>
  <c r="BI920" i="40" s="1"/>
  <c r="W920" i="40"/>
  <c r="BF920" i="40"/>
  <c r="BG920" i="40" s="1"/>
  <c r="AF921" i="40" s="1"/>
  <c r="AG921" i="40" s="1"/>
  <c r="AH921" i="40" s="1"/>
  <c r="AA920" i="40"/>
  <c r="AQ919" i="40"/>
  <c r="AT919" i="40" s="1"/>
  <c r="AO919" i="40"/>
  <c r="AR919" i="40" s="1"/>
  <c r="N920" i="40"/>
  <c r="P920" i="40" s="1"/>
  <c r="T921" i="40" l="1"/>
  <c r="AI921" i="40"/>
  <c r="BB921" i="40" s="1"/>
  <c r="AY921" i="40"/>
  <c r="AZ921" i="40"/>
  <c r="O920" i="40"/>
  <c r="Q920" i="40"/>
  <c r="AV921" i="40"/>
  <c r="AW921" i="40" s="1"/>
  <c r="AX921" i="40" s="1"/>
  <c r="B922" i="40" l="1"/>
  <c r="BC921" i="40"/>
  <c r="BD921" i="40" s="1"/>
  <c r="BE921" i="40" s="1"/>
  <c r="R920" i="40"/>
  <c r="S920" i="40" s="1"/>
  <c r="AB920" i="40"/>
  <c r="Y920" i="40" l="1"/>
  <c r="AC920" i="40"/>
  <c r="AD920" i="40" s="1"/>
  <c r="C921" i="40" s="1"/>
  <c r="AJ920" i="40"/>
  <c r="AK920" i="40" s="1"/>
  <c r="Z920" i="40"/>
  <c r="E921" i="40" l="1"/>
  <c r="AL920" i="40"/>
  <c r="AQ920" i="40" s="1"/>
  <c r="AT920" i="40" s="1"/>
  <c r="D921" i="40"/>
  <c r="F921" i="40"/>
  <c r="G921" i="40" l="1"/>
  <c r="H921" i="40" s="1"/>
  <c r="I921" i="40" s="1"/>
  <c r="K921" i="40" s="1"/>
  <c r="L921" i="40" s="1"/>
  <c r="AO920" i="40"/>
  <c r="AR920" i="40" s="1"/>
  <c r="U921" i="40"/>
  <c r="V921" i="40" s="1"/>
  <c r="M921" i="40" l="1"/>
  <c r="X921" i="40"/>
  <c r="N921" i="40"/>
  <c r="P921" i="40" s="1"/>
  <c r="BF921" i="40"/>
  <c r="BG921" i="40" s="1"/>
  <c r="AF922" i="40" s="1"/>
  <c r="AG922" i="40" s="1"/>
  <c r="BH921" i="40"/>
  <c r="BI921" i="40" s="1"/>
  <c r="AA921" i="40"/>
  <c r="AN921" i="40"/>
  <c r="AP921" i="40" s="1"/>
  <c r="AS921" i="40" s="1"/>
  <c r="AM921" i="40"/>
  <c r="W921" i="40" l="1"/>
  <c r="T922" i="40"/>
  <c r="Q921" i="40"/>
  <c r="O921" i="40"/>
  <c r="AH922" i="40"/>
  <c r="AI922" i="40"/>
  <c r="AY922" i="40"/>
  <c r="R921" i="40" l="1"/>
  <c r="S921" i="40" s="1"/>
  <c r="AV922" i="40"/>
  <c r="AW922" i="40" s="1"/>
  <c r="AX922" i="40" s="1"/>
  <c r="BB922" i="40"/>
  <c r="AZ922" i="40"/>
  <c r="B923" i="40" l="1"/>
  <c r="BC922" i="40"/>
  <c r="BD922" i="40" s="1"/>
  <c r="BE922" i="40" s="1"/>
  <c r="Y921" i="40"/>
  <c r="AB921" i="40"/>
  <c r="AC921" i="40" l="1"/>
  <c r="AJ921" i="40"/>
  <c r="AK921" i="40" s="1"/>
  <c r="AD921" i="40"/>
  <c r="C922" i="40" s="1"/>
  <c r="E922" i="40" s="1"/>
  <c r="Z921" i="40"/>
  <c r="AL921" i="40" l="1"/>
  <c r="AO921" i="40" s="1"/>
  <c r="AR921" i="40" s="1"/>
  <c r="D922" i="40"/>
  <c r="F922" i="40"/>
  <c r="G922" i="40" l="1"/>
  <c r="H922" i="40" s="1"/>
  <c r="I922" i="40" s="1"/>
  <c r="K922" i="40" s="1"/>
  <c r="L922" i="40" s="1"/>
  <c r="U922" i="40"/>
  <c r="V922" i="40" s="1"/>
  <c r="AQ921" i="40"/>
  <c r="AT921" i="40" s="1"/>
  <c r="BH922" i="40"/>
  <c r="BI922" i="40" s="1"/>
  <c r="AN922" i="40"/>
  <c r="AP922" i="40" s="1"/>
  <c r="AS922" i="40" s="1"/>
  <c r="M922" i="40" l="1"/>
  <c r="N922" i="40"/>
  <c r="P922" i="40" s="1"/>
  <c r="X922" i="40"/>
  <c r="T923" i="40"/>
  <c r="BF922" i="40"/>
  <c r="BG922" i="40" s="1"/>
  <c r="AF923" i="40" s="1"/>
  <c r="AG923" i="40" s="1"/>
  <c r="AM922" i="40"/>
  <c r="AA922" i="40"/>
  <c r="W922" i="40" l="1"/>
  <c r="Q922" i="40"/>
  <c r="O922" i="40"/>
  <c r="AY923" i="40"/>
  <c r="AH923" i="40"/>
  <c r="AI923" i="40"/>
  <c r="R922" i="40" l="1"/>
  <c r="S922" i="40" s="1"/>
  <c r="BB923" i="40"/>
  <c r="AV923" i="40"/>
  <c r="AW923" i="40" s="1"/>
  <c r="AX923" i="40" s="1"/>
  <c r="AZ923" i="40"/>
  <c r="BC923" i="40" s="1"/>
  <c r="BD923" i="40" s="1"/>
  <c r="BE923" i="40" s="1"/>
  <c r="B924" i="40" l="1"/>
  <c r="Y922" i="40"/>
  <c r="AB922" i="40" l="1"/>
  <c r="AC922" i="40" s="1"/>
  <c r="AD922" i="40" s="1"/>
  <c r="C923" i="40" s="1"/>
  <c r="E923" i="40" s="1"/>
  <c r="Z922" i="40"/>
  <c r="AJ922" i="40" l="1"/>
  <c r="D923" i="40"/>
  <c r="F923" i="40"/>
  <c r="AK922" i="40" l="1"/>
  <c r="G923" i="40"/>
  <c r="H923" i="40" s="1"/>
  <c r="I923" i="40" s="1"/>
  <c r="K923" i="40" s="1"/>
  <c r="L923" i="40" s="1"/>
  <c r="U923" i="40"/>
  <c r="V923" i="40" s="1"/>
  <c r="AL922" i="40" l="1"/>
  <c r="X923" i="40"/>
  <c r="M923" i="40"/>
  <c r="N923" i="40" s="1"/>
  <c r="P923" i="40" s="1"/>
  <c r="BH923" i="40"/>
  <c r="BI923" i="40" s="1"/>
  <c r="T924" i="40" s="1"/>
  <c r="W923" i="40"/>
  <c r="BF923" i="40"/>
  <c r="BG923" i="40" s="1"/>
  <c r="AF924" i="40" s="1"/>
  <c r="AG924" i="40" s="1"/>
  <c r="AN923" i="40"/>
  <c r="AP923" i="40" s="1"/>
  <c r="AS923" i="40" s="1"/>
  <c r="AM923" i="40"/>
  <c r="AA923" i="40"/>
  <c r="AO922" i="40" l="1"/>
  <c r="AR922" i="40" s="1"/>
  <c r="AQ922" i="40"/>
  <c r="AT922" i="40" s="1"/>
  <c r="Q923" i="40"/>
  <c r="O923" i="40"/>
  <c r="AI924" i="40"/>
  <c r="AY924" i="40"/>
  <c r="AH924" i="40"/>
  <c r="R923" i="40" l="1"/>
  <c r="S923" i="40" s="1"/>
  <c r="AV924" i="40"/>
  <c r="AW924" i="40" s="1"/>
  <c r="AX924" i="40" s="1"/>
  <c r="BB924" i="40"/>
  <c r="AZ924" i="40"/>
  <c r="B925" i="40" l="1"/>
  <c r="BC924" i="40"/>
  <c r="BD924" i="40" s="1"/>
  <c r="BE924" i="40" s="1"/>
  <c r="Y923" i="40"/>
  <c r="AB923" i="40" l="1"/>
  <c r="Z923" i="40"/>
  <c r="AJ923" i="40" l="1"/>
  <c r="AK923" i="40" s="1"/>
  <c r="AC923" i="40"/>
  <c r="AD923" i="40" s="1"/>
  <c r="C924" i="40" s="1"/>
  <c r="E924" i="40" s="1"/>
  <c r="F924" i="40" l="1"/>
  <c r="D924" i="40"/>
  <c r="U924" i="40" l="1"/>
  <c r="V924" i="40" s="1"/>
  <c r="BH924" i="40" s="1"/>
  <c r="BI924" i="40" s="1"/>
  <c r="AL923" i="40"/>
  <c r="G924" i="40"/>
  <c r="H924" i="40" s="1"/>
  <c r="I924" i="40" s="1"/>
  <c r="K924" i="40" s="1"/>
  <c r="L924" i="40" s="1"/>
  <c r="AM924" i="40" l="1"/>
  <c r="X924" i="40"/>
  <c r="T925" i="40"/>
  <c r="AA924" i="40"/>
  <c r="M924" i="40"/>
  <c r="BF924" i="40"/>
  <c r="BG924" i="40" s="1"/>
  <c r="AF925" i="40" s="1"/>
  <c r="AG925" i="40" s="1"/>
  <c r="AH925" i="40" s="1"/>
  <c r="AN924" i="40"/>
  <c r="AP924" i="40" s="1"/>
  <c r="AS924" i="40" s="1"/>
  <c r="AQ923" i="40"/>
  <c r="AT923" i="40" s="1"/>
  <c r="AO923" i="40"/>
  <c r="AR923" i="40" s="1"/>
  <c r="AY925" i="40" l="1"/>
  <c r="AI925" i="40"/>
  <c r="W924" i="40"/>
  <c r="N924" i="40"/>
  <c r="P924" i="40" s="1"/>
  <c r="BB925" i="40"/>
  <c r="AZ925" i="40"/>
  <c r="AV925" i="40"/>
  <c r="AW925" i="40" s="1"/>
  <c r="AX925" i="40" s="1"/>
  <c r="B926" i="40" l="1"/>
  <c r="Q924" i="40"/>
  <c r="BC925" i="40"/>
  <c r="BD925" i="40" s="1"/>
  <c r="BE925" i="40" s="1"/>
  <c r="O924" i="40"/>
  <c r="R924" i="40" l="1"/>
  <c r="S924" i="40" s="1"/>
  <c r="Y924" i="40"/>
  <c r="AB924" i="40"/>
  <c r="Z924" i="40" l="1"/>
  <c r="AC924" i="40"/>
  <c r="AD924" i="40" s="1"/>
  <c r="C925" i="40" s="1"/>
  <c r="D925" i="40" s="1"/>
  <c r="AJ924" i="40"/>
  <c r="AK924" i="40" s="1"/>
  <c r="E925" i="40" l="1"/>
  <c r="AL924" i="40"/>
  <c r="AQ924" i="40" s="1"/>
  <c r="AT924" i="40" s="1"/>
  <c r="F925" i="40"/>
  <c r="G925" i="40" s="1"/>
  <c r="H925" i="40" s="1"/>
  <c r="I925" i="40" s="1"/>
  <c r="K925" i="40" s="1"/>
  <c r="L925" i="40" s="1"/>
  <c r="AO924" i="40" l="1"/>
  <c r="AR924" i="40" s="1"/>
  <c r="M925" i="40"/>
  <c r="U925" i="40"/>
  <c r="V925" i="40" s="1"/>
  <c r="X925" i="40" s="1"/>
  <c r="BH925" i="40" l="1"/>
  <c r="BI925" i="40" s="1"/>
  <c r="T926" i="40" s="1"/>
  <c r="N925" i="40"/>
  <c r="P925" i="40" s="1"/>
  <c r="Q925" i="40" s="1"/>
  <c r="AN925" i="40"/>
  <c r="AP925" i="40" s="1"/>
  <c r="AS925" i="40" s="1"/>
  <c r="AM925" i="40"/>
  <c r="BF925" i="40"/>
  <c r="BG925" i="40" s="1"/>
  <c r="AF926" i="40" s="1"/>
  <c r="AG926" i="40" s="1"/>
  <c r="AH926" i="40" s="1"/>
  <c r="AA925" i="40"/>
  <c r="W925" i="40"/>
  <c r="O925" i="40" l="1"/>
  <c r="R925" i="40"/>
  <c r="S925" i="40" s="1"/>
  <c r="AY926" i="40"/>
  <c r="AI926" i="40"/>
  <c r="Y925" i="40"/>
  <c r="AV926" i="40" l="1"/>
  <c r="AW926" i="40" s="1"/>
  <c r="AX926" i="40" s="1"/>
  <c r="BB926" i="40"/>
  <c r="AZ926" i="40"/>
  <c r="AB925" i="40"/>
  <c r="Z925" i="40"/>
  <c r="BC926" i="40" l="1"/>
  <c r="BD926" i="40" s="1"/>
  <c r="BE926" i="40" s="1"/>
  <c r="B927" i="40"/>
  <c r="AJ925" i="40"/>
  <c r="AC925" i="40"/>
  <c r="AD925" i="40" s="1"/>
  <c r="C926" i="40" s="1"/>
  <c r="E926" i="40" s="1"/>
  <c r="AK925" i="40" l="1"/>
  <c r="D926" i="40"/>
  <c r="F926" i="40"/>
  <c r="AL925" i="40" l="1"/>
  <c r="G926" i="40"/>
  <c r="H926" i="40" s="1"/>
  <c r="I926" i="40" s="1"/>
  <c r="K926" i="40" s="1"/>
  <c r="L926" i="40" s="1"/>
  <c r="U926" i="40"/>
  <c r="V926" i="40" s="1"/>
  <c r="AO925" i="40" l="1"/>
  <c r="AR925" i="40" s="1"/>
  <c r="AQ925" i="40"/>
  <c r="AT925" i="40" s="1"/>
  <c r="X926" i="40"/>
  <c r="M926" i="40"/>
  <c r="BF926" i="40"/>
  <c r="BG926" i="40" s="1"/>
  <c r="AF927" i="40" s="1"/>
  <c r="AG927" i="40" s="1"/>
  <c r="AI927" i="40" s="1"/>
  <c r="BH926" i="40"/>
  <c r="BI926" i="40" s="1"/>
  <c r="N926" i="40"/>
  <c r="P926" i="40" s="1"/>
  <c r="AN926" i="40"/>
  <c r="AP926" i="40" s="1"/>
  <c r="AS926" i="40" s="1"/>
  <c r="AM926" i="40"/>
  <c r="AA926" i="40"/>
  <c r="T927" i="40" l="1"/>
  <c r="AH927" i="40"/>
  <c r="AY927" i="40"/>
  <c r="W926" i="40"/>
  <c r="Q926" i="40"/>
  <c r="O926" i="40"/>
  <c r="BB927" i="40"/>
  <c r="AZ927" i="40"/>
  <c r="AV927" i="40"/>
  <c r="AW927" i="40" s="1"/>
  <c r="AX927" i="40" s="1"/>
  <c r="B928" i="40" l="1"/>
  <c r="BC927" i="40"/>
  <c r="BD927" i="40" s="1"/>
  <c r="BE927" i="40" s="1"/>
  <c r="R926" i="40"/>
  <c r="S926" i="40" s="1"/>
  <c r="Y926" i="40"/>
  <c r="AB926" i="40"/>
  <c r="AC926" i="40" l="1"/>
  <c r="AJ926" i="40"/>
  <c r="AK926" i="40" s="1"/>
  <c r="AD926" i="40"/>
  <c r="C927" i="40" s="1"/>
  <c r="E927" i="40" s="1"/>
  <c r="Z926" i="40"/>
  <c r="AL926" i="40" l="1"/>
  <c r="AQ926" i="40" s="1"/>
  <c r="AT926" i="40" s="1"/>
  <c r="D927" i="40"/>
  <c r="F927" i="40"/>
  <c r="AO926" i="40" l="1"/>
  <c r="AR926" i="40" s="1"/>
  <c r="U927" i="40"/>
  <c r="V927" i="40" s="1"/>
  <c r="BH927" i="40" s="1"/>
  <c r="BI927" i="40" s="1"/>
  <c r="G927" i="40"/>
  <c r="H927" i="40" s="1"/>
  <c r="I927" i="40" s="1"/>
  <c r="K927" i="40" s="1"/>
  <c r="L927" i="40" s="1"/>
  <c r="AN927" i="40" l="1"/>
  <c r="AP927" i="40" s="1"/>
  <c r="AS927" i="40" s="1"/>
  <c r="AM927" i="40"/>
  <c r="X927" i="40"/>
  <c r="T928" i="40"/>
  <c r="AA927" i="40"/>
  <c r="M927" i="40"/>
  <c r="BF927" i="40"/>
  <c r="BG927" i="40" s="1"/>
  <c r="AF928" i="40" s="1"/>
  <c r="AG928" i="40" s="1"/>
  <c r="W927" i="40" l="1"/>
  <c r="N927" i="40"/>
  <c r="P927" i="40" s="1"/>
  <c r="AI928" i="40"/>
  <c r="AH928" i="40"/>
  <c r="AY928" i="40"/>
  <c r="O927" i="40" l="1"/>
  <c r="Q927" i="40"/>
  <c r="AV928" i="40"/>
  <c r="AW928" i="40" s="1"/>
  <c r="AX928" i="40" s="1"/>
  <c r="AZ928" i="40"/>
  <c r="BB928" i="40"/>
  <c r="B929" i="40" l="1"/>
  <c r="R927" i="40"/>
  <c r="S927" i="40" s="1"/>
  <c r="BC928" i="40"/>
  <c r="BD928" i="40" s="1"/>
  <c r="BE928" i="40" s="1"/>
  <c r="AB927" i="40" l="1"/>
  <c r="Y927" i="40"/>
  <c r="AC927" i="40" l="1"/>
  <c r="AD927" i="40" s="1"/>
  <c r="C928" i="40" s="1"/>
  <c r="E928" i="40" s="1"/>
  <c r="AJ927" i="40"/>
  <c r="AK927" i="40" s="1"/>
  <c r="Z927" i="40"/>
  <c r="AL927" i="40" l="1"/>
  <c r="AO927" i="40" s="1"/>
  <c r="AR927" i="40" s="1"/>
  <c r="D928" i="40"/>
  <c r="F928" i="40"/>
  <c r="G928" i="40" l="1"/>
  <c r="H928" i="40" s="1"/>
  <c r="I928" i="40" s="1"/>
  <c r="K928" i="40" s="1"/>
  <c r="L928" i="40" s="1"/>
  <c r="AQ927" i="40"/>
  <c r="AT927" i="40" s="1"/>
  <c r="U928" i="40"/>
  <c r="V928" i="40" s="1"/>
  <c r="M928" i="40" l="1"/>
  <c r="N928" i="40" s="1"/>
  <c r="P928" i="40" s="1"/>
  <c r="X928" i="40"/>
  <c r="BH928" i="40"/>
  <c r="BI928" i="40" s="1"/>
  <c r="BF928" i="40"/>
  <c r="BG928" i="40" s="1"/>
  <c r="AF929" i="40" s="1"/>
  <c r="AG929" i="40" s="1"/>
  <c r="W928" i="40"/>
  <c r="AA928" i="40"/>
  <c r="AN928" i="40"/>
  <c r="AP928" i="40" s="1"/>
  <c r="AS928" i="40" s="1"/>
  <c r="AM928" i="40"/>
  <c r="T929" i="40" l="1"/>
  <c r="Q928" i="40"/>
  <c r="O928" i="40"/>
  <c r="AH929" i="40"/>
  <c r="AY929" i="40"/>
  <c r="AI929" i="40"/>
  <c r="R928" i="40" l="1"/>
  <c r="S928" i="40" s="1"/>
  <c r="BB929" i="40"/>
  <c r="AZ929" i="40"/>
  <c r="AV929" i="40"/>
  <c r="AW929" i="40" s="1"/>
  <c r="AX929" i="40" s="1"/>
  <c r="BC929" i="40"/>
  <c r="BD929" i="40" s="1"/>
  <c r="BE929" i="40" s="1"/>
  <c r="B930" i="40" l="1"/>
  <c r="Y928" i="40"/>
  <c r="AB928" i="40"/>
  <c r="AC928" i="40" l="1"/>
  <c r="AJ928" i="40"/>
  <c r="AK928" i="40" s="1"/>
  <c r="AD928" i="40"/>
  <c r="C929" i="40" s="1"/>
  <c r="E929" i="40" s="1"/>
  <c r="Z928" i="40"/>
  <c r="AL928" i="40" l="1"/>
  <c r="AO928" i="40" s="1"/>
  <c r="AR928" i="40" s="1"/>
  <c r="D929" i="40"/>
  <c r="F929" i="40"/>
  <c r="AQ928" i="40" l="1"/>
  <c r="AT928" i="40" s="1"/>
  <c r="G929" i="40"/>
  <c r="H929" i="40" s="1"/>
  <c r="I929" i="40" s="1"/>
  <c r="K929" i="40" s="1"/>
  <c r="L929" i="40" s="1"/>
  <c r="U929" i="40"/>
  <c r="V929" i="40" s="1"/>
  <c r="X929" i="40" l="1"/>
  <c r="AA929" i="40"/>
  <c r="M929" i="40"/>
  <c r="BF929" i="40"/>
  <c r="BG929" i="40" s="1"/>
  <c r="AF930" i="40" s="1"/>
  <c r="AG930" i="40" s="1"/>
  <c r="AM929" i="40"/>
  <c r="AN929" i="40"/>
  <c r="AP929" i="40" s="1"/>
  <c r="AS929" i="40" s="1"/>
  <c r="BH929" i="40"/>
  <c r="BI929" i="40" s="1"/>
  <c r="T930" i="40" l="1"/>
  <c r="W929" i="40"/>
  <c r="N929" i="40"/>
  <c r="P929" i="40" s="1"/>
  <c r="AH930" i="40"/>
  <c r="AI930" i="40"/>
  <c r="AY930" i="40"/>
  <c r="Q929" i="40" l="1"/>
  <c r="O929" i="40"/>
  <c r="BB930" i="40"/>
  <c r="AV930" i="40"/>
  <c r="AW930" i="40" s="1"/>
  <c r="AX930" i="40" s="1"/>
  <c r="AZ930" i="40"/>
  <c r="BC930" i="40" s="1"/>
  <c r="BD930" i="40" s="1"/>
  <c r="BE930" i="40" s="1"/>
  <c r="B931" i="40" l="1"/>
  <c r="R929" i="40"/>
  <c r="S929" i="40" s="1"/>
  <c r="Y929" i="40"/>
  <c r="AB929" i="40"/>
  <c r="AC929" i="40" l="1"/>
  <c r="AD929" i="40" s="1"/>
  <c r="C930" i="40" s="1"/>
  <c r="E930" i="40" s="1"/>
  <c r="AJ929" i="40"/>
  <c r="AK929" i="40" s="1"/>
  <c r="Z929" i="40"/>
  <c r="AL929" i="40" l="1"/>
  <c r="AQ929" i="40" s="1"/>
  <c r="AT929" i="40" s="1"/>
  <c r="D930" i="40"/>
  <c r="F930" i="40"/>
  <c r="AO929" i="40" l="1"/>
  <c r="AR929" i="40" s="1"/>
  <c r="G930" i="40"/>
  <c r="H930" i="40" s="1"/>
  <c r="I930" i="40" s="1"/>
  <c r="K930" i="40" s="1"/>
  <c r="L930" i="40" s="1"/>
  <c r="U930" i="40"/>
  <c r="V930" i="40" s="1"/>
  <c r="X930" i="40" l="1"/>
  <c r="M930" i="40"/>
  <c r="N930" i="40" s="1"/>
  <c r="P930" i="40" s="1"/>
  <c r="BF930" i="40"/>
  <c r="BG930" i="40" s="1"/>
  <c r="AF931" i="40" s="1"/>
  <c r="AG931" i="40" s="1"/>
  <c r="BH930" i="40"/>
  <c r="BI930" i="40" s="1"/>
  <c r="W930" i="40"/>
  <c r="AN930" i="40"/>
  <c r="AP930" i="40" s="1"/>
  <c r="AS930" i="40" s="1"/>
  <c r="AM930" i="40"/>
  <c r="AA930" i="40"/>
  <c r="T931" i="40" l="1"/>
  <c r="Q930" i="40"/>
  <c r="O930" i="40"/>
  <c r="AH931" i="40"/>
  <c r="AY931" i="40"/>
  <c r="AI931" i="40"/>
  <c r="R930" i="40" l="1"/>
  <c r="S930" i="40" s="1"/>
  <c r="AZ931" i="40"/>
  <c r="AV931" i="40"/>
  <c r="AW931" i="40" s="1"/>
  <c r="AX931" i="40" s="1"/>
  <c r="BB931" i="40"/>
  <c r="BC931" i="40" l="1"/>
  <c r="BD931" i="40" s="1"/>
  <c r="BE931" i="40" s="1"/>
  <c r="B932" i="40"/>
  <c r="Y930" i="40"/>
  <c r="AB930" i="40"/>
  <c r="AC930" i="40" l="1"/>
  <c r="AJ930" i="40"/>
  <c r="AK930" i="40" s="1"/>
  <c r="AD930" i="40"/>
  <c r="C931" i="40" s="1"/>
  <c r="E931" i="40" s="1"/>
  <c r="Z930" i="40"/>
  <c r="AL930" i="40" l="1"/>
  <c r="AQ930" i="40" s="1"/>
  <c r="AT930" i="40" s="1"/>
  <c r="D931" i="40"/>
  <c r="F931" i="40"/>
  <c r="AO930" i="40" l="1"/>
  <c r="AR930" i="40" s="1"/>
  <c r="U931" i="40"/>
  <c r="V931" i="40" s="1"/>
  <c r="G931" i="40"/>
  <c r="H931" i="40" s="1"/>
  <c r="I931" i="40" s="1"/>
  <c r="K931" i="40" s="1"/>
  <c r="L931" i="40" s="1"/>
  <c r="X931" i="40" l="1"/>
  <c r="BH931" i="40"/>
  <c r="BI931" i="40" s="1"/>
  <c r="T932" i="40" s="1"/>
  <c r="AN931" i="40"/>
  <c r="AP931" i="40" s="1"/>
  <c r="AS931" i="40" s="1"/>
  <c r="AM931" i="40"/>
  <c r="AA931" i="40"/>
  <c r="M931" i="40"/>
  <c r="BF931" i="40"/>
  <c r="BG931" i="40" s="1"/>
  <c r="AF932" i="40" s="1"/>
  <c r="AG932" i="40" s="1"/>
  <c r="N931" i="40" l="1"/>
  <c r="P931" i="40" s="1"/>
  <c r="Q931" i="40" s="1"/>
  <c r="W931" i="40"/>
  <c r="O931" i="40"/>
  <c r="AI932" i="40"/>
  <c r="AY932" i="40"/>
  <c r="AH932" i="40"/>
  <c r="R931" i="40" l="1"/>
  <c r="S931" i="40" s="1"/>
  <c r="AV932" i="40"/>
  <c r="AW932" i="40" s="1"/>
  <c r="AX932" i="40" s="1"/>
  <c r="AZ932" i="40"/>
  <c r="BB932" i="40"/>
  <c r="B933" i="40" l="1"/>
  <c r="BC932" i="40"/>
  <c r="BD932" i="40" s="1"/>
  <c r="BE932" i="40" s="1"/>
  <c r="Y931" i="40" l="1"/>
  <c r="AB931" i="40"/>
  <c r="AC931" i="40" l="1"/>
  <c r="AD931" i="40" s="1"/>
  <c r="C932" i="40" s="1"/>
  <c r="E932" i="40" s="1"/>
  <c r="AJ931" i="40"/>
  <c r="AK931" i="40" s="1"/>
  <c r="Z931" i="40"/>
  <c r="AL931" i="40" l="1"/>
  <c r="AO931" i="40" s="1"/>
  <c r="AR931" i="40" s="1"/>
  <c r="D932" i="40"/>
  <c r="F932" i="40"/>
  <c r="AQ931" i="40" l="1"/>
  <c r="AT931" i="40" s="1"/>
  <c r="U932" i="40"/>
  <c r="V932" i="40" s="1"/>
  <c r="BH932" i="40" s="1"/>
  <c r="BI932" i="40" s="1"/>
  <c r="G932" i="40"/>
  <c r="H932" i="40" s="1"/>
  <c r="I932" i="40" s="1"/>
  <c r="K932" i="40" s="1"/>
  <c r="L932" i="40" s="1"/>
  <c r="X932" i="40" l="1"/>
  <c r="AM932" i="40"/>
  <c r="AN932" i="40"/>
  <c r="AP932" i="40" s="1"/>
  <c r="AS932" i="40" s="1"/>
  <c r="T933" i="40"/>
  <c r="AA932" i="40"/>
  <c r="M932" i="40"/>
  <c r="BF932" i="40"/>
  <c r="BG932" i="40" s="1"/>
  <c r="AF933" i="40" s="1"/>
  <c r="AG933" i="40" s="1"/>
  <c r="N932" i="40" l="1"/>
  <c r="P932" i="40" s="1"/>
  <c r="W932" i="40"/>
  <c r="AY933" i="40"/>
  <c r="AI933" i="40"/>
  <c r="AH933" i="40"/>
  <c r="O932" i="40" l="1"/>
  <c r="Q932" i="40"/>
  <c r="AV933" i="40"/>
  <c r="AW933" i="40" s="1"/>
  <c r="AX933" i="40" s="1"/>
  <c r="BB933" i="40"/>
  <c r="AZ933" i="40"/>
  <c r="B934" i="40" l="1"/>
  <c r="R932" i="40"/>
  <c r="S932" i="40" s="1"/>
  <c r="BC933" i="40"/>
  <c r="BD933" i="40" s="1"/>
  <c r="BE933" i="40" s="1"/>
  <c r="Y932" i="40" l="1"/>
  <c r="AB932" i="40"/>
  <c r="AC932" i="40" l="1"/>
  <c r="AD932" i="40" s="1"/>
  <c r="C933" i="40" s="1"/>
  <c r="E933" i="40" s="1"/>
  <c r="AJ932" i="40"/>
  <c r="AK932" i="40" s="1"/>
  <c r="Z932" i="40"/>
  <c r="AL932" i="40" l="1"/>
  <c r="AQ932" i="40" s="1"/>
  <c r="AT932" i="40" s="1"/>
  <c r="D933" i="40"/>
  <c r="F933" i="40"/>
  <c r="AO932" i="40" l="1"/>
  <c r="AR932" i="40" s="1"/>
  <c r="U933" i="40"/>
  <c r="V933" i="40" s="1"/>
  <c r="BH933" i="40" s="1"/>
  <c r="BI933" i="40" s="1"/>
  <c r="G933" i="40"/>
  <c r="H933" i="40" s="1"/>
  <c r="I933" i="40" s="1"/>
  <c r="K933" i="40" s="1"/>
  <c r="L933" i="40" s="1"/>
  <c r="AM933" i="40" l="1"/>
  <c r="AN933" i="40"/>
  <c r="AP933" i="40" s="1"/>
  <c r="AS933" i="40" s="1"/>
  <c r="X933" i="40"/>
  <c r="T934" i="40"/>
  <c r="AA933" i="40"/>
  <c r="M933" i="40"/>
  <c r="BF933" i="40"/>
  <c r="BG933" i="40" s="1"/>
  <c r="AF934" i="40" s="1"/>
  <c r="AG934" i="40" s="1"/>
  <c r="W933" i="40" l="1"/>
  <c r="N933" i="40"/>
  <c r="P933" i="40" s="1"/>
  <c r="AH934" i="40"/>
  <c r="AY934" i="40"/>
  <c r="AI934" i="40"/>
  <c r="Q933" i="40" l="1"/>
  <c r="O933" i="40"/>
  <c r="AZ934" i="40"/>
  <c r="BB934" i="40"/>
  <c r="AV934" i="40"/>
  <c r="AW934" i="40" s="1"/>
  <c r="AX934" i="40" s="1"/>
  <c r="B935" i="40" l="1"/>
  <c r="R933" i="40"/>
  <c r="S933" i="40" s="1"/>
  <c r="BC934" i="40"/>
  <c r="BD934" i="40" s="1"/>
  <c r="BE934" i="40" s="1"/>
  <c r="Y933" i="40" l="1"/>
  <c r="AB933" i="40"/>
  <c r="AC933" i="40" l="1"/>
  <c r="AD933" i="40" s="1"/>
  <c r="C934" i="40" s="1"/>
  <c r="E934" i="40" s="1"/>
  <c r="AJ933" i="40"/>
  <c r="AK933" i="40" s="1"/>
  <c r="Z933" i="40"/>
  <c r="AL933" i="40" l="1"/>
  <c r="AO933" i="40" s="1"/>
  <c r="AR933" i="40" s="1"/>
  <c r="D934" i="40"/>
  <c r="F934" i="40"/>
  <c r="AQ933" i="40" l="1"/>
  <c r="AT933" i="40" s="1"/>
  <c r="U934" i="40"/>
  <c r="V934" i="40" s="1"/>
  <c r="AN934" i="40" s="1"/>
  <c r="AP934" i="40" s="1"/>
  <c r="AS934" i="40" s="1"/>
  <c r="G934" i="40"/>
  <c r="H934" i="40" s="1"/>
  <c r="I934" i="40" s="1"/>
  <c r="K934" i="40" s="1"/>
  <c r="L934" i="40" s="1"/>
  <c r="X934" i="40" l="1"/>
  <c r="AM934" i="40"/>
  <c r="BH934" i="40"/>
  <c r="BI934" i="40" s="1"/>
  <c r="T935" i="40" s="1"/>
  <c r="AA934" i="40"/>
  <c r="M934" i="40"/>
  <c r="BF934" i="40"/>
  <c r="BG934" i="40" s="1"/>
  <c r="AF935" i="40" s="1"/>
  <c r="AG935" i="40" s="1"/>
  <c r="W934" i="40" l="1"/>
  <c r="N934" i="40"/>
  <c r="P934" i="40" s="1"/>
  <c r="AY935" i="40"/>
  <c r="AI935" i="40"/>
  <c r="AH935" i="40"/>
  <c r="O934" i="40" l="1"/>
  <c r="Q934" i="40"/>
  <c r="AV935" i="40"/>
  <c r="AW935" i="40" s="1"/>
  <c r="AX935" i="40" s="1"/>
  <c r="BB935" i="40"/>
  <c r="AZ935" i="40"/>
  <c r="B936" i="40" l="1"/>
  <c r="R934" i="40"/>
  <c r="S934" i="40" s="1"/>
  <c r="BC935" i="40"/>
  <c r="BD935" i="40" s="1"/>
  <c r="BE935" i="40" s="1"/>
  <c r="Y934" i="40" l="1"/>
  <c r="AB934" i="40"/>
  <c r="AC934" i="40" l="1"/>
  <c r="AJ934" i="40"/>
  <c r="AK934" i="40" s="1"/>
  <c r="AD934" i="40"/>
  <c r="C935" i="40" s="1"/>
  <c r="E935" i="40" s="1"/>
  <c r="Z934" i="40"/>
  <c r="AL934" i="40" l="1"/>
  <c r="AQ934" i="40" s="1"/>
  <c r="AT934" i="40" s="1"/>
  <c r="D935" i="40"/>
  <c r="F935" i="40"/>
  <c r="AO934" i="40" l="1"/>
  <c r="AR934" i="40" s="1"/>
  <c r="G935" i="40"/>
  <c r="H935" i="40" s="1"/>
  <c r="I935" i="40" s="1"/>
  <c r="K935" i="40" s="1"/>
  <c r="L935" i="40" s="1"/>
  <c r="U935" i="40"/>
  <c r="V935" i="40" s="1"/>
  <c r="X935" i="40" l="1"/>
  <c r="M935" i="40"/>
  <c r="BF935" i="40"/>
  <c r="BG935" i="40" s="1"/>
  <c r="AF936" i="40" s="1"/>
  <c r="AG936" i="40" s="1"/>
  <c r="BH935" i="40"/>
  <c r="BI935" i="40" s="1"/>
  <c r="N935" i="40"/>
  <c r="P935" i="40" s="1"/>
  <c r="W935" i="40"/>
  <c r="AM935" i="40"/>
  <c r="AN935" i="40"/>
  <c r="AP935" i="40" s="1"/>
  <c r="AS935" i="40" s="1"/>
  <c r="AA935" i="40"/>
  <c r="T936" i="40" l="1"/>
  <c r="Q935" i="40"/>
  <c r="O935" i="40"/>
  <c r="AY936" i="40"/>
  <c r="AH936" i="40"/>
  <c r="AI936" i="40"/>
  <c r="R935" i="40" l="1"/>
  <c r="S935" i="40" s="1"/>
  <c r="BB936" i="40"/>
  <c r="AV936" i="40"/>
  <c r="AW936" i="40" s="1"/>
  <c r="AX936" i="40" s="1"/>
  <c r="AZ936" i="40"/>
  <c r="BC936" i="40" l="1"/>
  <c r="BD936" i="40" s="1"/>
  <c r="BE936" i="40" s="1"/>
  <c r="B937" i="40"/>
  <c r="Y935" i="40"/>
  <c r="AB935" i="40"/>
  <c r="AC935" i="40" l="1"/>
  <c r="AJ935" i="40"/>
  <c r="AK935" i="40" s="1"/>
  <c r="AD935" i="40"/>
  <c r="C936" i="40" s="1"/>
  <c r="E936" i="40" s="1"/>
  <c r="Z935" i="40"/>
  <c r="AL935" i="40" l="1"/>
  <c r="AQ935" i="40" s="1"/>
  <c r="AT935" i="40" s="1"/>
  <c r="D936" i="40"/>
  <c r="F936" i="40"/>
  <c r="AO935" i="40" l="1"/>
  <c r="AR935" i="40" s="1"/>
  <c r="G936" i="40"/>
  <c r="H936" i="40" s="1"/>
  <c r="I936" i="40" s="1"/>
  <c r="K936" i="40" s="1"/>
  <c r="L936" i="40" s="1"/>
  <c r="U936" i="40"/>
  <c r="V936" i="40" s="1"/>
  <c r="X936" i="40" l="1"/>
  <c r="AA936" i="40"/>
  <c r="M936" i="40"/>
  <c r="BF936" i="40"/>
  <c r="BG936" i="40" s="1"/>
  <c r="AF937" i="40" s="1"/>
  <c r="AG937" i="40" s="1"/>
  <c r="AN936" i="40"/>
  <c r="AP936" i="40" s="1"/>
  <c r="AS936" i="40" s="1"/>
  <c r="AM936" i="40"/>
  <c r="BH936" i="40"/>
  <c r="BI936" i="40" s="1"/>
  <c r="T937" i="40" l="1"/>
  <c r="W936" i="40"/>
  <c r="N936" i="40"/>
  <c r="P936" i="40" s="1"/>
  <c r="AY937" i="40"/>
  <c r="AH937" i="40"/>
  <c r="AI937" i="40"/>
  <c r="Q936" i="40" l="1"/>
  <c r="O936" i="40"/>
  <c r="AV937" i="40"/>
  <c r="AW937" i="40" s="1"/>
  <c r="AX937" i="40" s="1"/>
  <c r="AZ937" i="40"/>
  <c r="BB937" i="40"/>
  <c r="B938" i="40" l="1"/>
  <c r="R936" i="40"/>
  <c r="S936" i="40" s="1"/>
  <c r="BC937" i="40"/>
  <c r="BD937" i="40" s="1"/>
  <c r="BE937" i="40" s="1"/>
  <c r="Y936" i="40" l="1"/>
  <c r="AB936" i="40"/>
  <c r="AC936" i="40" l="1"/>
  <c r="AD936" i="40" s="1"/>
  <c r="C937" i="40" s="1"/>
  <c r="E937" i="40" s="1"/>
  <c r="AJ936" i="40"/>
  <c r="AK936" i="40" s="1"/>
  <c r="Z936" i="40"/>
  <c r="AL936" i="40" l="1"/>
  <c r="AO936" i="40" s="1"/>
  <c r="AR936" i="40" s="1"/>
  <c r="D937" i="40"/>
  <c r="F937" i="40"/>
  <c r="AQ936" i="40" l="1"/>
  <c r="AT936" i="40" s="1"/>
  <c r="U937" i="40"/>
  <c r="V937" i="40" s="1"/>
  <c r="G937" i="40"/>
  <c r="H937" i="40" s="1"/>
  <c r="I937" i="40" s="1"/>
  <c r="K937" i="40" s="1"/>
  <c r="L937" i="40" s="1"/>
  <c r="X937" i="40" l="1"/>
  <c r="AA937" i="40"/>
  <c r="M937" i="40"/>
  <c r="BF937" i="40"/>
  <c r="BG937" i="40" s="1"/>
  <c r="AF938" i="40" s="1"/>
  <c r="AG938" i="40" s="1"/>
  <c r="AN937" i="40"/>
  <c r="AP937" i="40" s="1"/>
  <c r="AS937" i="40" s="1"/>
  <c r="AM937" i="40"/>
  <c r="BH937" i="40"/>
  <c r="BI937" i="40" s="1"/>
  <c r="T938" i="40" l="1"/>
  <c r="W937" i="40"/>
  <c r="N937" i="40"/>
  <c r="P937" i="40" s="1"/>
  <c r="AH938" i="40"/>
  <c r="AY938" i="40"/>
  <c r="AI938" i="40"/>
  <c r="Q937" i="40" l="1"/>
  <c r="O937" i="40"/>
  <c r="AV938" i="40"/>
  <c r="AW938" i="40" s="1"/>
  <c r="AX938" i="40" s="1"/>
  <c r="BB938" i="40"/>
  <c r="AZ938" i="40"/>
  <c r="B939" i="40" l="1"/>
  <c r="R937" i="40"/>
  <c r="S937" i="40" s="1"/>
  <c r="BC938" i="40"/>
  <c r="BD938" i="40" s="1"/>
  <c r="BE938" i="40" s="1"/>
  <c r="AB937" i="40" l="1"/>
  <c r="Y937" i="40"/>
  <c r="AC937" i="40" l="1"/>
  <c r="AD937" i="40" s="1"/>
  <c r="C938" i="40" s="1"/>
  <c r="E938" i="40" s="1"/>
  <c r="AJ937" i="40"/>
  <c r="AK937" i="40" s="1"/>
  <c r="Z937" i="40"/>
  <c r="AL937" i="40" l="1"/>
  <c r="AQ937" i="40" s="1"/>
  <c r="AT937" i="40" s="1"/>
  <c r="D938" i="40"/>
  <c r="F938" i="40"/>
  <c r="G938" i="40" l="1"/>
  <c r="H938" i="40" s="1"/>
  <c r="I938" i="40" s="1"/>
  <c r="K938" i="40" s="1"/>
  <c r="L938" i="40" s="1"/>
  <c r="AO937" i="40"/>
  <c r="AR937" i="40" s="1"/>
  <c r="U938" i="40"/>
  <c r="V938" i="40" s="1"/>
  <c r="M938" i="40" l="1"/>
  <c r="N938" i="40"/>
  <c r="P938" i="40" s="1"/>
  <c r="X938" i="40"/>
  <c r="BF938" i="40"/>
  <c r="BG938" i="40" s="1"/>
  <c r="AF939" i="40" s="1"/>
  <c r="AG939" i="40" s="1"/>
  <c r="BH938" i="40"/>
  <c r="BI938" i="40" s="1"/>
  <c r="AA938" i="40"/>
  <c r="AN938" i="40"/>
  <c r="AP938" i="40" s="1"/>
  <c r="AS938" i="40" s="1"/>
  <c r="AM938" i="40"/>
  <c r="W938" i="40" l="1"/>
  <c r="T939" i="40"/>
  <c r="Q938" i="40"/>
  <c r="O938" i="40"/>
  <c r="AH939" i="40"/>
  <c r="AI939" i="40"/>
  <c r="AY939" i="40"/>
  <c r="R938" i="40" l="1"/>
  <c r="S938" i="40" s="1"/>
  <c r="AV939" i="40"/>
  <c r="AW939" i="40" s="1"/>
  <c r="AX939" i="40" s="1"/>
  <c r="BB939" i="40"/>
  <c r="AZ939" i="40"/>
  <c r="B940" i="40" l="1"/>
  <c r="BC939" i="40"/>
  <c r="BD939" i="40" s="1"/>
  <c r="BE939" i="40" s="1"/>
  <c r="Y938" i="40" l="1"/>
  <c r="AB938" i="40"/>
  <c r="AC938" i="40" l="1"/>
  <c r="AD938" i="40" s="1"/>
  <c r="C939" i="40" s="1"/>
  <c r="E939" i="40" s="1"/>
  <c r="AJ938" i="40"/>
  <c r="AK938" i="40" s="1"/>
  <c r="Z938" i="40"/>
  <c r="AL938" i="40" l="1"/>
  <c r="AQ938" i="40" s="1"/>
  <c r="AT938" i="40" s="1"/>
  <c r="D939" i="40"/>
  <c r="F939" i="40"/>
  <c r="AO938" i="40" l="1"/>
  <c r="AR938" i="40" s="1"/>
  <c r="U939" i="40"/>
  <c r="V939" i="40" s="1"/>
  <c r="G939" i="40"/>
  <c r="H939" i="40" s="1"/>
  <c r="I939" i="40" s="1"/>
  <c r="K939" i="40" s="1"/>
  <c r="L939" i="40" s="1"/>
  <c r="X939" i="40" l="1"/>
  <c r="AA939" i="40"/>
  <c r="M939" i="40"/>
  <c r="BF939" i="40"/>
  <c r="BG939" i="40" s="1"/>
  <c r="AF940" i="40" s="1"/>
  <c r="AG940" i="40" s="1"/>
  <c r="AN939" i="40"/>
  <c r="AP939" i="40" s="1"/>
  <c r="AS939" i="40" s="1"/>
  <c r="AM939" i="40"/>
  <c r="BH939" i="40"/>
  <c r="BI939" i="40" s="1"/>
  <c r="T940" i="40" l="1"/>
  <c r="W939" i="40"/>
  <c r="N939" i="40"/>
  <c r="P939" i="40" s="1"/>
  <c r="AY940" i="40"/>
  <c r="AI940" i="40"/>
  <c r="AH940" i="40"/>
  <c r="O939" i="40" l="1"/>
  <c r="Q939" i="40"/>
  <c r="AZ940" i="40"/>
  <c r="BB940" i="40"/>
  <c r="BC940" i="40" s="1"/>
  <c r="BD940" i="40" s="1"/>
  <c r="BE940" i="40" s="1"/>
  <c r="AV940" i="40"/>
  <c r="AW940" i="40" s="1"/>
  <c r="AX940" i="40" s="1"/>
  <c r="B941" i="40" l="1"/>
  <c r="R939" i="40"/>
  <c r="S939" i="40" s="1"/>
  <c r="Y939" i="40"/>
  <c r="AB939" i="40"/>
  <c r="AC939" i="40" l="1"/>
  <c r="AD939" i="40" s="1"/>
  <c r="C940" i="40" s="1"/>
  <c r="E940" i="40" s="1"/>
  <c r="AJ939" i="40"/>
  <c r="AK939" i="40" s="1"/>
  <c r="Z939" i="40"/>
  <c r="AL939" i="40" l="1"/>
  <c r="AQ939" i="40" s="1"/>
  <c r="AT939" i="40" s="1"/>
  <c r="D940" i="40"/>
  <c r="F940" i="40"/>
  <c r="G940" i="40" l="1"/>
  <c r="H940" i="40" s="1"/>
  <c r="I940" i="40" s="1"/>
  <c r="K940" i="40" s="1"/>
  <c r="L940" i="40" s="1"/>
  <c r="AO939" i="40"/>
  <c r="AR939" i="40" s="1"/>
  <c r="U940" i="40"/>
  <c r="V940" i="40" s="1"/>
  <c r="X940" i="40" l="1"/>
  <c r="M940" i="40"/>
  <c r="BF940" i="40"/>
  <c r="BG940" i="40" s="1"/>
  <c r="AF941" i="40" s="1"/>
  <c r="AG941" i="40" s="1"/>
  <c r="AH941" i="40" s="1"/>
  <c r="AN940" i="40"/>
  <c r="AP940" i="40" s="1"/>
  <c r="AS940" i="40" s="1"/>
  <c r="AM940" i="40"/>
  <c r="BH940" i="40"/>
  <c r="BI940" i="40" s="1"/>
  <c r="AA940" i="40"/>
  <c r="T941" i="40" l="1"/>
  <c r="AY941" i="40"/>
  <c r="AI941" i="40"/>
  <c r="BB941" i="40" s="1"/>
  <c r="W940" i="40"/>
  <c r="N940" i="40"/>
  <c r="P940" i="40" s="1"/>
  <c r="AZ941" i="40"/>
  <c r="AV941" i="40"/>
  <c r="AW941" i="40" s="1"/>
  <c r="AX941" i="40" s="1"/>
  <c r="B942" i="40" l="1"/>
  <c r="Q940" i="40"/>
  <c r="O940" i="40"/>
  <c r="BC941" i="40"/>
  <c r="BD941" i="40" s="1"/>
  <c r="BE941" i="40" s="1"/>
  <c r="R940" i="40" l="1"/>
  <c r="S940" i="40" s="1"/>
  <c r="AB940" i="40"/>
  <c r="Y940" i="40"/>
  <c r="AC940" i="40" l="1"/>
  <c r="AJ940" i="40"/>
  <c r="AK940" i="40" s="1"/>
  <c r="AD940" i="40"/>
  <c r="C941" i="40" s="1"/>
  <c r="E941" i="40" s="1"/>
  <c r="Z940" i="40"/>
  <c r="AL940" i="40" l="1"/>
  <c r="AQ940" i="40" s="1"/>
  <c r="AT940" i="40" s="1"/>
  <c r="D941" i="40"/>
  <c r="F941" i="40"/>
  <c r="AO940" i="40" l="1"/>
  <c r="AR940" i="40" s="1"/>
  <c r="G941" i="40"/>
  <c r="H941" i="40" s="1"/>
  <c r="I941" i="40" s="1"/>
  <c r="K941" i="40" s="1"/>
  <c r="L941" i="40" s="1"/>
  <c r="U941" i="40"/>
  <c r="V941" i="40" s="1"/>
  <c r="X941" i="40" l="1"/>
  <c r="M941" i="40"/>
  <c r="BF941" i="40"/>
  <c r="BG941" i="40" s="1"/>
  <c r="AF942" i="40" s="1"/>
  <c r="AG942" i="40" s="1"/>
  <c r="AH942" i="40" s="1"/>
  <c r="AM941" i="40"/>
  <c r="AN941" i="40"/>
  <c r="BH941" i="40"/>
  <c r="BI941" i="40" s="1"/>
  <c r="AA941" i="40"/>
  <c r="T942" i="40" l="1"/>
  <c r="AY942" i="40"/>
  <c r="AI942" i="40"/>
  <c r="AV942" i="40" s="1"/>
  <c r="AW942" i="40" s="1"/>
  <c r="AX942" i="40" s="1"/>
  <c r="W941" i="40"/>
  <c r="N941" i="40"/>
  <c r="P941" i="40" s="1"/>
  <c r="BB942" i="40"/>
  <c r="AZ942" i="40"/>
  <c r="B943" i="40" l="1"/>
  <c r="Q941" i="40"/>
  <c r="BC942" i="40"/>
  <c r="BD942" i="40" s="1"/>
  <c r="BE942" i="40" s="1"/>
  <c r="O941" i="40"/>
  <c r="Y941" i="40"/>
  <c r="AB941" i="40"/>
  <c r="R941" i="40" l="1"/>
  <c r="S941" i="40" s="1"/>
  <c r="AC941" i="40"/>
  <c r="AJ941" i="40"/>
  <c r="AK941" i="40" s="1"/>
  <c r="AD941" i="40"/>
  <c r="C942" i="40" s="1"/>
  <c r="E942" i="40" s="1"/>
  <c r="Z941" i="40"/>
  <c r="AP941" i="40" s="1"/>
  <c r="AS941" i="40" s="1"/>
  <c r="AL941" i="40" l="1"/>
  <c r="AO941" i="40" s="1"/>
  <c r="AR941" i="40" s="1"/>
  <c r="D942" i="40"/>
  <c r="F942" i="40"/>
  <c r="G942" i="40" l="1"/>
  <c r="H942" i="40" s="1"/>
  <c r="I942" i="40" s="1"/>
  <c r="K942" i="40" s="1"/>
  <c r="L942" i="40" s="1"/>
  <c r="AQ941" i="40"/>
  <c r="AT941" i="40" s="1"/>
  <c r="U942" i="40"/>
  <c r="V942" i="40" s="1"/>
  <c r="M942" i="40" l="1"/>
  <c r="X942" i="40"/>
  <c r="N942" i="40"/>
  <c r="P942" i="40" s="1"/>
  <c r="AM942" i="40"/>
  <c r="BH942" i="40"/>
  <c r="BI942" i="40" s="1"/>
  <c r="T943" i="40" s="1"/>
  <c r="BF942" i="40"/>
  <c r="BG942" i="40" s="1"/>
  <c r="AF943" i="40" s="1"/>
  <c r="AG943" i="40" s="1"/>
  <c r="W942" i="40"/>
  <c r="AA942" i="40"/>
  <c r="AN942" i="40"/>
  <c r="AP942" i="40" s="1"/>
  <c r="AS942" i="40" s="1"/>
  <c r="Q942" i="40" l="1"/>
  <c r="O942" i="40"/>
  <c r="AH943" i="40"/>
  <c r="AY943" i="40"/>
  <c r="AI943" i="40"/>
  <c r="R942" i="40" l="1"/>
  <c r="S942" i="40" s="1"/>
  <c r="AV943" i="40"/>
  <c r="AW943" i="40" s="1"/>
  <c r="AX943" i="40" s="1"/>
  <c r="BB943" i="40"/>
  <c r="AZ943" i="40"/>
  <c r="B944" i="40" l="1"/>
  <c r="BC943" i="40"/>
  <c r="BD943" i="40" s="1"/>
  <c r="BE943" i="40" s="1"/>
  <c r="AB942" i="40" l="1"/>
  <c r="Y942" i="40"/>
  <c r="AC942" i="40" l="1"/>
  <c r="AJ942" i="40"/>
  <c r="AK942" i="40" s="1"/>
  <c r="AD942" i="40"/>
  <c r="C943" i="40" s="1"/>
  <c r="E943" i="40" s="1"/>
  <c r="Z942" i="40"/>
  <c r="AL942" i="40" l="1"/>
  <c r="AQ942" i="40" s="1"/>
  <c r="AT942" i="40" s="1"/>
  <c r="D943" i="40"/>
  <c r="F943" i="40"/>
  <c r="AO942" i="40" l="1"/>
  <c r="AR942" i="40" s="1"/>
  <c r="U943" i="40"/>
  <c r="V943" i="40" s="1"/>
  <c r="G943" i="40"/>
  <c r="H943" i="40" s="1"/>
  <c r="I943" i="40" s="1"/>
  <c r="K943" i="40" s="1"/>
  <c r="L943" i="40" s="1"/>
  <c r="X943" i="40" l="1"/>
  <c r="AM943" i="40"/>
  <c r="M943" i="40"/>
  <c r="BF943" i="40"/>
  <c r="BG943" i="40" s="1"/>
  <c r="AF944" i="40" s="1"/>
  <c r="AG944" i="40" s="1"/>
  <c r="AN943" i="40"/>
  <c r="AP943" i="40" s="1"/>
  <c r="AS943" i="40" s="1"/>
  <c r="BH943" i="40"/>
  <c r="BI943" i="40" s="1"/>
  <c r="AA943" i="40"/>
  <c r="T944" i="40" l="1"/>
  <c r="W943" i="40"/>
  <c r="N943" i="40"/>
  <c r="P943" i="40" s="1"/>
  <c r="AI944" i="40"/>
  <c r="AH944" i="40"/>
  <c r="AY944" i="40"/>
  <c r="Q943" i="40" l="1"/>
  <c r="O943" i="40"/>
  <c r="AV944" i="40"/>
  <c r="AW944" i="40" s="1"/>
  <c r="AX944" i="40" s="1"/>
  <c r="AZ944" i="40"/>
  <c r="BB944" i="40"/>
  <c r="B945" i="40" l="1"/>
  <c r="R943" i="40"/>
  <c r="S943" i="40" s="1"/>
  <c r="BC944" i="40"/>
  <c r="BD944" i="40" s="1"/>
  <c r="BE944" i="40" s="1"/>
  <c r="AB943" i="40" l="1"/>
  <c r="Y943" i="40"/>
  <c r="AC943" i="40" l="1"/>
  <c r="AJ943" i="40"/>
  <c r="AK943" i="40" s="1"/>
  <c r="AD943" i="40"/>
  <c r="C944" i="40" s="1"/>
  <c r="E944" i="40" s="1"/>
  <c r="Z943" i="40"/>
  <c r="AL943" i="40" l="1"/>
  <c r="AO943" i="40" s="1"/>
  <c r="AR943" i="40" s="1"/>
  <c r="D944" i="40"/>
  <c r="F944" i="40"/>
  <c r="AQ943" i="40" l="1"/>
  <c r="AT943" i="40" s="1"/>
  <c r="G944" i="40"/>
  <c r="H944" i="40" s="1"/>
  <c r="I944" i="40" s="1"/>
  <c r="K944" i="40" s="1"/>
  <c r="L944" i="40" s="1"/>
  <c r="U944" i="40"/>
  <c r="V944" i="40" s="1"/>
  <c r="X944" i="40" l="1"/>
  <c r="AA944" i="40"/>
  <c r="M944" i="40"/>
  <c r="BF944" i="40"/>
  <c r="BG944" i="40" s="1"/>
  <c r="AF945" i="40" s="1"/>
  <c r="AG945" i="40" s="1"/>
  <c r="AM944" i="40"/>
  <c r="AN944" i="40"/>
  <c r="AP944" i="40" s="1"/>
  <c r="AS944" i="40" s="1"/>
  <c r="BH944" i="40"/>
  <c r="BI944" i="40" s="1"/>
  <c r="T945" i="40" l="1"/>
  <c r="W944" i="40"/>
  <c r="N944" i="40"/>
  <c r="P944" i="40" s="1"/>
  <c r="AY945" i="40"/>
  <c r="AI945" i="40"/>
  <c r="AH945" i="40"/>
  <c r="O944" i="40" l="1"/>
  <c r="Q944" i="40"/>
  <c r="BB945" i="40"/>
  <c r="AV945" i="40"/>
  <c r="AW945" i="40" s="1"/>
  <c r="AX945" i="40" s="1"/>
  <c r="AZ945" i="40"/>
  <c r="BC945" i="40" s="1"/>
  <c r="BD945" i="40" s="1"/>
  <c r="BE945" i="40" s="1"/>
  <c r="B946" i="40" l="1"/>
  <c r="R944" i="40"/>
  <c r="S944" i="40" s="1"/>
  <c r="AB944" i="40"/>
  <c r="Y944" i="40"/>
  <c r="AC944" i="40" l="1"/>
  <c r="AJ944" i="40"/>
  <c r="AK944" i="40" s="1"/>
  <c r="AD944" i="40"/>
  <c r="C945" i="40" s="1"/>
  <c r="E945" i="40" s="1"/>
  <c r="Z944" i="40"/>
  <c r="AL944" i="40" l="1"/>
  <c r="AO944" i="40" s="1"/>
  <c r="AR944" i="40" s="1"/>
  <c r="D945" i="40"/>
  <c r="F945" i="40"/>
  <c r="AQ944" i="40" l="1"/>
  <c r="AT944" i="40" s="1"/>
  <c r="G945" i="40"/>
  <c r="H945" i="40" s="1"/>
  <c r="I945" i="40" s="1"/>
  <c r="K945" i="40" s="1"/>
  <c r="L945" i="40" s="1"/>
  <c r="U945" i="40"/>
  <c r="V945" i="40" s="1"/>
  <c r="X945" i="40" l="1"/>
  <c r="AA945" i="40"/>
  <c r="M945" i="40"/>
  <c r="BF945" i="40"/>
  <c r="BG945" i="40" s="1"/>
  <c r="AF946" i="40" s="1"/>
  <c r="AG946" i="40" s="1"/>
  <c r="AN945" i="40"/>
  <c r="AP945" i="40" s="1"/>
  <c r="AS945" i="40" s="1"/>
  <c r="AM945" i="40"/>
  <c r="BH945" i="40"/>
  <c r="BI945" i="40" s="1"/>
  <c r="T946" i="40" l="1"/>
  <c r="W945" i="40"/>
  <c r="N945" i="40"/>
  <c r="P945" i="40" s="1"/>
  <c r="AH946" i="40"/>
  <c r="AI946" i="40"/>
  <c r="AY946" i="40"/>
  <c r="O945" i="40" l="1"/>
  <c r="Q945" i="40"/>
  <c r="AV946" i="40"/>
  <c r="AW946" i="40" s="1"/>
  <c r="AX946" i="40" s="1"/>
  <c r="AZ946" i="40"/>
  <c r="BB946" i="40"/>
  <c r="B947" i="40" l="1"/>
  <c r="R945" i="40"/>
  <c r="S945" i="40" s="1"/>
  <c r="BC946" i="40"/>
  <c r="BD946" i="40" s="1"/>
  <c r="BE946" i="40" s="1"/>
  <c r="Y945" i="40" l="1"/>
  <c r="AB945" i="40"/>
  <c r="AC945" i="40" l="1"/>
  <c r="AJ945" i="40"/>
  <c r="AK945" i="40" s="1"/>
  <c r="AD945" i="40"/>
  <c r="C946" i="40" s="1"/>
  <c r="E946" i="40" s="1"/>
  <c r="Z945" i="40"/>
  <c r="AL945" i="40" l="1"/>
  <c r="AQ945" i="40" s="1"/>
  <c r="AT945" i="40" s="1"/>
  <c r="D946" i="40"/>
  <c r="F946" i="40"/>
  <c r="AO945" i="40" l="1"/>
  <c r="AR945" i="40" s="1"/>
  <c r="U946" i="40"/>
  <c r="V946" i="40" s="1"/>
  <c r="AM946" i="40" s="1"/>
  <c r="G946" i="40"/>
  <c r="H946" i="40" s="1"/>
  <c r="I946" i="40" s="1"/>
  <c r="K946" i="40" s="1"/>
  <c r="L946" i="40" s="1"/>
  <c r="X946" i="40" l="1"/>
  <c r="BH946" i="40"/>
  <c r="BI946" i="40" s="1"/>
  <c r="T947" i="40" s="1"/>
  <c r="AN946" i="40"/>
  <c r="AP946" i="40" s="1"/>
  <c r="AS946" i="40" s="1"/>
  <c r="AA946" i="40"/>
  <c r="M946" i="40"/>
  <c r="BF946" i="40"/>
  <c r="BG946" i="40" s="1"/>
  <c r="AF947" i="40" s="1"/>
  <c r="AG947" i="40" s="1"/>
  <c r="W946" i="40" l="1"/>
  <c r="N946" i="40"/>
  <c r="P946" i="40" s="1"/>
  <c r="AY947" i="40"/>
  <c r="AI947" i="40"/>
  <c r="AH947" i="40"/>
  <c r="O946" i="40" l="1"/>
  <c r="Q946" i="40"/>
  <c r="BB947" i="40"/>
  <c r="AZ947" i="40"/>
  <c r="AV947" i="40"/>
  <c r="AW947" i="40" s="1"/>
  <c r="AX947" i="40" s="1"/>
  <c r="B948" i="40" l="1"/>
  <c r="R946" i="40"/>
  <c r="S946" i="40" s="1"/>
  <c r="BC947" i="40"/>
  <c r="BD947" i="40" s="1"/>
  <c r="BE947" i="40" s="1"/>
  <c r="Y946" i="40"/>
  <c r="AB946" i="40"/>
  <c r="AC946" i="40" l="1"/>
  <c r="AD946" i="40" s="1"/>
  <c r="C947" i="40" s="1"/>
  <c r="E947" i="40" s="1"/>
  <c r="AJ946" i="40"/>
  <c r="AK946" i="40" s="1"/>
  <c r="Z946" i="40"/>
  <c r="AL946" i="40" l="1"/>
  <c r="AO946" i="40" s="1"/>
  <c r="AR946" i="40" s="1"/>
  <c r="D947" i="40"/>
  <c r="F947" i="40"/>
  <c r="AQ946" i="40" l="1"/>
  <c r="AT946" i="40" s="1"/>
  <c r="U947" i="40"/>
  <c r="V947" i="40" s="1"/>
  <c r="G947" i="40"/>
  <c r="H947" i="40" s="1"/>
  <c r="I947" i="40" s="1"/>
  <c r="K947" i="40" s="1"/>
  <c r="L947" i="40" s="1"/>
  <c r="X947" i="40" l="1"/>
  <c r="AM947" i="40"/>
  <c r="AA947" i="40"/>
  <c r="M947" i="40"/>
  <c r="N947" i="40" s="1"/>
  <c r="P947" i="40" s="1"/>
  <c r="AN947" i="40"/>
  <c r="AP947" i="40" s="1"/>
  <c r="AS947" i="40" s="1"/>
  <c r="BF947" i="40"/>
  <c r="BG947" i="40" s="1"/>
  <c r="AF948" i="40" s="1"/>
  <c r="AG948" i="40" s="1"/>
  <c r="BH947" i="40"/>
  <c r="BI947" i="40" s="1"/>
  <c r="T948" i="40" l="1"/>
  <c r="W947" i="40"/>
  <c r="Q947" i="40"/>
  <c r="O947" i="40"/>
  <c r="AI948" i="40"/>
  <c r="AY948" i="40"/>
  <c r="AH948" i="40"/>
  <c r="R947" i="40" l="1"/>
  <c r="S947" i="40" s="1"/>
  <c r="AV948" i="40"/>
  <c r="AW948" i="40" s="1"/>
  <c r="AX948" i="40" s="1"/>
  <c r="BB948" i="40"/>
  <c r="AZ948" i="40"/>
  <c r="BC948" i="40" l="1"/>
  <c r="BD948" i="40" s="1"/>
  <c r="BE948" i="40" s="1"/>
  <c r="B949" i="40"/>
  <c r="AB947" i="40"/>
  <c r="Y947" i="40"/>
  <c r="AC947" i="40" l="1"/>
  <c r="AJ947" i="40"/>
  <c r="AK947" i="40" s="1"/>
  <c r="AD947" i="40"/>
  <c r="C948" i="40" s="1"/>
  <c r="E948" i="40" s="1"/>
  <c r="Z947" i="40"/>
  <c r="AL947" i="40" l="1"/>
  <c r="AO947" i="40" s="1"/>
  <c r="AR947" i="40" s="1"/>
  <c r="D948" i="40"/>
  <c r="F948" i="40"/>
  <c r="AQ947" i="40" l="1"/>
  <c r="AT947" i="40" s="1"/>
  <c r="G948" i="40"/>
  <c r="H948" i="40" s="1"/>
  <c r="I948" i="40" s="1"/>
  <c r="K948" i="40" s="1"/>
  <c r="L948" i="40" s="1"/>
  <c r="U948" i="40"/>
  <c r="V948" i="40" s="1"/>
  <c r="X948" i="40" l="1"/>
  <c r="AA948" i="40"/>
  <c r="M948" i="40"/>
  <c r="BF948" i="40"/>
  <c r="BG948" i="40" s="1"/>
  <c r="AF949" i="40" s="1"/>
  <c r="AG949" i="40" s="1"/>
  <c r="AM948" i="40"/>
  <c r="AN948" i="40"/>
  <c r="AP948" i="40" s="1"/>
  <c r="AS948" i="40" s="1"/>
  <c r="BH948" i="40"/>
  <c r="BI948" i="40" s="1"/>
  <c r="T949" i="40" l="1"/>
  <c r="W948" i="40"/>
  <c r="N948" i="40"/>
  <c r="P948" i="40" s="1"/>
  <c r="AI949" i="40"/>
  <c r="AH949" i="40"/>
  <c r="AY949" i="40"/>
  <c r="Q948" i="40" l="1"/>
  <c r="O948" i="40"/>
  <c r="AV949" i="40"/>
  <c r="AW949" i="40" s="1"/>
  <c r="AX949" i="40" s="1"/>
  <c r="BB949" i="40"/>
  <c r="AZ949" i="40"/>
  <c r="B950" i="40" l="1"/>
  <c r="R948" i="40"/>
  <c r="S948" i="40" s="1"/>
  <c r="BC949" i="40"/>
  <c r="BD949" i="40" s="1"/>
  <c r="BE949" i="40" s="1"/>
  <c r="Y948" i="40"/>
  <c r="AB948" i="40"/>
  <c r="AC948" i="40" l="1"/>
  <c r="AJ948" i="40"/>
  <c r="AK948" i="40" s="1"/>
  <c r="AD948" i="40"/>
  <c r="C949" i="40" s="1"/>
  <c r="E949" i="40" s="1"/>
  <c r="Z948" i="40"/>
  <c r="AL948" i="40" l="1"/>
  <c r="AO948" i="40" s="1"/>
  <c r="AR948" i="40" s="1"/>
  <c r="D949" i="40"/>
  <c r="F949" i="40"/>
  <c r="AQ948" i="40" l="1"/>
  <c r="AT948" i="40" s="1"/>
  <c r="U949" i="40"/>
  <c r="V949" i="40" s="1"/>
  <c r="BH949" i="40" s="1"/>
  <c r="BI949" i="40" s="1"/>
  <c r="G949" i="40"/>
  <c r="H949" i="40" s="1"/>
  <c r="I949" i="40" s="1"/>
  <c r="K949" i="40" s="1"/>
  <c r="L949" i="40" s="1"/>
  <c r="AM949" i="40" l="1"/>
  <c r="AN949" i="40"/>
  <c r="AP949" i="40" s="1"/>
  <c r="AS949" i="40" s="1"/>
  <c r="X949" i="40"/>
  <c r="T950" i="40"/>
  <c r="AA949" i="40"/>
  <c r="M949" i="40"/>
  <c r="BF949" i="40"/>
  <c r="BG949" i="40" s="1"/>
  <c r="AF950" i="40" s="1"/>
  <c r="AG950" i="40" s="1"/>
  <c r="W949" i="40" l="1"/>
  <c r="N949" i="40"/>
  <c r="P949" i="40" s="1"/>
  <c r="AI950" i="40"/>
  <c r="AH950" i="40"/>
  <c r="AY950" i="40"/>
  <c r="Q949" i="40" l="1"/>
  <c r="O949" i="40"/>
  <c r="BB950" i="40"/>
  <c r="AZ950" i="40"/>
  <c r="AV950" i="40"/>
  <c r="AW950" i="40" s="1"/>
  <c r="AX950" i="40" s="1"/>
  <c r="BC950" i="40" l="1"/>
  <c r="BD950" i="40" s="1"/>
  <c r="BE950" i="40" s="1"/>
  <c r="B951" i="40"/>
  <c r="R949" i="40"/>
  <c r="S949" i="40" s="1"/>
  <c r="Y949" i="40"/>
  <c r="AB949" i="40"/>
  <c r="AC949" i="40" l="1"/>
  <c r="AD949" i="40" s="1"/>
  <c r="C950" i="40" s="1"/>
  <c r="E950" i="40" s="1"/>
  <c r="AJ949" i="40"/>
  <c r="AK949" i="40" s="1"/>
  <c r="Z949" i="40"/>
  <c r="AL949" i="40" l="1"/>
  <c r="AQ949" i="40" s="1"/>
  <c r="AT949" i="40" s="1"/>
  <c r="D950" i="40"/>
  <c r="F950" i="40"/>
  <c r="AO949" i="40" l="1"/>
  <c r="AR949" i="40" s="1"/>
  <c r="U950" i="40"/>
  <c r="V950" i="40" s="1"/>
  <c r="BH950" i="40" s="1"/>
  <c r="BI950" i="40" s="1"/>
  <c r="G950" i="40"/>
  <c r="H950" i="40" s="1"/>
  <c r="I950" i="40" s="1"/>
  <c r="K950" i="40" s="1"/>
  <c r="L950" i="40" s="1"/>
  <c r="AM950" i="40" l="1"/>
  <c r="AN950" i="40"/>
  <c r="AP950" i="40" s="1"/>
  <c r="AS950" i="40" s="1"/>
  <c r="X950" i="40"/>
  <c r="T951" i="40"/>
  <c r="AA950" i="40"/>
  <c r="M950" i="40"/>
  <c r="BF950" i="40"/>
  <c r="BG950" i="40" s="1"/>
  <c r="AF951" i="40" s="1"/>
  <c r="AG951" i="40" s="1"/>
  <c r="N950" i="40" l="1"/>
  <c r="P950" i="40" s="1"/>
  <c r="W950" i="40"/>
  <c r="AI951" i="40"/>
  <c r="AH951" i="40"/>
  <c r="AY951" i="40"/>
  <c r="O950" i="40"/>
  <c r="Q950" i="40" l="1"/>
  <c r="AZ951" i="40"/>
  <c r="BB951" i="40"/>
  <c r="AV951" i="40"/>
  <c r="AW951" i="40" s="1"/>
  <c r="AX951" i="40" s="1"/>
  <c r="B952" i="40" l="1"/>
  <c r="R950" i="40"/>
  <c r="S950" i="40" s="1"/>
  <c r="BC951" i="40"/>
  <c r="BD951" i="40" s="1"/>
  <c r="BE951" i="40" s="1"/>
  <c r="AB950" i="40" l="1"/>
  <c r="Y950" i="40"/>
  <c r="AC950" i="40" l="1"/>
  <c r="AJ950" i="40"/>
  <c r="AK950" i="40" s="1"/>
  <c r="AD950" i="40"/>
  <c r="C951" i="40" s="1"/>
  <c r="E951" i="40" s="1"/>
  <c r="Z950" i="40"/>
  <c r="AL950" i="40" l="1"/>
  <c r="AQ950" i="40" s="1"/>
  <c r="AT950" i="40" s="1"/>
  <c r="D951" i="40"/>
  <c r="F951" i="40"/>
  <c r="AO950" i="40" l="1"/>
  <c r="AR950" i="40" s="1"/>
  <c r="G951" i="40"/>
  <c r="H951" i="40" s="1"/>
  <c r="I951" i="40" s="1"/>
  <c r="K951" i="40" s="1"/>
  <c r="L951" i="40" s="1"/>
  <c r="U951" i="40"/>
  <c r="V951" i="40" s="1"/>
  <c r="X951" i="40" l="1"/>
  <c r="AA951" i="40"/>
  <c r="M951" i="40"/>
  <c r="BF951" i="40"/>
  <c r="BG951" i="40" s="1"/>
  <c r="AF952" i="40" s="1"/>
  <c r="AG952" i="40" s="1"/>
  <c r="AM951" i="40"/>
  <c r="AN951" i="40"/>
  <c r="AP951" i="40" s="1"/>
  <c r="AS951" i="40" s="1"/>
  <c r="BH951" i="40"/>
  <c r="BI951" i="40" s="1"/>
  <c r="T952" i="40" l="1"/>
  <c r="W951" i="40"/>
  <c r="N951" i="40"/>
  <c r="P951" i="40" s="1"/>
  <c r="AI952" i="40"/>
  <c r="AY952" i="40"/>
  <c r="AH952" i="40"/>
  <c r="Q951" i="40" l="1"/>
  <c r="O951" i="40"/>
  <c r="AV952" i="40"/>
  <c r="AW952" i="40" s="1"/>
  <c r="AX952" i="40" s="1"/>
  <c r="AZ952" i="40"/>
  <c r="BB952" i="40"/>
  <c r="B953" i="40" l="1"/>
  <c r="R951" i="40"/>
  <c r="S951" i="40" s="1"/>
  <c r="AB951" i="40"/>
  <c r="BC952" i="40"/>
  <c r="BD952" i="40" s="1"/>
  <c r="BE952" i="40" s="1"/>
  <c r="Y951" i="40"/>
  <c r="AC951" i="40" l="1"/>
  <c r="AJ951" i="40"/>
  <c r="AK951" i="40" s="1"/>
  <c r="AD951" i="40"/>
  <c r="C952" i="40" s="1"/>
  <c r="E952" i="40" s="1"/>
  <c r="Z951" i="40"/>
  <c r="D952" i="40" l="1"/>
  <c r="F952" i="40"/>
  <c r="G952" i="40" s="1"/>
  <c r="H952" i="40" s="1"/>
  <c r="I952" i="40" s="1"/>
  <c r="K952" i="40" s="1"/>
  <c r="L952" i="40" s="1"/>
  <c r="M952" i="40" l="1"/>
  <c r="U952" i="40"/>
  <c r="V952" i="40" s="1"/>
  <c r="X952" i="40" s="1"/>
  <c r="AL951" i="40"/>
  <c r="AN952" i="40" l="1"/>
  <c r="AP952" i="40" s="1"/>
  <c r="AS952" i="40" s="1"/>
  <c r="BH952" i="40"/>
  <c r="BI952" i="40" s="1"/>
  <c r="T953" i="40" s="1"/>
  <c r="BF952" i="40"/>
  <c r="BG952" i="40" s="1"/>
  <c r="AF953" i="40" s="1"/>
  <c r="AG953" i="40" s="1"/>
  <c r="W952" i="40"/>
  <c r="AM952" i="40"/>
  <c r="AA952" i="40"/>
  <c r="AO951" i="40"/>
  <c r="AR951" i="40" s="1"/>
  <c r="AQ951" i="40"/>
  <c r="AT951" i="40" s="1"/>
  <c r="N952" i="40"/>
  <c r="P952" i="40" s="1"/>
  <c r="Q952" i="40" l="1"/>
  <c r="O952" i="40"/>
  <c r="AI953" i="40"/>
  <c r="AH953" i="40"/>
  <c r="AY953" i="40"/>
  <c r="R952" i="40" l="1"/>
  <c r="S952" i="40" s="1"/>
  <c r="AV953" i="40"/>
  <c r="AW953" i="40" s="1"/>
  <c r="AX953" i="40" s="1"/>
  <c r="AZ953" i="40"/>
  <c r="BB953" i="40"/>
  <c r="B954" i="40" l="1"/>
  <c r="BC953" i="40"/>
  <c r="BD953" i="40" s="1"/>
  <c r="BE953" i="40" s="1"/>
  <c r="AB952" i="40" l="1"/>
  <c r="Y952" i="40"/>
  <c r="AC952" i="40" l="1"/>
  <c r="AJ952" i="40"/>
  <c r="AK952" i="40" s="1"/>
  <c r="AD952" i="40"/>
  <c r="C953" i="40" s="1"/>
  <c r="E953" i="40" s="1"/>
  <c r="Z952" i="40"/>
  <c r="AL952" i="40" l="1"/>
  <c r="AO952" i="40" s="1"/>
  <c r="AR952" i="40" s="1"/>
  <c r="D953" i="40"/>
  <c r="F953" i="40"/>
  <c r="AQ952" i="40" l="1"/>
  <c r="AT952" i="40" s="1"/>
  <c r="G953" i="40"/>
  <c r="H953" i="40" s="1"/>
  <c r="I953" i="40" s="1"/>
  <c r="K953" i="40" s="1"/>
  <c r="L953" i="40" s="1"/>
  <c r="U953" i="40"/>
  <c r="V953" i="40" s="1"/>
  <c r="X953" i="40" l="1"/>
  <c r="M953" i="40"/>
  <c r="BF953" i="40"/>
  <c r="BG953" i="40" s="1"/>
  <c r="AF954" i="40" s="1"/>
  <c r="AG954" i="40" s="1"/>
  <c r="W953" i="40"/>
  <c r="AM953" i="40"/>
  <c r="AN953" i="40"/>
  <c r="AP953" i="40" s="1"/>
  <c r="AS953" i="40" s="1"/>
  <c r="BH953" i="40"/>
  <c r="BI953" i="40" s="1"/>
  <c r="AA953" i="40"/>
  <c r="N953" i="40" l="1"/>
  <c r="P953" i="40" s="1"/>
  <c r="Q953" i="40" s="1"/>
  <c r="T954" i="40"/>
  <c r="AY954" i="40"/>
  <c r="AH954" i="40"/>
  <c r="AI954" i="40"/>
  <c r="O953" i="40" l="1"/>
  <c r="R953" i="40"/>
  <c r="S953" i="40" s="1"/>
  <c r="AZ954" i="40"/>
  <c r="BB954" i="40"/>
  <c r="AV954" i="40"/>
  <c r="AW954" i="40" s="1"/>
  <c r="AX954" i="40" s="1"/>
  <c r="B955" i="40" l="1"/>
  <c r="BC954" i="40"/>
  <c r="BD954" i="40" s="1"/>
  <c r="BE954" i="40" s="1"/>
  <c r="Y953" i="40" l="1"/>
  <c r="AB953" i="40"/>
  <c r="AC953" i="40" l="1"/>
  <c r="AJ953" i="40"/>
  <c r="AK953" i="40" s="1"/>
  <c r="AD953" i="40"/>
  <c r="C954" i="40" s="1"/>
  <c r="E954" i="40" s="1"/>
  <c r="Z953" i="40"/>
  <c r="AL953" i="40" l="1"/>
  <c r="AQ953" i="40" s="1"/>
  <c r="AT953" i="40" s="1"/>
  <c r="D954" i="40"/>
  <c r="F954" i="40"/>
  <c r="AO953" i="40" l="1"/>
  <c r="AR953" i="40" s="1"/>
  <c r="U954" i="40"/>
  <c r="V954" i="40" s="1"/>
  <c r="BH954" i="40" s="1"/>
  <c r="BI954" i="40" s="1"/>
  <c r="G954" i="40"/>
  <c r="H954" i="40" s="1"/>
  <c r="I954" i="40" s="1"/>
  <c r="K954" i="40" s="1"/>
  <c r="L954" i="40" s="1"/>
  <c r="AN954" i="40" l="1"/>
  <c r="AP954" i="40" s="1"/>
  <c r="AS954" i="40" s="1"/>
  <c r="AM954" i="40"/>
  <c r="X954" i="40"/>
  <c r="T955" i="40"/>
  <c r="AA954" i="40"/>
  <c r="M954" i="40"/>
  <c r="BF954" i="40"/>
  <c r="BG954" i="40" s="1"/>
  <c r="AF955" i="40" s="1"/>
  <c r="AG955" i="40" s="1"/>
  <c r="W954" i="40" l="1"/>
  <c r="N954" i="40"/>
  <c r="P954" i="40" s="1"/>
  <c r="AH955" i="40"/>
  <c r="AY955" i="40"/>
  <c r="AI955" i="40"/>
  <c r="O954" i="40" l="1"/>
  <c r="Q954" i="40"/>
  <c r="AZ955" i="40"/>
  <c r="BB955" i="40"/>
  <c r="BC955" i="40" s="1"/>
  <c r="BD955" i="40" s="1"/>
  <c r="BE955" i="40" s="1"/>
  <c r="AV955" i="40"/>
  <c r="AW955" i="40" s="1"/>
  <c r="AX955" i="40" s="1"/>
  <c r="B956" i="40" l="1"/>
  <c r="R954" i="40"/>
  <c r="S954" i="40" s="1"/>
  <c r="AB954" i="40"/>
  <c r="Y954" i="40"/>
  <c r="AC954" i="40" l="1"/>
  <c r="AJ954" i="40"/>
  <c r="AD954" i="40"/>
  <c r="C955" i="40" s="1"/>
  <c r="E955" i="40" s="1"/>
  <c r="Z954" i="40"/>
  <c r="AK954" i="40" l="1"/>
  <c r="D955" i="40"/>
  <c r="F955" i="40"/>
  <c r="AL954" i="40" l="1"/>
  <c r="G955" i="40"/>
  <c r="H955" i="40" s="1"/>
  <c r="I955" i="40" s="1"/>
  <c r="K955" i="40" s="1"/>
  <c r="L955" i="40" s="1"/>
  <c r="U955" i="40"/>
  <c r="V955" i="40" s="1"/>
  <c r="AN955" i="40" s="1"/>
  <c r="AP955" i="40" s="1"/>
  <c r="AS955" i="40" s="1"/>
  <c r="AO954" i="40" l="1"/>
  <c r="AR954" i="40" s="1"/>
  <c r="AQ954" i="40"/>
  <c r="AT954" i="40" s="1"/>
  <c r="M955" i="40"/>
  <c r="X955" i="40"/>
  <c r="BH955" i="40"/>
  <c r="BI955" i="40" s="1"/>
  <c r="T956" i="40" s="1"/>
  <c r="AM955" i="40"/>
  <c r="N955" i="40"/>
  <c r="P955" i="40" s="1"/>
  <c r="AA955" i="40"/>
  <c r="BF955" i="40"/>
  <c r="BG955" i="40" s="1"/>
  <c r="AF956" i="40" s="1"/>
  <c r="AG956" i="40" s="1"/>
  <c r="W955" i="40" l="1"/>
  <c r="Q955" i="40"/>
  <c r="O955" i="40"/>
  <c r="AH956" i="40"/>
  <c r="AY956" i="40"/>
  <c r="AI956" i="40"/>
  <c r="R955" i="40" l="1"/>
  <c r="S955" i="40" s="1"/>
  <c r="AZ956" i="40"/>
  <c r="BB956" i="40"/>
  <c r="AV956" i="40"/>
  <c r="AW956" i="40" s="1"/>
  <c r="AX956" i="40" s="1"/>
  <c r="B957" i="40" l="1"/>
  <c r="BC956" i="40"/>
  <c r="BD956" i="40" s="1"/>
  <c r="BE956" i="40" s="1"/>
  <c r="Y955" i="40" l="1"/>
  <c r="AB955" i="40"/>
  <c r="AC955" i="40" l="1"/>
  <c r="AJ955" i="40"/>
  <c r="AK955" i="40" s="1"/>
  <c r="AD955" i="40"/>
  <c r="C956" i="40" s="1"/>
  <c r="E956" i="40" s="1"/>
  <c r="Z955" i="40"/>
  <c r="AL955" i="40" l="1"/>
  <c r="AO955" i="40" s="1"/>
  <c r="AR955" i="40" s="1"/>
  <c r="D956" i="40"/>
  <c r="F956" i="40"/>
  <c r="AQ955" i="40" l="1"/>
  <c r="AT955" i="40" s="1"/>
  <c r="U956" i="40"/>
  <c r="V956" i="40" s="1"/>
  <c r="G956" i="40"/>
  <c r="H956" i="40" s="1"/>
  <c r="I956" i="40" s="1"/>
  <c r="K956" i="40" s="1"/>
  <c r="L956" i="40" s="1"/>
  <c r="X956" i="40" l="1"/>
  <c r="BH956" i="40"/>
  <c r="BI956" i="40" s="1"/>
  <c r="T957" i="40" s="1"/>
  <c r="AA956" i="40"/>
  <c r="M956" i="40"/>
  <c r="BF956" i="40"/>
  <c r="BG956" i="40" s="1"/>
  <c r="AF957" i="40" s="1"/>
  <c r="AG957" i="40" s="1"/>
  <c r="AH957" i="40" s="1"/>
  <c r="AM956" i="40"/>
  <c r="AN956" i="40"/>
  <c r="AP956" i="40" s="1"/>
  <c r="AS956" i="40" s="1"/>
  <c r="AY957" i="40" l="1"/>
  <c r="AI957" i="40"/>
  <c r="N956" i="40"/>
  <c r="P956" i="40" s="1"/>
  <c r="Q956" i="40" s="1"/>
  <c r="W956" i="40"/>
  <c r="AZ957" i="40"/>
  <c r="AV957" i="40"/>
  <c r="AW957" i="40" s="1"/>
  <c r="AX957" i="40" s="1"/>
  <c r="BB957" i="40"/>
  <c r="BC957" i="40" s="1"/>
  <c r="BD957" i="40" s="1"/>
  <c r="BE957" i="40" s="1"/>
  <c r="B958" i="40" l="1"/>
  <c r="O956" i="40"/>
  <c r="R956" i="40"/>
  <c r="S956" i="40" s="1"/>
  <c r="Y956" i="40"/>
  <c r="AB956" i="40"/>
  <c r="AC956" i="40" l="1"/>
  <c r="AJ956" i="40"/>
  <c r="AK956" i="40" s="1"/>
  <c r="AD956" i="40"/>
  <c r="C957" i="40" s="1"/>
  <c r="E957" i="40" s="1"/>
  <c r="Z956" i="40"/>
  <c r="AL956" i="40" l="1"/>
  <c r="AO956" i="40" s="1"/>
  <c r="AR956" i="40" s="1"/>
  <c r="D957" i="40"/>
  <c r="F957" i="40"/>
  <c r="G957" i="40" l="1"/>
  <c r="H957" i="40" s="1"/>
  <c r="I957" i="40" s="1"/>
  <c r="K957" i="40" s="1"/>
  <c r="L957" i="40" s="1"/>
  <c r="U957" i="40"/>
  <c r="V957" i="40" s="1"/>
  <c r="BH957" i="40" s="1"/>
  <c r="BI957" i="40" s="1"/>
  <c r="AQ956" i="40"/>
  <c r="AT956" i="40" s="1"/>
  <c r="AN957" i="40" l="1"/>
  <c r="AP957" i="40" s="1"/>
  <c r="AS957" i="40" s="1"/>
  <c r="AM957" i="40"/>
  <c r="X957" i="40"/>
  <c r="T958" i="40"/>
  <c r="AA957" i="40"/>
  <c r="M957" i="40"/>
  <c r="BF957" i="40"/>
  <c r="BG957" i="40" s="1"/>
  <c r="AF958" i="40" s="1"/>
  <c r="AG958" i="40" s="1"/>
  <c r="W957" i="40" l="1"/>
  <c r="N957" i="40"/>
  <c r="P957" i="40" s="1"/>
  <c r="AI958" i="40"/>
  <c r="AY958" i="40"/>
  <c r="AH958" i="40"/>
  <c r="Q957" i="40" l="1"/>
  <c r="O957" i="40"/>
  <c r="AV958" i="40"/>
  <c r="AW958" i="40" s="1"/>
  <c r="AX958" i="40" s="1"/>
  <c r="AZ958" i="40"/>
  <c r="BB958" i="40"/>
  <c r="B959" i="40" l="1"/>
  <c r="R957" i="40"/>
  <c r="S957" i="40" s="1"/>
  <c r="BC958" i="40"/>
  <c r="BD958" i="40" s="1"/>
  <c r="BE958" i="40" s="1"/>
  <c r="AB957" i="40" l="1"/>
  <c r="Y957" i="40"/>
  <c r="AC957" i="40" l="1"/>
  <c r="AJ957" i="40"/>
  <c r="AK957" i="40" s="1"/>
  <c r="AD957" i="40"/>
  <c r="C958" i="40" s="1"/>
  <c r="E958" i="40" s="1"/>
  <c r="Z957" i="40"/>
  <c r="AL957" i="40" l="1"/>
  <c r="AO957" i="40" s="1"/>
  <c r="AR957" i="40" s="1"/>
  <c r="D958" i="40"/>
  <c r="F958" i="40"/>
  <c r="AQ957" i="40" l="1"/>
  <c r="AT957" i="40" s="1"/>
  <c r="U958" i="40"/>
  <c r="V958" i="40" s="1"/>
  <c r="BH958" i="40" s="1"/>
  <c r="BI958" i="40" s="1"/>
  <c r="G958" i="40"/>
  <c r="H958" i="40" s="1"/>
  <c r="I958" i="40" s="1"/>
  <c r="K958" i="40" s="1"/>
  <c r="L958" i="40" s="1"/>
  <c r="AN958" i="40" l="1"/>
  <c r="AP958" i="40" s="1"/>
  <c r="AS958" i="40" s="1"/>
  <c r="AM958" i="40"/>
  <c r="X958" i="40"/>
  <c r="T959" i="40"/>
  <c r="M958" i="40"/>
  <c r="BF958" i="40"/>
  <c r="BG958" i="40" s="1"/>
  <c r="AF959" i="40" s="1"/>
  <c r="AG959" i="40" s="1"/>
  <c r="AA958" i="40"/>
  <c r="W958" i="40" l="1"/>
  <c r="N958" i="40"/>
  <c r="P958" i="40" s="1"/>
  <c r="AH959" i="40"/>
  <c r="AI959" i="40"/>
  <c r="AY959" i="40"/>
  <c r="O958" i="40" l="1"/>
  <c r="Q958" i="40"/>
  <c r="BB959" i="40"/>
  <c r="AZ959" i="40"/>
  <c r="BC959" i="40" s="1"/>
  <c r="BD959" i="40" s="1"/>
  <c r="BE959" i="40" s="1"/>
  <c r="AV959" i="40"/>
  <c r="AW959" i="40" s="1"/>
  <c r="AX959" i="40" s="1"/>
  <c r="B960" i="40" l="1"/>
  <c r="R958" i="40"/>
  <c r="S958" i="40" s="1"/>
  <c r="Y958" i="40"/>
  <c r="AB958" i="40"/>
  <c r="AC958" i="40" l="1"/>
  <c r="AJ958" i="40"/>
  <c r="AK958" i="40" s="1"/>
  <c r="AD958" i="40"/>
  <c r="C959" i="40" s="1"/>
  <c r="E959" i="40" s="1"/>
  <c r="Z958" i="40"/>
  <c r="AL958" i="40" l="1"/>
  <c r="AO958" i="40" s="1"/>
  <c r="AR958" i="40" s="1"/>
  <c r="D959" i="40"/>
  <c r="F959" i="40"/>
  <c r="AQ958" i="40" l="1"/>
  <c r="AT958" i="40" s="1"/>
  <c r="G959" i="40"/>
  <c r="H959" i="40" s="1"/>
  <c r="I959" i="40" s="1"/>
  <c r="K959" i="40" s="1"/>
  <c r="L959" i="40" s="1"/>
  <c r="U959" i="40"/>
  <c r="V959" i="40" s="1"/>
  <c r="X959" i="40" l="1"/>
  <c r="AA959" i="40"/>
  <c r="M959" i="40"/>
  <c r="BF959" i="40"/>
  <c r="BG959" i="40" s="1"/>
  <c r="AF960" i="40" s="1"/>
  <c r="AG960" i="40" s="1"/>
  <c r="AM959" i="40"/>
  <c r="AN959" i="40"/>
  <c r="AP959" i="40" s="1"/>
  <c r="AS959" i="40" s="1"/>
  <c r="BH959" i="40"/>
  <c r="BI959" i="40" s="1"/>
  <c r="T960" i="40" l="1"/>
  <c r="W959" i="40"/>
  <c r="N959" i="40"/>
  <c r="P959" i="40" s="1"/>
  <c r="AY960" i="40"/>
  <c r="AI960" i="40"/>
  <c r="AH960" i="40"/>
  <c r="Q959" i="40" l="1"/>
  <c r="O959" i="40"/>
  <c r="BB960" i="40"/>
  <c r="AV960" i="40"/>
  <c r="AW960" i="40" s="1"/>
  <c r="AX960" i="40" s="1"/>
  <c r="AZ960" i="40"/>
  <c r="B961" i="40" l="1"/>
  <c r="R959" i="40"/>
  <c r="S959" i="40" s="1"/>
  <c r="BC960" i="40"/>
  <c r="BD960" i="40" s="1"/>
  <c r="BE960" i="40" s="1"/>
  <c r="Y959" i="40" l="1"/>
  <c r="AB959" i="40"/>
  <c r="AC959" i="40" l="1"/>
  <c r="AJ959" i="40"/>
  <c r="AK959" i="40" s="1"/>
  <c r="AD959" i="40"/>
  <c r="C960" i="40" s="1"/>
  <c r="E960" i="40" s="1"/>
  <c r="Z959" i="40"/>
  <c r="AL959" i="40" l="1"/>
  <c r="AO959" i="40" s="1"/>
  <c r="AR959" i="40" s="1"/>
  <c r="D960" i="40"/>
  <c r="F960" i="40"/>
  <c r="AQ959" i="40" l="1"/>
  <c r="AT959" i="40" s="1"/>
  <c r="G960" i="40"/>
  <c r="H960" i="40" s="1"/>
  <c r="I960" i="40" s="1"/>
  <c r="K960" i="40" s="1"/>
  <c r="L960" i="40" s="1"/>
  <c r="U960" i="40"/>
  <c r="V960" i="40" s="1"/>
  <c r="X960" i="40" l="1"/>
  <c r="M960" i="40"/>
  <c r="BF960" i="40"/>
  <c r="BG960" i="40" s="1"/>
  <c r="AF961" i="40" s="1"/>
  <c r="AG961" i="40" s="1"/>
  <c r="BH960" i="40"/>
  <c r="BI960" i="40" s="1"/>
  <c r="N960" i="40"/>
  <c r="P960" i="40" s="1"/>
  <c r="W960" i="40"/>
  <c r="AN960" i="40"/>
  <c r="AP960" i="40" s="1"/>
  <c r="AS960" i="40" s="1"/>
  <c r="AM960" i="40"/>
  <c r="AA960" i="40"/>
  <c r="T961" i="40" l="1"/>
  <c r="Q960" i="40"/>
  <c r="O960" i="40"/>
  <c r="AI961" i="40"/>
  <c r="AY961" i="40"/>
  <c r="AH961" i="40"/>
  <c r="R960" i="40" l="1"/>
  <c r="S960" i="40" s="1"/>
  <c r="AZ961" i="40"/>
  <c r="BB961" i="40"/>
  <c r="AV961" i="40"/>
  <c r="AW961" i="40" s="1"/>
  <c r="AX961" i="40" s="1"/>
  <c r="B962" i="40" l="1"/>
  <c r="BC961" i="40"/>
  <c r="BD961" i="40" s="1"/>
  <c r="BE961" i="40" s="1"/>
  <c r="Y960" i="40" l="1"/>
  <c r="AB960" i="40"/>
  <c r="AC960" i="40" l="1"/>
  <c r="AJ960" i="40"/>
  <c r="AK960" i="40" s="1"/>
  <c r="AD960" i="40"/>
  <c r="C961" i="40" s="1"/>
  <c r="E961" i="40" s="1"/>
  <c r="Z960" i="40"/>
  <c r="AL960" i="40" l="1"/>
  <c r="AQ960" i="40" s="1"/>
  <c r="AT960" i="40" s="1"/>
  <c r="D961" i="40"/>
  <c r="F961" i="40"/>
  <c r="AO960" i="40" l="1"/>
  <c r="AR960" i="40" s="1"/>
  <c r="U961" i="40"/>
  <c r="V961" i="40" s="1"/>
  <c r="AM961" i="40" s="1"/>
  <c r="G961" i="40"/>
  <c r="H961" i="40" s="1"/>
  <c r="I961" i="40" s="1"/>
  <c r="K961" i="40" s="1"/>
  <c r="L961" i="40" s="1"/>
  <c r="X961" i="40" l="1"/>
  <c r="AN961" i="40"/>
  <c r="AP961" i="40" s="1"/>
  <c r="AS961" i="40" s="1"/>
  <c r="BH961" i="40"/>
  <c r="BI961" i="40" s="1"/>
  <c r="T962" i="40" s="1"/>
  <c r="AA961" i="40"/>
  <c r="M961" i="40"/>
  <c r="BF961" i="40"/>
  <c r="BG961" i="40" s="1"/>
  <c r="AF962" i="40" s="1"/>
  <c r="AG962" i="40" s="1"/>
  <c r="N961" i="40" l="1"/>
  <c r="P961" i="40" s="1"/>
  <c r="W961" i="40"/>
  <c r="AY962" i="40"/>
  <c r="AH962" i="40"/>
  <c r="AI962" i="40"/>
  <c r="O961" i="40" l="1"/>
  <c r="Q961" i="40"/>
  <c r="AV962" i="40"/>
  <c r="AW962" i="40" s="1"/>
  <c r="AX962" i="40" s="1"/>
  <c r="BB962" i="40"/>
  <c r="AZ962" i="40"/>
  <c r="B963" i="40" l="1"/>
  <c r="R961" i="40"/>
  <c r="S961" i="40" s="1"/>
  <c r="BC962" i="40"/>
  <c r="BD962" i="40" s="1"/>
  <c r="BE962" i="40" s="1"/>
  <c r="AB961" i="40" l="1"/>
  <c r="Y961" i="40"/>
  <c r="AC961" i="40" l="1"/>
  <c r="AJ961" i="40"/>
  <c r="AK961" i="40" s="1"/>
  <c r="AD961" i="40"/>
  <c r="C962" i="40" s="1"/>
  <c r="E962" i="40" s="1"/>
  <c r="Z961" i="40"/>
  <c r="AL961" i="40" l="1"/>
  <c r="AO961" i="40" s="1"/>
  <c r="AR961" i="40" s="1"/>
  <c r="D962" i="40"/>
  <c r="F962" i="40"/>
  <c r="AQ961" i="40" l="1"/>
  <c r="AT961" i="40" s="1"/>
  <c r="U962" i="40"/>
  <c r="V962" i="40" s="1"/>
  <c r="AM962" i="40" s="1"/>
  <c r="G962" i="40"/>
  <c r="H962" i="40" s="1"/>
  <c r="I962" i="40" s="1"/>
  <c r="K962" i="40" s="1"/>
  <c r="L962" i="40" s="1"/>
  <c r="X962" i="40" l="1"/>
  <c r="AN962" i="40"/>
  <c r="AP962" i="40" s="1"/>
  <c r="AS962" i="40" s="1"/>
  <c r="BH962" i="40"/>
  <c r="BI962" i="40" s="1"/>
  <c r="T963" i="40" s="1"/>
  <c r="AA962" i="40"/>
  <c r="M962" i="40"/>
  <c r="BF962" i="40"/>
  <c r="BG962" i="40" s="1"/>
  <c r="AF963" i="40" s="1"/>
  <c r="AG963" i="40" s="1"/>
  <c r="W962" i="40" l="1"/>
  <c r="N962" i="40"/>
  <c r="P962" i="40" s="1"/>
  <c r="AH963" i="40"/>
  <c r="AY963" i="40"/>
  <c r="AI963" i="40"/>
  <c r="Q962" i="40" l="1"/>
  <c r="O962" i="40"/>
  <c r="AZ963" i="40"/>
  <c r="AV963" i="40"/>
  <c r="AW963" i="40" s="1"/>
  <c r="AX963" i="40" s="1"/>
  <c r="BB963" i="40"/>
  <c r="BC963" i="40" s="1"/>
  <c r="BD963" i="40" s="1"/>
  <c r="BE963" i="40" s="1"/>
  <c r="B964" i="40" l="1"/>
  <c r="R962" i="40"/>
  <c r="S962" i="40" s="1"/>
  <c r="Y962" i="40"/>
  <c r="AB962" i="40"/>
  <c r="AC962" i="40" l="1"/>
  <c r="AJ962" i="40"/>
  <c r="AK962" i="40" s="1"/>
  <c r="AD962" i="40"/>
  <c r="C963" i="40" s="1"/>
  <c r="E963" i="40" s="1"/>
  <c r="Z962" i="40"/>
  <c r="AL962" i="40" l="1"/>
  <c r="AO962" i="40" s="1"/>
  <c r="AR962" i="40" s="1"/>
  <c r="D963" i="40"/>
  <c r="F963" i="40"/>
  <c r="AQ962" i="40" l="1"/>
  <c r="AT962" i="40" s="1"/>
  <c r="G963" i="40"/>
  <c r="H963" i="40" s="1"/>
  <c r="I963" i="40" s="1"/>
  <c r="K963" i="40" s="1"/>
  <c r="L963" i="40" s="1"/>
  <c r="U963" i="40"/>
  <c r="V963" i="40" s="1"/>
  <c r="X963" i="40" l="1"/>
  <c r="M963" i="40"/>
  <c r="BF963" i="40"/>
  <c r="BG963" i="40" s="1"/>
  <c r="AF964" i="40" s="1"/>
  <c r="AG964" i="40" s="1"/>
  <c r="BH963" i="40"/>
  <c r="BI963" i="40" s="1"/>
  <c r="AM963" i="40"/>
  <c r="AN963" i="40"/>
  <c r="AP963" i="40" s="1"/>
  <c r="AS963" i="40" s="1"/>
  <c r="AA963" i="40"/>
  <c r="T964" i="40" l="1"/>
  <c r="N963" i="40"/>
  <c r="P963" i="40" s="1"/>
  <c r="Q963" i="40" s="1"/>
  <c r="W963" i="40"/>
  <c r="AH964" i="40"/>
  <c r="AY964" i="40"/>
  <c r="AI964" i="40"/>
  <c r="O963" i="40" l="1"/>
  <c r="R963" i="40"/>
  <c r="S963" i="40" s="1"/>
  <c r="AZ964" i="40"/>
  <c r="BB964" i="40"/>
  <c r="AV964" i="40"/>
  <c r="AW964" i="40" s="1"/>
  <c r="AX964" i="40" s="1"/>
  <c r="B965" i="40" l="1"/>
  <c r="BC964" i="40"/>
  <c r="BD964" i="40" s="1"/>
  <c r="BE964" i="40" s="1"/>
  <c r="Y963" i="40" l="1"/>
  <c r="AB963" i="40"/>
  <c r="AC963" i="40" l="1"/>
  <c r="AD963" i="40" s="1"/>
  <c r="C964" i="40" s="1"/>
  <c r="E964" i="40" s="1"/>
  <c r="AJ963" i="40"/>
  <c r="AK963" i="40" s="1"/>
  <c r="Z963" i="40"/>
  <c r="AL963" i="40" l="1"/>
  <c r="AO963" i="40" s="1"/>
  <c r="AR963" i="40" s="1"/>
  <c r="D964" i="40"/>
  <c r="F964" i="40"/>
  <c r="AQ963" i="40" l="1"/>
  <c r="AT963" i="40" s="1"/>
  <c r="G964" i="40"/>
  <c r="H964" i="40" s="1"/>
  <c r="I964" i="40" s="1"/>
  <c r="K964" i="40" s="1"/>
  <c r="L964" i="40" s="1"/>
  <c r="U964" i="40"/>
  <c r="V964" i="40" s="1"/>
  <c r="X964" i="40" l="1"/>
  <c r="M964" i="40"/>
  <c r="BF964" i="40"/>
  <c r="BG964" i="40" s="1"/>
  <c r="AF965" i="40" s="1"/>
  <c r="AG965" i="40" s="1"/>
  <c r="AI965" i="40" s="1"/>
  <c r="W964" i="40"/>
  <c r="AM964" i="40"/>
  <c r="AN964" i="40"/>
  <c r="AP964" i="40" s="1"/>
  <c r="AS964" i="40" s="1"/>
  <c r="BH964" i="40"/>
  <c r="BI964" i="40" s="1"/>
  <c r="AA964" i="40"/>
  <c r="N964" i="40" l="1"/>
  <c r="P964" i="40" s="1"/>
  <c r="Q964" i="40" s="1"/>
  <c r="T965" i="40"/>
  <c r="AH965" i="40"/>
  <c r="AY965" i="40"/>
  <c r="BB965" i="40"/>
  <c r="AV965" i="40"/>
  <c r="AW965" i="40" s="1"/>
  <c r="AX965" i="40" s="1"/>
  <c r="AZ965" i="40"/>
  <c r="O964" i="40" l="1"/>
  <c r="B966" i="40"/>
  <c r="BC965" i="40"/>
  <c r="BD965" i="40" s="1"/>
  <c r="BE965" i="40" s="1"/>
  <c r="R964" i="40"/>
  <c r="S964" i="40" s="1"/>
  <c r="Y964" i="40"/>
  <c r="AB964" i="40"/>
  <c r="AC964" i="40" l="1"/>
  <c r="AJ964" i="40"/>
  <c r="AK964" i="40" s="1"/>
  <c r="AD964" i="40"/>
  <c r="C965" i="40" s="1"/>
  <c r="E965" i="40" s="1"/>
  <c r="Z964" i="40"/>
  <c r="AL964" i="40" l="1"/>
  <c r="AQ964" i="40" s="1"/>
  <c r="AT964" i="40" s="1"/>
  <c r="D965" i="40"/>
  <c r="F965" i="40"/>
  <c r="AO964" i="40" l="1"/>
  <c r="AR964" i="40" s="1"/>
  <c r="G965" i="40"/>
  <c r="H965" i="40" s="1"/>
  <c r="I965" i="40" s="1"/>
  <c r="K965" i="40" s="1"/>
  <c r="L965" i="40" s="1"/>
  <c r="U965" i="40"/>
  <c r="V965" i="40" s="1"/>
  <c r="X965" i="40" l="1"/>
  <c r="AA965" i="40"/>
  <c r="M965" i="40"/>
  <c r="BF965" i="40"/>
  <c r="BG965" i="40" s="1"/>
  <c r="AF966" i="40" s="1"/>
  <c r="AG966" i="40" s="1"/>
  <c r="AN965" i="40"/>
  <c r="AP965" i="40" s="1"/>
  <c r="AS965" i="40" s="1"/>
  <c r="AM965" i="40"/>
  <c r="BH965" i="40"/>
  <c r="BI965" i="40" s="1"/>
  <c r="T966" i="40" l="1"/>
  <c r="W965" i="40"/>
  <c r="N965" i="40"/>
  <c r="P965" i="40" s="1"/>
  <c r="AY966" i="40"/>
  <c r="AI966" i="40"/>
  <c r="AH966" i="40"/>
  <c r="Q965" i="40" l="1"/>
  <c r="O965" i="40"/>
  <c r="AZ966" i="40"/>
  <c r="BB966" i="40"/>
  <c r="AV966" i="40"/>
  <c r="AW966" i="40" s="1"/>
  <c r="AX966" i="40" s="1"/>
  <c r="BC966" i="40" l="1"/>
  <c r="BD966" i="40" s="1"/>
  <c r="BE966" i="40" s="1"/>
  <c r="B967" i="40"/>
  <c r="R965" i="40"/>
  <c r="S965" i="40" s="1"/>
  <c r="Y965" i="40"/>
  <c r="AB965" i="40"/>
  <c r="AC965" i="40" l="1"/>
  <c r="AD965" i="40" s="1"/>
  <c r="C966" i="40" s="1"/>
  <c r="E966" i="40" s="1"/>
  <c r="AJ965" i="40"/>
  <c r="AK965" i="40" s="1"/>
  <c r="Z965" i="40"/>
  <c r="AL965" i="40" l="1"/>
  <c r="AO965" i="40" s="1"/>
  <c r="AR965" i="40" s="1"/>
  <c r="D966" i="40"/>
  <c r="F966" i="40"/>
  <c r="G966" i="40" l="1"/>
  <c r="H966" i="40" s="1"/>
  <c r="I966" i="40" s="1"/>
  <c r="K966" i="40" s="1"/>
  <c r="L966" i="40" s="1"/>
  <c r="AQ965" i="40"/>
  <c r="AT965" i="40" s="1"/>
  <c r="U966" i="40"/>
  <c r="V966" i="40" s="1"/>
  <c r="M966" i="40" l="1"/>
  <c r="X966" i="40"/>
  <c r="AN966" i="40"/>
  <c r="AP966" i="40" s="1"/>
  <c r="AS966" i="40" s="1"/>
  <c r="AM966" i="40"/>
  <c r="BH966" i="40"/>
  <c r="BI966" i="40" s="1"/>
  <c r="T967" i="40" s="1"/>
  <c r="AA966" i="40"/>
  <c r="W966" i="40"/>
  <c r="BF966" i="40"/>
  <c r="BG966" i="40" s="1"/>
  <c r="AF967" i="40" s="1"/>
  <c r="AG967" i="40" s="1"/>
  <c r="N966" i="40"/>
  <c r="P966" i="40" s="1"/>
  <c r="Q966" i="40" l="1"/>
  <c r="O966" i="40"/>
  <c r="AI967" i="40"/>
  <c r="AY967" i="40"/>
  <c r="AH967" i="40"/>
  <c r="R966" i="40" l="1"/>
  <c r="S966" i="40" s="1"/>
  <c r="AZ967" i="40"/>
  <c r="BB967" i="40"/>
  <c r="AV967" i="40"/>
  <c r="AW967" i="40" s="1"/>
  <c r="AX967" i="40" s="1"/>
  <c r="B968" i="40" l="1"/>
  <c r="BC967" i="40"/>
  <c r="BD967" i="40" s="1"/>
  <c r="BE967" i="40" s="1"/>
  <c r="AB966" i="40" l="1"/>
  <c r="Y966" i="40"/>
  <c r="AC966" i="40" l="1"/>
  <c r="AJ966" i="40"/>
  <c r="AK966" i="40" s="1"/>
  <c r="AD966" i="40"/>
  <c r="C967" i="40" s="1"/>
  <c r="E967" i="40" s="1"/>
  <c r="Z966" i="40"/>
  <c r="AL966" i="40" l="1"/>
  <c r="AO966" i="40" s="1"/>
  <c r="AR966" i="40" s="1"/>
  <c r="D967" i="40"/>
  <c r="F967" i="40"/>
  <c r="AQ966" i="40" l="1"/>
  <c r="AT966" i="40" s="1"/>
  <c r="G967" i="40"/>
  <c r="H967" i="40" s="1"/>
  <c r="I967" i="40" s="1"/>
  <c r="K967" i="40" s="1"/>
  <c r="L967" i="40" s="1"/>
  <c r="U967" i="40"/>
  <c r="V967" i="40" s="1"/>
  <c r="X967" i="40" l="1"/>
  <c r="AA967" i="40"/>
  <c r="M967" i="40"/>
  <c r="BF967" i="40"/>
  <c r="BG967" i="40" s="1"/>
  <c r="AF968" i="40" s="1"/>
  <c r="AG968" i="40" s="1"/>
  <c r="AN967" i="40"/>
  <c r="AP967" i="40" s="1"/>
  <c r="AS967" i="40" s="1"/>
  <c r="AM967" i="40"/>
  <c r="BH967" i="40"/>
  <c r="BI967" i="40" s="1"/>
  <c r="T968" i="40" l="1"/>
  <c r="N967" i="40"/>
  <c r="P967" i="40" s="1"/>
  <c r="W967" i="40"/>
  <c r="AH968" i="40"/>
  <c r="AI968" i="40"/>
  <c r="AY968" i="40"/>
  <c r="O967" i="40" l="1"/>
  <c r="Q967" i="40"/>
  <c r="AV968" i="40"/>
  <c r="AW968" i="40" s="1"/>
  <c r="AX968" i="40" s="1"/>
  <c r="AZ968" i="40"/>
  <c r="BB968" i="40"/>
  <c r="B969" i="40" l="1"/>
  <c r="R967" i="40"/>
  <c r="S967" i="40" s="1"/>
  <c r="BC968" i="40"/>
  <c r="BD968" i="40" s="1"/>
  <c r="BE968" i="40" s="1"/>
  <c r="Y967" i="40" l="1"/>
  <c r="AB967" i="40"/>
  <c r="AC967" i="40" l="1"/>
  <c r="AJ967" i="40"/>
  <c r="AK967" i="40" s="1"/>
  <c r="AD967" i="40"/>
  <c r="C968" i="40" s="1"/>
  <c r="E968" i="40" s="1"/>
  <c r="Z967" i="40"/>
  <c r="AL967" i="40" l="1"/>
  <c r="AO967" i="40" s="1"/>
  <c r="AR967" i="40" s="1"/>
  <c r="D968" i="40"/>
  <c r="F968" i="40"/>
  <c r="U968" i="40" l="1"/>
  <c r="V968" i="40" s="1"/>
  <c r="AQ967" i="40"/>
  <c r="AT967" i="40" s="1"/>
  <c r="G968" i="40"/>
  <c r="H968" i="40" s="1"/>
  <c r="I968" i="40" s="1"/>
  <c r="K968" i="40" s="1"/>
  <c r="L968" i="40" s="1"/>
  <c r="BH968" i="40"/>
  <c r="BI968" i="40" s="1"/>
  <c r="AM968" i="40"/>
  <c r="AN968" i="40"/>
  <c r="AP968" i="40" s="1"/>
  <c r="AS968" i="40" s="1"/>
  <c r="X968" i="40" l="1"/>
  <c r="T969" i="40"/>
  <c r="AA968" i="40"/>
  <c r="M968" i="40"/>
  <c r="N968" i="40" s="1"/>
  <c r="P968" i="40" s="1"/>
  <c r="BF968" i="40"/>
  <c r="BG968" i="40" s="1"/>
  <c r="AF969" i="40" s="1"/>
  <c r="AG969" i="40" s="1"/>
  <c r="AI969" i="40" s="1"/>
  <c r="AY969" i="40" l="1"/>
  <c r="AH969" i="40"/>
  <c r="W968" i="40"/>
  <c r="Q968" i="40"/>
  <c r="O968" i="40"/>
  <c r="AZ969" i="40"/>
  <c r="AV969" i="40"/>
  <c r="AW969" i="40" s="1"/>
  <c r="AX969" i="40" s="1"/>
  <c r="BB969" i="40"/>
  <c r="B970" i="40" l="1"/>
  <c r="R968" i="40"/>
  <c r="S968" i="40" s="1"/>
  <c r="BC969" i="40"/>
  <c r="BD969" i="40" s="1"/>
  <c r="BE969" i="40" s="1"/>
  <c r="Y968" i="40" l="1"/>
  <c r="AB968" i="40"/>
  <c r="AC968" i="40" l="1"/>
  <c r="AJ968" i="40"/>
  <c r="AK968" i="40" s="1"/>
  <c r="AD968" i="40"/>
  <c r="C969" i="40" s="1"/>
  <c r="E969" i="40" s="1"/>
  <c r="Z968" i="40"/>
  <c r="AL968" i="40" l="1"/>
  <c r="AO968" i="40" s="1"/>
  <c r="AR968" i="40" s="1"/>
  <c r="D969" i="40"/>
  <c r="F969" i="40"/>
  <c r="U969" i="40" l="1"/>
  <c r="V969" i="40" s="1"/>
  <c r="AQ968" i="40"/>
  <c r="AT968" i="40" s="1"/>
  <c r="G969" i="40"/>
  <c r="H969" i="40" s="1"/>
  <c r="I969" i="40" s="1"/>
  <c r="K969" i="40" s="1"/>
  <c r="L969" i="40" s="1"/>
  <c r="BH969" i="40"/>
  <c r="BI969" i="40" s="1"/>
  <c r="AM969" i="40"/>
  <c r="AN969" i="40"/>
  <c r="AP969" i="40" s="1"/>
  <c r="AS969" i="40" s="1"/>
  <c r="X969" i="40" l="1"/>
  <c r="T970" i="40"/>
  <c r="AA969" i="40"/>
  <c r="M969" i="40"/>
  <c r="N969" i="40" s="1"/>
  <c r="P969" i="40" s="1"/>
  <c r="BF969" i="40"/>
  <c r="BG969" i="40" s="1"/>
  <c r="AF970" i="40" s="1"/>
  <c r="AG970" i="40" s="1"/>
  <c r="W969" i="40" l="1"/>
  <c r="Q969" i="40"/>
  <c r="O969" i="40"/>
  <c r="AH970" i="40"/>
  <c r="AY970" i="40"/>
  <c r="AI970" i="40"/>
  <c r="R969" i="40" l="1"/>
  <c r="S969" i="40" s="1"/>
  <c r="AV970" i="40"/>
  <c r="AW970" i="40" s="1"/>
  <c r="AX970" i="40" s="1"/>
  <c r="BB970" i="40"/>
  <c r="AZ970" i="40"/>
  <c r="B971" i="40" l="1"/>
  <c r="BC970" i="40"/>
  <c r="BD970" i="40" s="1"/>
  <c r="BE970" i="40" s="1"/>
  <c r="Y969" i="40" l="1"/>
  <c r="AB969" i="40"/>
  <c r="AC969" i="40" l="1"/>
  <c r="AD969" i="40" s="1"/>
  <c r="C970" i="40" s="1"/>
  <c r="E970" i="40" s="1"/>
  <c r="AJ969" i="40"/>
  <c r="AK969" i="40" s="1"/>
  <c r="Z969" i="40"/>
  <c r="AL969" i="40" l="1"/>
  <c r="AQ969" i="40" s="1"/>
  <c r="AT969" i="40" s="1"/>
  <c r="D970" i="40"/>
  <c r="F970" i="40"/>
  <c r="AO969" i="40" l="1"/>
  <c r="AR969" i="40" s="1"/>
  <c r="G970" i="40"/>
  <c r="H970" i="40" s="1"/>
  <c r="I970" i="40" s="1"/>
  <c r="K970" i="40" s="1"/>
  <c r="L970" i="40" s="1"/>
  <c r="U970" i="40"/>
  <c r="V970" i="40" s="1"/>
  <c r="X970" i="40" l="1"/>
  <c r="M970" i="40"/>
  <c r="BF970" i="40"/>
  <c r="BG970" i="40" s="1"/>
  <c r="AF971" i="40" s="1"/>
  <c r="AG971" i="40" s="1"/>
  <c r="BH970" i="40"/>
  <c r="BI970" i="40" s="1"/>
  <c r="N970" i="40"/>
  <c r="P970" i="40" s="1"/>
  <c r="W970" i="40"/>
  <c r="AN970" i="40"/>
  <c r="AP970" i="40" s="1"/>
  <c r="AS970" i="40" s="1"/>
  <c r="AM970" i="40"/>
  <c r="AA970" i="40"/>
  <c r="T971" i="40" l="1"/>
  <c r="Q970" i="40"/>
  <c r="O970" i="40"/>
  <c r="AI971" i="40"/>
  <c r="AH971" i="40"/>
  <c r="AY971" i="40"/>
  <c r="R970" i="40" l="1"/>
  <c r="S970" i="40" s="1"/>
  <c r="BB971" i="40"/>
  <c r="AZ971" i="40"/>
  <c r="AV971" i="40"/>
  <c r="AW971" i="40" s="1"/>
  <c r="AX971" i="40" s="1"/>
  <c r="BC971" i="40" l="1"/>
  <c r="BD971" i="40" s="1"/>
  <c r="BE971" i="40" s="1"/>
  <c r="B972" i="40"/>
  <c r="Y970" i="40"/>
  <c r="AB970" i="40"/>
  <c r="AC970" i="40" l="1"/>
  <c r="AJ970" i="40"/>
  <c r="AK970" i="40" s="1"/>
  <c r="AD970" i="40"/>
  <c r="C971" i="40" s="1"/>
  <c r="E971" i="40" s="1"/>
  <c r="Z970" i="40"/>
  <c r="AL970" i="40" l="1"/>
  <c r="AQ970" i="40" s="1"/>
  <c r="AT970" i="40" s="1"/>
  <c r="D971" i="40"/>
  <c r="F971" i="40"/>
  <c r="G971" i="40" l="1"/>
  <c r="H971" i="40" s="1"/>
  <c r="I971" i="40" s="1"/>
  <c r="K971" i="40" s="1"/>
  <c r="L971" i="40" s="1"/>
  <c r="AO970" i="40"/>
  <c r="AR970" i="40" s="1"/>
  <c r="U971" i="40"/>
  <c r="V971" i="40" s="1"/>
  <c r="M971" i="40" l="1"/>
  <c r="X971" i="40"/>
  <c r="BH971" i="40"/>
  <c r="BI971" i="40" s="1"/>
  <c r="T972" i="40" s="1"/>
  <c r="N971" i="40"/>
  <c r="P971" i="40" s="1"/>
  <c r="BF971" i="40"/>
  <c r="BG971" i="40" s="1"/>
  <c r="AF972" i="40" s="1"/>
  <c r="AG972" i="40" s="1"/>
  <c r="AA971" i="40"/>
  <c r="AN971" i="40"/>
  <c r="AP971" i="40" s="1"/>
  <c r="AS971" i="40" s="1"/>
  <c r="AM971" i="40"/>
  <c r="W971" i="40" l="1"/>
  <c r="Q971" i="40"/>
  <c r="O971" i="40"/>
  <c r="AY972" i="40"/>
  <c r="AI972" i="40"/>
  <c r="AH972" i="40"/>
  <c r="R971" i="40" l="1"/>
  <c r="S971" i="40" s="1"/>
  <c r="BB972" i="40"/>
  <c r="AV972" i="40"/>
  <c r="AW972" i="40" s="1"/>
  <c r="AX972" i="40" s="1"/>
  <c r="AZ972" i="40"/>
  <c r="BC972" i="40" s="1"/>
  <c r="BD972" i="40" s="1"/>
  <c r="BE972" i="40" s="1"/>
  <c r="B973" i="40" l="1"/>
  <c r="Y971" i="40"/>
  <c r="AB971" i="40"/>
  <c r="AC971" i="40" l="1"/>
  <c r="AJ971" i="40"/>
  <c r="AK971" i="40" s="1"/>
  <c r="AD971" i="40"/>
  <c r="C972" i="40" s="1"/>
  <c r="E972" i="40" s="1"/>
  <c r="Z971" i="40"/>
  <c r="AL971" i="40" l="1"/>
  <c r="AO971" i="40" s="1"/>
  <c r="AR971" i="40" s="1"/>
  <c r="D972" i="40"/>
  <c r="F972" i="40"/>
  <c r="AQ971" i="40" l="1"/>
  <c r="AT971" i="40" s="1"/>
  <c r="G972" i="40"/>
  <c r="H972" i="40" s="1"/>
  <c r="I972" i="40" s="1"/>
  <c r="K972" i="40" s="1"/>
  <c r="L972" i="40" s="1"/>
  <c r="U972" i="40"/>
  <c r="V972" i="40" s="1"/>
  <c r="X972" i="40" l="1"/>
  <c r="W972" i="40"/>
  <c r="M972" i="40"/>
  <c r="BF972" i="40"/>
  <c r="BG972" i="40" s="1"/>
  <c r="AF973" i="40" s="1"/>
  <c r="AG973" i="40" s="1"/>
  <c r="AM972" i="40"/>
  <c r="AN972" i="40"/>
  <c r="AP972" i="40" s="1"/>
  <c r="AS972" i="40" s="1"/>
  <c r="BH972" i="40"/>
  <c r="BI972" i="40" s="1"/>
  <c r="AA972" i="40"/>
  <c r="N972" i="40" l="1"/>
  <c r="P972" i="40" s="1"/>
  <c r="Q972" i="40" s="1"/>
  <c r="T973" i="40"/>
  <c r="AI973" i="40"/>
  <c r="AH973" i="40"/>
  <c r="AY973" i="40"/>
  <c r="O972" i="40" l="1"/>
  <c r="R972" i="40"/>
  <c r="S972" i="40" s="1"/>
  <c r="AZ973" i="40"/>
  <c r="BB973" i="40"/>
  <c r="BC973" i="40" s="1"/>
  <c r="BD973" i="40" s="1"/>
  <c r="BE973" i="40" s="1"/>
  <c r="AV973" i="40"/>
  <c r="AW973" i="40" s="1"/>
  <c r="AX973" i="40" s="1"/>
  <c r="B974" i="40" l="1"/>
  <c r="Y972" i="40"/>
  <c r="AB972" i="40"/>
  <c r="AC972" i="40" l="1"/>
  <c r="AJ972" i="40"/>
  <c r="AK972" i="40" s="1"/>
  <c r="AD972" i="40"/>
  <c r="C973" i="40" s="1"/>
  <c r="E973" i="40" s="1"/>
  <c r="Z972" i="40"/>
  <c r="AL972" i="40" l="1"/>
  <c r="AQ972" i="40" s="1"/>
  <c r="AT972" i="40" s="1"/>
  <c r="D973" i="40"/>
  <c r="F973" i="40"/>
  <c r="AO972" i="40" l="1"/>
  <c r="AR972" i="40" s="1"/>
  <c r="G973" i="40"/>
  <c r="H973" i="40" s="1"/>
  <c r="I973" i="40" s="1"/>
  <c r="K973" i="40" s="1"/>
  <c r="L973" i="40" s="1"/>
  <c r="U973" i="40"/>
  <c r="V973" i="40" s="1"/>
  <c r="X973" i="40" l="1"/>
  <c r="AA973" i="40"/>
  <c r="M973" i="40"/>
  <c r="BF973" i="40"/>
  <c r="BG973" i="40" s="1"/>
  <c r="AF974" i="40" s="1"/>
  <c r="AG974" i="40" s="1"/>
  <c r="AM973" i="40"/>
  <c r="AN973" i="40"/>
  <c r="AP973" i="40" s="1"/>
  <c r="AS973" i="40" s="1"/>
  <c r="BH973" i="40"/>
  <c r="BI973" i="40" s="1"/>
  <c r="T974" i="40" l="1"/>
  <c r="W973" i="40"/>
  <c r="N973" i="40"/>
  <c r="P973" i="40" s="1"/>
  <c r="AH974" i="40"/>
  <c r="AY974" i="40"/>
  <c r="AI974" i="40"/>
  <c r="O973" i="40" l="1"/>
  <c r="Q973" i="40"/>
  <c r="AZ974" i="40"/>
  <c r="AV974" i="40"/>
  <c r="AW974" i="40" s="1"/>
  <c r="AX974" i="40" s="1"/>
  <c r="BB974" i="40"/>
  <c r="BC974" i="40" s="1"/>
  <c r="BD974" i="40" s="1"/>
  <c r="BE974" i="40" s="1"/>
  <c r="B975" i="40" l="1"/>
  <c r="R973" i="40"/>
  <c r="S973" i="40" s="1"/>
  <c r="AB973" i="40"/>
  <c r="Y973" i="40"/>
  <c r="AC973" i="40" l="1"/>
  <c r="AJ973" i="40"/>
  <c r="AK973" i="40" s="1"/>
  <c r="AD973" i="40"/>
  <c r="C974" i="40" s="1"/>
  <c r="E974" i="40" s="1"/>
  <c r="Z973" i="40"/>
  <c r="AL973" i="40" l="1"/>
  <c r="AO973" i="40" s="1"/>
  <c r="AR973" i="40" s="1"/>
  <c r="D974" i="40"/>
  <c r="F974" i="40"/>
  <c r="AQ973" i="40" l="1"/>
  <c r="AT973" i="40" s="1"/>
  <c r="U974" i="40"/>
  <c r="V974" i="40" s="1"/>
  <c r="AN974" i="40" s="1"/>
  <c r="AP974" i="40" s="1"/>
  <c r="AS974" i="40" s="1"/>
  <c r="G974" i="40"/>
  <c r="H974" i="40" s="1"/>
  <c r="I974" i="40" s="1"/>
  <c r="K974" i="40" s="1"/>
  <c r="L974" i="40" s="1"/>
  <c r="AM974" i="40" l="1"/>
  <c r="X974" i="40"/>
  <c r="BH974" i="40"/>
  <c r="BI974" i="40" s="1"/>
  <c r="T975" i="40" s="1"/>
  <c r="AA974" i="40"/>
  <c r="M974" i="40"/>
  <c r="BF974" i="40"/>
  <c r="BG974" i="40" s="1"/>
  <c r="AF975" i="40" s="1"/>
  <c r="AG975" i="40" s="1"/>
  <c r="W974" i="40" l="1"/>
  <c r="N974" i="40"/>
  <c r="P974" i="40" s="1"/>
  <c r="AY975" i="40"/>
  <c r="AH975" i="40"/>
  <c r="AI975" i="40"/>
  <c r="Q974" i="40" l="1"/>
  <c r="O974" i="40"/>
  <c r="BB975" i="40"/>
  <c r="AZ975" i="40"/>
  <c r="AV975" i="40"/>
  <c r="AW975" i="40" s="1"/>
  <c r="AX975" i="40" s="1"/>
  <c r="BC975" i="40" l="1"/>
  <c r="BD975" i="40" s="1"/>
  <c r="BE975" i="40" s="1"/>
  <c r="B976" i="40"/>
  <c r="R974" i="40"/>
  <c r="S974" i="40" s="1"/>
  <c r="AB974" i="40"/>
  <c r="Y974" i="40"/>
  <c r="AC974" i="40" l="1"/>
  <c r="AJ974" i="40"/>
  <c r="AK974" i="40" s="1"/>
  <c r="AD974" i="40"/>
  <c r="C975" i="40" s="1"/>
  <c r="E975" i="40" s="1"/>
  <c r="Z974" i="40"/>
  <c r="AL974" i="40" l="1"/>
  <c r="AQ974" i="40" s="1"/>
  <c r="AT974" i="40" s="1"/>
  <c r="D975" i="40"/>
  <c r="F975" i="40"/>
  <c r="AO974" i="40" l="1"/>
  <c r="AR974" i="40" s="1"/>
  <c r="U975" i="40"/>
  <c r="V975" i="40" s="1"/>
  <c r="BH975" i="40" s="1"/>
  <c r="BI975" i="40" s="1"/>
  <c r="G975" i="40"/>
  <c r="H975" i="40" s="1"/>
  <c r="I975" i="40" s="1"/>
  <c r="K975" i="40" s="1"/>
  <c r="L975" i="40" s="1"/>
  <c r="AN975" i="40" l="1"/>
  <c r="AP975" i="40" s="1"/>
  <c r="AS975" i="40" s="1"/>
  <c r="X975" i="40"/>
  <c r="AM975" i="40"/>
  <c r="T976" i="40"/>
  <c r="AA975" i="40"/>
  <c r="M975" i="40"/>
  <c r="BF975" i="40"/>
  <c r="BG975" i="40" s="1"/>
  <c r="AF976" i="40" s="1"/>
  <c r="AG976" i="40" s="1"/>
  <c r="N975" i="40" l="1"/>
  <c r="P975" i="40" s="1"/>
  <c r="Q975" i="40" s="1"/>
  <c r="W975" i="40"/>
  <c r="AH976" i="40"/>
  <c r="AY976" i="40"/>
  <c r="AI976" i="40"/>
  <c r="O975" i="40" l="1"/>
  <c r="R975" i="40"/>
  <c r="S975" i="40" s="1"/>
  <c r="AZ976" i="40"/>
  <c r="BB976" i="40"/>
  <c r="AV976" i="40"/>
  <c r="AW976" i="40" s="1"/>
  <c r="AX976" i="40" s="1"/>
  <c r="B977" i="40" l="1"/>
  <c r="BC976" i="40"/>
  <c r="BD976" i="40" s="1"/>
  <c r="BE976" i="40" s="1"/>
  <c r="AB975" i="40" l="1"/>
  <c r="Y975" i="40"/>
  <c r="AC975" i="40" l="1"/>
  <c r="AD975" i="40" s="1"/>
  <c r="C976" i="40" s="1"/>
  <c r="E976" i="40" s="1"/>
  <c r="AJ975" i="40"/>
  <c r="AK975" i="40" s="1"/>
  <c r="Z975" i="40"/>
  <c r="AL975" i="40" l="1"/>
  <c r="AO975" i="40" s="1"/>
  <c r="AR975" i="40" s="1"/>
  <c r="D976" i="40"/>
  <c r="F976" i="40"/>
  <c r="AQ975" i="40" l="1"/>
  <c r="AT975" i="40" s="1"/>
  <c r="G976" i="40"/>
  <c r="H976" i="40" s="1"/>
  <c r="I976" i="40" s="1"/>
  <c r="K976" i="40" s="1"/>
  <c r="L976" i="40" s="1"/>
  <c r="U976" i="40"/>
  <c r="V976" i="40" s="1"/>
  <c r="X976" i="40" l="1"/>
  <c r="M976" i="40"/>
  <c r="BF976" i="40"/>
  <c r="BG976" i="40" s="1"/>
  <c r="AF977" i="40" s="1"/>
  <c r="AG977" i="40" s="1"/>
  <c r="BH976" i="40"/>
  <c r="BI976" i="40" s="1"/>
  <c r="N976" i="40"/>
  <c r="P976" i="40" s="1"/>
  <c r="W976" i="40"/>
  <c r="AN976" i="40"/>
  <c r="AP976" i="40" s="1"/>
  <c r="AS976" i="40" s="1"/>
  <c r="AM976" i="40"/>
  <c r="AA976" i="40"/>
  <c r="T977" i="40" l="1"/>
  <c r="Q976" i="40"/>
  <c r="O976" i="40"/>
  <c r="AH977" i="40"/>
  <c r="AI977" i="40"/>
  <c r="AY977" i="40"/>
  <c r="R976" i="40" l="1"/>
  <c r="S976" i="40" s="1"/>
  <c r="AZ977" i="40"/>
  <c r="AV977" i="40"/>
  <c r="AW977" i="40" s="1"/>
  <c r="AX977" i="40" s="1"/>
  <c r="BB977" i="40"/>
  <c r="BC977" i="40" s="1"/>
  <c r="BD977" i="40" s="1"/>
  <c r="BE977" i="40" s="1"/>
  <c r="B978" i="40" l="1"/>
  <c r="Y976" i="40"/>
  <c r="AB976" i="40"/>
  <c r="AC976" i="40" l="1"/>
  <c r="AJ976" i="40"/>
  <c r="AK976" i="40" s="1"/>
  <c r="AD976" i="40"/>
  <c r="C977" i="40" s="1"/>
  <c r="E977" i="40" s="1"/>
  <c r="Z976" i="40"/>
  <c r="AL976" i="40" l="1"/>
  <c r="AQ976" i="40" s="1"/>
  <c r="AT976" i="40" s="1"/>
  <c r="D977" i="40"/>
  <c r="F977" i="40"/>
  <c r="AO976" i="40" l="1"/>
  <c r="AR976" i="40" s="1"/>
  <c r="G977" i="40"/>
  <c r="H977" i="40" s="1"/>
  <c r="I977" i="40" s="1"/>
  <c r="K977" i="40" s="1"/>
  <c r="L977" i="40" s="1"/>
  <c r="U977" i="40"/>
  <c r="V977" i="40" s="1"/>
  <c r="X977" i="40" l="1"/>
  <c r="M977" i="40"/>
  <c r="BF977" i="40"/>
  <c r="BG977" i="40" s="1"/>
  <c r="AF978" i="40" s="1"/>
  <c r="AG978" i="40" s="1"/>
  <c r="BH977" i="40"/>
  <c r="BI977" i="40" s="1"/>
  <c r="N977" i="40"/>
  <c r="P977" i="40" s="1"/>
  <c r="W977" i="40"/>
  <c r="AM977" i="40"/>
  <c r="AN977" i="40"/>
  <c r="AP977" i="40" s="1"/>
  <c r="AS977" i="40" s="1"/>
  <c r="AA977" i="40"/>
  <c r="T978" i="40" l="1"/>
  <c r="Q977" i="40"/>
  <c r="O977" i="40"/>
  <c r="AH978" i="40"/>
  <c r="AI978" i="40"/>
  <c r="AY978" i="40"/>
  <c r="R977" i="40" l="1"/>
  <c r="S977" i="40" s="1"/>
  <c r="AV978" i="40"/>
  <c r="AW978" i="40" s="1"/>
  <c r="AX978" i="40" s="1"/>
  <c r="AZ978" i="40"/>
  <c r="BB978" i="40"/>
  <c r="B979" i="40" l="1"/>
  <c r="BC978" i="40"/>
  <c r="BD978" i="40" s="1"/>
  <c r="BE978" i="40" s="1"/>
  <c r="Y977" i="40" l="1"/>
  <c r="AB977" i="40"/>
  <c r="AC977" i="40" l="1"/>
  <c r="AJ977" i="40"/>
  <c r="AK977" i="40" s="1"/>
  <c r="AD977" i="40"/>
  <c r="C978" i="40" s="1"/>
  <c r="E978" i="40" s="1"/>
  <c r="Z977" i="40"/>
  <c r="AL977" i="40" l="1"/>
  <c r="AQ977" i="40" s="1"/>
  <c r="AT977" i="40" s="1"/>
  <c r="D978" i="40"/>
  <c r="F978" i="40"/>
  <c r="AO977" i="40" l="1"/>
  <c r="AR977" i="40" s="1"/>
  <c r="U978" i="40"/>
  <c r="V978" i="40" s="1"/>
  <c r="BH978" i="40" s="1"/>
  <c r="BI978" i="40" s="1"/>
  <c r="G978" i="40"/>
  <c r="H978" i="40" s="1"/>
  <c r="I978" i="40" s="1"/>
  <c r="K978" i="40" s="1"/>
  <c r="L978" i="40" s="1"/>
  <c r="AN978" i="40" l="1"/>
  <c r="AP978" i="40" s="1"/>
  <c r="AS978" i="40" s="1"/>
  <c r="AM978" i="40"/>
  <c r="X978" i="40"/>
  <c r="T979" i="40"/>
  <c r="AA978" i="40"/>
  <c r="M978" i="40"/>
  <c r="BF978" i="40"/>
  <c r="BG978" i="40" s="1"/>
  <c r="AF979" i="40" s="1"/>
  <c r="AG979" i="40" s="1"/>
  <c r="N978" i="40" l="1"/>
  <c r="P978" i="40" s="1"/>
  <c r="W978" i="40"/>
  <c r="AI979" i="40"/>
  <c r="AY979" i="40"/>
  <c r="AH979" i="40"/>
  <c r="O978" i="40" l="1"/>
  <c r="Q978" i="40"/>
  <c r="AZ979" i="40"/>
  <c r="AV979" i="40"/>
  <c r="AW979" i="40" s="1"/>
  <c r="AX979" i="40" s="1"/>
  <c r="BB979" i="40"/>
  <c r="B980" i="40" l="1"/>
  <c r="R978" i="40"/>
  <c r="S978" i="40" s="1"/>
  <c r="BC979" i="40"/>
  <c r="BD979" i="40" s="1"/>
  <c r="BE979" i="40" s="1"/>
  <c r="Y978" i="40" l="1"/>
  <c r="AB978" i="40"/>
  <c r="AC978" i="40" l="1"/>
  <c r="AD978" i="40" s="1"/>
  <c r="C979" i="40" s="1"/>
  <c r="E979" i="40" s="1"/>
  <c r="AJ978" i="40"/>
  <c r="AK978" i="40" s="1"/>
  <c r="Z978" i="40"/>
  <c r="AL978" i="40" l="1"/>
  <c r="AQ978" i="40" s="1"/>
  <c r="AT978" i="40" s="1"/>
  <c r="D979" i="40"/>
  <c r="F979" i="40"/>
  <c r="AO978" i="40" l="1"/>
  <c r="AR978" i="40" s="1"/>
  <c r="U979" i="40"/>
  <c r="V979" i="40" s="1"/>
  <c r="G979" i="40"/>
  <c r="H979" i="40" s="1"/>
  <c r="I979" i="40" s="1"/>
  <c r="K979" i="40" s="1"/>
  <c r="L979" i="40" s="1"/>
  <c r="X979" i="40" l="1"/>
  <c r="AN979" i="40"/>
  <c r="AP979" i="40" s="1"/>
  <c r="AS979" i="40" s="1"/>
  <c r="AA979" i="40"/>
  <c r="M979" i="40"/>
  <c r="BF979" i="40"/>
  <c r="BG979" i="40" s="1"/>
  <c r="AF980" i="40" s="1"/>
  <c r="AG980" i="40" s="1"/>
  <c r="AM979" i="40"/>
  <c r="BH979" i="40"/>
  <c r="BI979" i="40" s="1"/>
  <c r="T980" i="40" l="1"/>
  <c r="N979" i="40"/>
  <c r="P979" i="40" s="1"/>
  <c r="W979" i="40"/>
  <c r="AI980" i="40"/>
  <c r="AH980" i="40"/>
  <c r="AY980" i="40"/>
  <c r="O979" i="40" l="1"/>
  <c r="Q979" i="40"/>
  <c r="BB980" i="40"/>
  <c r="AV980" i="40"/>
  <c r="AW980" i="40" s="1"/>
  <c r="AX980" i="40" s="1"/>
  <c r="AZ980" i="40"/>
  <c r="BC980" i="40" s="1"/>
  <c r="BD980" i="40" s="1"/>
  <c r="BE980" i="40" s="1"/>
  <c r="B981" i="40" l="1"/>
  <c r="R979" i="40"/>
  <c r="S979" i="40" s="1"/>
  <c r="Y979" i="40"/>
  <c r="AB979" i="40"/>
  <c r="AC979" i="40" l="1"/>
  <c r="AJ979" i="40"/>
  <c r="AK979" i="40" s="1"/>
  <c r="AD979" i="40"/>
  <c r="C980" i="40" s="1"/>
  <c r="E980" i="40" s="1"/>
  <c r="Z979" i="40"/>
  <c r="AL979" i="40" l="1"/>
  <c r="AQ979" i="40" s="1"/>
  <c r="AT979" i="40" s="1"/>
  <c r="D980" i="40"/>
  <c r="F980" i="40"/>
  <c r="AO979" i="40" l="1"/>
  <c r="AR979" i="40" s="1"/>
  <c r="U980" i="40"/>
  <c r="V980" i="40" s="1"/>
  <c r="AM980" i="40" s="1"/>
  <c r="G980" i="40"/>
  <c r="H980" i="40" s="1"/>
  <c r="I980" i="40" s="1"/>
  <c r="K980" i="40" s="1"/>
  <c r="L980" i="40" s="1"/>
  <c r="X980" i="40" l="1"/>
  <c r="AN980" i="40"/>
  <c r="AP980" i="40" s="1"/>
  <c r="AS980" i="40" s="1"/>
  <c r="BH980" i="40"/>
  <c r="BI980" i="40" s="1"/>
  <c r="T981" i="40" s="1"/>
  <c r="AA980" i="40"/>
  <c r="M980" i="40"/>
  <c r="BF980" i="40"/>
  <c r="BG980" i="40" s="1"/>
  <c r="AF981" i="40" s="1"/>
  <c r="AG981" i="40" s="1"/>
  <c r="W980" i="40" l="1"/>
  <c r="N980" i="40"/>
  <c r="P980" i="40" s="1"/>
  <c r="AH981" i="40"/>
  <c r="AI981" i="40"/>
  <c r="AY981" i="40"/>
  <c r="Q980" i="40" l="1"/>
  <c r="O980" i="40"/>
  <c r="AZ981" i="40"/>
  <c r="BB981" i="40"/>
  <c r="AV981" i="40"/>
  <c r="AW981" i="40" s="1"/>
  <c r="AX981" i="40" s="1"/>
  <c r="BC981" i="40" l="1"/>
  <c r="BD981" i="40" s="1"/>
  <c r="BE981" i="40" s="1"/>
  <c r="B982" i="40"/>
  <c r="R980" i="40"/>
  <c r="S980" i="40" s="1"/>
  <c r="Y980" i="40"/>
  <c r="AB980" i="40"/>
  <c r="AC980" i="40" l="1"/>
  <c r="AJ980" i="40"/>
  <c r="AK980" i="40" s="1"/>
  <c r="AD980" i="40"/>
  <c r="C981" i="40" s="1"/>
  <c r="E981" i="40" s="1"/>
  <c r="Z980" i="40"/>
  <c r="AL980" i="40" l="1"/>
  <c r="AO980" i="40" s="1"/>
  <c r="AR980" i="40" s="1"/>
  <c r="D981" i="40"/>
  <c r="F981" i="40"/>
  <c r="AQ980" i="40" l="1"/>
  <c r="AT980" i="40" s="1"/>
  <c r="U981" i="40"/>
  <c r="V981" i="40" s="1"/>
  <c r="G981" i="40"/>
  <c r="H981" i="40" s="1"/>
  <c r="I981" i="40" s="1"/>
  <c r="K981" i="40" s="1"/>
  <c r="L981" i="40" s="1"/>
  <c r="X981" i="40" l="1"/>
  <c r="BH981" i="40"/>
  <c r="BI981" i="40" s="1"/>
  <c r="T982" i="40" s="1"/>
  <c r="AA981" i="40"/>
  <c r="M981" i="40"/>
  <c r="AN981" i="40"/>
  <c r="AP981" i="40" s="1"/>
  <c r="AS981" i="40" s="1"/>
  <c r="AM981" i="40"/>
  <c r="BF981" i="40"/>
  <c r="BG981" i="40" s="1"/>
  <c r="AF982" i="40" s="1"/>
  <c r="AG982" i="40" s="1"/>
  <c r="N981" i="40" l="1"/>
  <c r="P981" i="40" s="1"/>
  <c r="Q981" i="40" s="1"/>
  <c r="W981" i="40"/>
  <c r="AY982" i="40"/>
  <c r="AI982" i="40"/>
  <c r="AH982" i="40"/>
  <c r="O981" i="40" l="1"/>
  <c r="R981" i="40"/>
  <c r="S981" i="40" s="1"/>
  <c r="AV982" i="40"/>
  <c r="AW982" i="40" s="1"/>
  <c r="AX982" i="40" s="1"/>
  <c r="BB982" i="40"/>
  <c r="AZ982" i="40"/>
  <c r="B983" i="40" l="1"/>
  <c r="BC982" i="40"/>
  <c r="BD982" i="40" s="1"/>
  <c r="BE982" i="40" s="1"/>
  <c r="AB981" i="40" l="1"/>
  <c r="Y981" i="40"/>
  <c r="AC981" i="40" l="1"/>
  <c r="AJ981" i="40"/>
  <c r="AK981" i="40" s="1"/>
  <c r="AD981" i="40"/>
  <c r="C982" i="40" s="1"/>
  <c r="E982" i="40" s="1"/>
  <c r="Z981" i="40"/>
  <c r="AL981" i="40" l="1"/>
  <c r="AO981" i="40" s="1"/>
  <c r="AR981" i="40" s="1"/>
  <c r="D982" i="40"/>
  <c r="F982" i="40"/>
  <c r="AQ981" i="40" l="1"/>
  <c r="AT981" i="40" s="1"/>
  <c r="U982" i="40"/>
  <c r="V982" i="40" s="1"/>
  <c r="BH982" i="40" s="1"/>
  <c r="BI982" i="40" s="1"/>
  <c r="G982" i="40"/>
  <c r="H982" i="40" s="1"/>
  <c r="I982" i="40" s="1"/>
  <c r="K982" i="40" s="1"/>
  <c r="L982" i="40" s="1"/>
  <c r="AN982" i="40" l="1"/>
  <c r="AP982" i="40" s="1"/>
  <c r="AS982" i="40" s="1"/>
  <c r="AM982" i="40"/>
  <c r="X982" i="40"/>
  <c r="T983" i="40"/>
  <c r="AA982" i="40"/>
  <c r="M982" i="40"/>
  <c r="BF982" i="40"/>
  <c r="BG982" i="40" s="1"/>
  <c r="AF983" i="40" s="1"/>
  <c r="AG983" i="40" s="1"/>
  <c r="N982" i="40" l="1"/>
  <c r="P982" i="40" s="1"/>
  <c r="W982" i="40"/>
  <c r="AY983" i="40"/>
  <c r="AH983" i="40"/>
  <c r="AI983" i="40"/>
  <c r="O982" i="40" l="1"/>
  <c r="Q982" i="40"/>
  <c r="AV983" i="40"/>
  <c r="AW983" i="40" s="1"/>
  <c r="AX983" i="40" s="1"/>
  <c r="BB983" i="40"/>
  <c r="AZ983" i="40"/>
  <c r="B984" i="40" l="1"/>
  <c r="R982" i="40"/>
  <c r="S982" i="40" s="1"/>
  <c r="BC983" i="40"/>
  <c r="BD983" i="40" s="1"/>
  <c r="BE983" i="40" s="1"/>
  <c r="Y982" i="40" l="1"/>
  <c r="AB982" i="40"/>
  <c r="AC982" i="40" l="1"/>
  <c r="AJ982" i="40"/>
  <c r="AK982" i="40" s="1"/>
  <c r="AD982" i="40"/>
  <c r="C983" i="40" s="1"/>
  <c r="E983" i="40" s="1"/>
  <c r="Z982" i="40"/>
  <c r="AL982" i="40" l="1"/>
  <c r="AQ982" i="40" s="1"/>
  <c r="AT982" i="40" s="1"/>
  <c r="D983" i="40"/>
  <c r="F983" i="40"/>
  <c r="AO982" i="40" l="1"/>
  <c r="AR982" i="40" s="1"/>
  <c r="G983" i="40"/>
  <c r="H983" i="40" s="1"/>
  <c r="I983" i="40" s="1"/>
  <c r="K983" i="40" s="1"/>
  <c r="L983" i="40" s="1"/>
  <c r="U983" i="40"/>
  <c r="V983" i="40" s="1"/>
  <c r="X983" i="40" l="1"/>
  <c r="AA983" i="40"/>
  <c r="M983" i="40"/>
  <c r="BF983" i="40"/>
  <c r="BG983" i="40" s="1"/>
  <c r="AF984" i="40" s="1"/>
  <c r="AG984" i="40" s="1"/>
  <c r="AM983" i="40"/>
  <c r="AN983" i="40"/>
  <c r="AP983" i="40" s="1"/>
  <c r="AS983" i="40" s="1"/>
  <c r="BH983" i="40"/>
  <c r="BI983" i="40" s="1"/>
  <c r="T984" i="40" l="1"/>
  <c r="W983" i="40"/>
  <c r="N983" i="40"/>
  <c r="P983" i="40" s="1"/>
  <c r="AI984" i="40"/>
  <c r="AY984" i="40"/>
  <c r="AH984" i="40"/>
  <c r="Q983" i="40" l="1"/>
  <c r="O983" i="40"/>
  <c r="BB984" i="40"/>
  <c r="AV984" i="40"/>
  <c r="AW984" i="40" s="1"/>
  <c r="AX984" i="40" s="1"/>
  <c r="AZ984" i="40"/>
  <c r="BC984" i="40" l="1"/>
  <c r="BD984" i="40" s="1"/>
  <c r="BE984" i="40" s="1"/>
  <c r="B985" i="40"/>
  <c r="R983" i="40"/>
  <c r="S983" i="40" s="1"/>
  <c r="Y983" i="40"/>
  <c r="AB983" i="40"/>
  <c r="AC983" i="40" l="1"/>
  <c r="AJ983" i="40"/>
  <c r="AK983" i="40" s="1"/>
  <c r="AD983" i="40"/>
  <c r="C984" i="40" s="1"/>
  <c r="E984" i="40" s="1"/>
  <c r="Z983" i="40"/>
  <c r="AL983" i="40" l="1"/>
  <c r="AO983" i="40" s="1"/>
  <c r="AR983" i="40" s="1"/>
  <c r="AQ983" i="40"/>
  <c r="AT983" i="40" s="1"/>
  <c r="D984" i="40"/>
  <c r="F984" i="40"/>
  <c r="U984" i="40" l="1"/>
  <c r="V984" i="40" s="1"/>
  <c r="G984" i="40"/>
  <c r="H984" i="40" s="1"/>
  <c r="I984" i="40" s="1"/>
  <c r="K984" i="40" s="1"/>
  <c r="L984" i="40" s="1"/>
  <c r="BH984" i="40"/>
  <c r="BI984" i="40" s="1"/>
  <c r="AN984" i="40"/>
  <c r="AP984" i="40" s="1"/>
  <c r="AS984" i="40" s="1"/>
  <c r="AM984" i="40"/>
  <c r="X984" i="40" l="1"/>
  <c r="T985" i="40"/>
  <c r="AA984" i="40"/>
  <c r="M984" i="40"/>
  <c r="BF984" i="40"/>
  <c r="BG984" i="40" s="1"/>
  <c r="AF985" i="40" s="1"/>
  <c r="AG985" i="40" s="1"/>
  <c r="W984" i="40" l="1"/>
  <c r="N984" i="40"/>
  <c r="P984" i="40" s="1"/>
  <c r="AI985" i="40"/>
  <c r="AY985" i="40"/>
  <c r="AH985" i="40"/>
  <c r="Q984" i="40" l="1"/>
  <c r="O984" i="40"/>
  <c r="AV985" i="40"/>
  <c r="AW985" i="40" s="1"/>
  <c r="AX985" i="40" s="1"/>
  <c r="AZ985" i="40"/>
  <c r="BB985" i="40"/>
  <c r="B986" i="40" l="1"/>
  <c r="R984" i="40"/>
  <c r="S984" i="40" s="1"/>
  <c r="BC985" i="40"/>
  <c r="BD985" i="40" s="1"/>
  <c r="BE985" i="40" s="1"/>
  <c r="AB984" i="40" l="1"/>
  <c r="Y984" i="40"/>
  <c r="AC984" i="40" l="1"/>
  <c r="AJ984" i="40"/>
  <c r="AK984" i="40" s="1"/>
  <c r="AD984" i="40"/>
  <c r="C985" i="40" s="1"/>
  <c r="E985" i="40" s="1"/>
  <c r="Z984" i="40"/>
  <c r="AL984" i="40" l="1"/>
  <c r="AQ984" i="40" s="1"/>
  <c r="AT984" i="40" s="1"/>
  <c r="D985" i="40"/>
  <c r="F985" i="40"/>
  <c r="AO984" i="40" l="1"/>
  <c r="AR984" i="40" s="1"/>
  <c r="U985" i="40"/>
  <c r="V985" i="40" s="1"/>
  <c r="G985" i="40"/>
  <c r="H985" i="40" s="1"/>
  <c r="I985" i="40" s="1"/>
  <c r="K985" i="40" s="1"/>
  <c r="L985" i="40" s="1"/>
  <c r="X985" i="40" l="1"/>
  <c r="BH985" i="40"/>
  <c r="BI985" i="40" s="1"/>
  <c r="T986" i="40" s="1"/>
  <c r="AM985" i="40"/>
  <c r="AN985" i="40"/>
  <c r="AP985" i="40" s="1"/>
  <c r="AS985" i="40" s="1"/>
  <c r="AA985" i="40"/>
  <c r="M985" i="40"/>
  <c r="BF985" i="40"/>
  <c r="BG985" i="40" s="1"/>
  <c r="AF986" i="40" s="1"/>
  <c r="AG986" i="40" s="1"/>
  <c r="N985" i="40" l="1"/>
  <c r="P985" i="40" s="1"/>
  <c r="W985" i="40"/>
  <c r="AH986" i="40"/>
  <c r="AI986" i="40"/>
  <c r="AY986" i="40"/>
  <c r="Q985" i="40" l="1"/>
  <c r="O985" i="40"/>
  <c r="AZ986" i="40"/>
  <c r="AV986" i="40"/>
  <c r="AW986" i="40" s="1"/>
  <c r="AX986" i="40" s="1"/>
  <c r="BB986" i="40"/>
  <c r="B987" i="40" l="1"/>
  <c r="R985" i="40"/>
  <c r="S985" i="40" s="1"/>
  <c r="BC986" i="40"/>
  <c r="BD986" i="40" s="1"/>
  <c r="BE986" i="40" s="1"/>
  <c r="Y985" i="40" l="1"/>
  <c r="AB985" i="40"/>
  <c r="AC985" i="40" l="1"/>
  <c r="AD985" i="40" s="1"/>
  <c r="C986" i="40" s="1"/>
  <c r="E986" i="40" s="1"/>
  <c r="AJ985" i="40"/>
  <c r="AK985" i="40" s="1"/>
  <c r="Z985" i="40"/>
  <c r="AL985" i="40" l="1"/>
  <c r="AQ985" i="40" s="1"/>
  <c r="AT985" i="40" s="1"/>
  <c r="D986" i="40"/>
  <c r="F986" i="40"/>
  <c r="AO985" i="40" l="1"/>
  <c r="AR985" i="40" s="1"/>
  <c r="G986" i="40"/>
  <c r="H986" i="40" s="1"/>
  <c r="I986" i="40" s="1"/>
  <c r="K986" i="40" s="1"/>
  <c r="L986" i="40" s="1"/>
  <c r="U986" i="40"/>
  <c r="V986" i="40" s="1"/>
  <c r="X986" i="40" l="1"/>
  <c r="M986" i="40"/>
  <c r="BF986" i="40"/>
  <c r="BG986" i="40" s="1"/>
  <c r="AF987" i="40" s="1"/>
  <c r="AG987" i="40" s="1"/>
  <c r="BH986" i="40"/>
  <c r="BI986" i="40" s="1"/>
  <c r="W986" i="40"/>
  <c r="AN986" i="40"/>
  <c r="AP986" i="40" s="1"/>
  <c r="AS986" i="40" s="1"/>
  <c r="AM986" i="40"/>
  <c r="AA986" i="40"/>
  <c r="N986" i="40" l="1"/>
  <c r="P986" i="40" s="1"/>
  <c r="Q986" i="40" s="1"/>
  <c r="T987" i="40"/>
  <c r="AI987" i="40"/>
  <c r="AH987" i="40"/>
  <c r="AY987" i="40"/>
  <c r="O986" i="40" l="1"/>
  <c r="R986" i="40"/>
  <c r="S986" i="40" s="1"/>
  <c r="AV987" i="40"/>
  <c r="AW987" i="40" s="1"/>
  <c r="AX987" i="40" s="1"/>
  <c r="AZ987" i="40"/>
  <c r="BB987" i="40"/>
  <c r="B988" i="40" l="1"/>
  <c r="BC987" i="40"/>
  <c r="BD987" i="40" s="1"/>
  <c r="BE987" i="40" s="1"/>
  <c r="AB986" i="40" l="1"/>
  <c r="Y986" i="40"/>
  <c r="AC986" i="40" l="1"/>
  <c r="AJ986" i="40"/>
  <c r="AK986" i="40" s="1"/>
  <c r="AD986" i="40"/>
  <c r="C987" i="40" s="1"/>
  <c r="E987" i="40" s="1"/>
  <c r="Z986" i="40"/>
  <c r="AL986" i="40" l="1"/>
  <c r="AQ986" i="40" s="1"/>
  <c r="AT986" i="40" s="1"/>
  <c r="D987" i="40"/>
  <c r="F987" i="40"/>
  <c r="AO986" i="40" l="1"/>
  <c r="AR986" i="40" s="1"/>
  <c r="G987" i="40"/>
  <c r="H987" i="40" s="1"/>
  <c r="I987" i="40" s="1"/>
  <c r="K987" i="40" s="1"/>
  <c r="L987" i="40" s="1"/>
  <c r="U987" i="40"/>
  <c r="V987" i="40" s="1"/>
  <c r="X987" i="40" l="1"/>
  <c r="BH987" i="40"/>
  <c r="BI987" i="40" s="1"/>
  <c r="T988" i="40" s="1"/>
  <c r="AN987" i="40"/>
  <c r="AP987" i="40" s="1"/>
  <c r="AS987" i="40" s="1"/>
  <c r="AM987" i="40"/>
  <c r="M987" i="40"/>
  <c r="AA987" i="40"/>
  <c r="BF987" i="40"/>
  <c r="BG987" i="40" s="1"/>
  <c r="AF988" i="40" s="1"/>
  <c r="AG988" i="40" s="1"/>
  <c r="N987" i="40" l="1"/>
  <c r="P987" i="40" s="1"/>
  <c r="Q987" i="40" s="1"/>
  <c r="W987" i="40"/>
  <c r="O987" i="40"/>
  <c r="AI988" i="40"/>
  <c r="AH988" i="40"/>
  <c r="AY988" i="40"/>
  <c r="R987" i="40" l="1"/>
  <c r="S987" i="40" s="1"/>
  <c r="AZ988" i="40"/>
  <c r="AV988" i="40"/>
  <c r="AW988" i="40" s="1"/>
  <c r="AX988" i="40" s="1"/>
  <c r="BB988" i="40"/>
  <c r="B989" i="40" l="1"/>
  <c r="BC988" i="40"/>
  <c r="BD988" i="40" s="1"/>
  <c r="BE988" i="40" s="1"/>
  <c r="Y987" i="40" l="1"/>
  <c r="AB987" i="40"/>
  <c r="AC987" i="40" l="1"/>
  <c r="AJ987" i="40"/>
  <c r="AK987" i="40" s="1"/>
  <c r="AD987" i="40"/>
  <c r="C988" i="40" s="1"/>
  <c r="E988" i="40" s="1"/>
  <c r="Z987" i="40"/>
  <c r="AL987" i="40" l="1"/>
  <c r="AO987" i="40" s="1"/>
  <c r="AR987" i="40" s="1"/>
  <c r="D988" i="40"/>
  <c r="F988" i="40"/>
  <c r="AQ987" i="40" l="1"/>
  <c r="AT987" i="40" s="1"/>
  <c r="U988" i="40"/>
  <c r="V988" i="40" s="1"/>
  <c r="G988" i="40"/>
  <c r="H988" i="40" s="1"/>
  <c r="I988" i="40" s="1"/>
  <c r="K988" i="40" s="1"/>
  <c r="L988" i="40" s="1"/>
  <c r="X988" i="40" l="1"/>
  <c r="AA988" i="40"/>
  <c r="M988" i="40"/>
  <c r="BF988" i="40"/>
  <c r="BG988" i="40" s="1"/>
  <c r="AF989" i="40" s="1"/>
  <c r="AG989" i="40" s="1"/>
  <c r="AM988" i="40"/>
  <c r="AN988" i="40"/>
  <c r="AP988" i="40" s="1"/>
  <c r="AS988" i="40" s="1"/>
  <c r="BH988" i="40"/>
  <c r="BI988" i="40" s="1"/>
  <c r="T989" i="40" l="1"/>
  <c r="W988" i="40"/>
  <c r="N988" i="40"/>
  <c r="P988" i="40" s="1"/>
  <c r="AI989" i="40"/>
  <c r="AH989" i="40"/>
  <c r="AY989" i="40"/>
  <c r="Q988" i="40" l="1"/>
  <c r="O988" i="40"/>
  <c r="BB989" i="40"/>
  <c r="AZ989" i="40"/>
  <c r="AV989" i="40"/>
  <c r="AW989" i="40" s="1"/>
  <c r="AX989" i="40" s="1"/>
  <c r="B990" i="40" l="1"/>
  <c r="R988" i="40"/>
  <c r="S988" i="40" s="1"/>
  <c r="BC989" i="40"/>
  <c r="BD989" i="40" s="1"/>
  <c r="BE989" i="40" s="1"/>
  <c r="Y988" i="40" l="1"/>
  <c r="AB988" i="40"/>
  <c r="AC988" i="40" l="1"/>
  <c r="AD988" i="40" s="1"/>
  <c r="C989" i="40" s="1"/>
  <c r="E989" i="40" s="1"/>
  <c r="AJ988" i="40"/>
  <c r="AK988" i="40" s="1"/>
  <c r="Z988" i="40"/>
  <c r="AL988" i="40" l="1"/>
  <c r="AQ988" i="40" s="1"/>
  <c r="AT988" i="40" s="1"/>
  <c r="D989" i="40"/>
  <c r="F989" i="40"/>
  <c r="AO988" i="40" l="1"/>
  <c r="AR988" i="40" s="1"/>
  <c r="U989" i="40"/>
  <c r="V989" i="40" s="1"/>
  <c r="G989" i="40"/>
  <c r="H989" i="40" s="1"/>
  <c r="I989" i="40" s="1"/>
  <c r="K989" i="40" s="1"/>
  <c r="L989" i="40" s="1"/>
  <c r="X989" i="40" l="1"/>
  <c r="BH989" i="40"/>
  <c r="BI989" i="40" s="1"/>
  <c r="T990" i="40" s="1"/>
  <c r="AA989" i="40"/>
  <c r="M989" i="40"/>
  <c r="N989" i="40" s="1"/>
  <c r="P989" i="40" s="1"/>
  <c r="AN989" i="40"/>
  <c r="AP989" i="40" s="1"/>
  <c r="AS989" i="40" s="1"/>
  <c r="AM989" i="40"/>
  <c r="BF989" i="40"/>
  <c r="BG989" i="40" s="1"/>
  <c r="AF990" i="40" s="1"/>
  <c r="AG990" i="40" s="1"/>
  <c r="W989" i="40" l="1"/>
  <c r="Q989" i="40"/>
  <c r="O989" i="40"/>
  <c r="AY990" i="40"/>
  <c r="AI990" i="40"/>
  <c r="AH990" i="40"/>
  <c r="R989" i="40" l="1"/>
  <c r="S989" i="40" s="1"/>
  <c r="AZ990" i="40"/>
  <c r="AV990" i="40"/>
  <c r="AW990" i="40" s="1"/>
  <c r="AX990" i="40" s="1"/>
  <c r="BB990" i="40"/>
  <c r="B991" i="40" l="1"/>
  <c r="BC990" i="40"/>
  <c r="BD990" i="40" s="1"/>
  <c r="BE990" i="40" s="1"/>
  <c r="AB989" i="40" l="1"/>
  <c r="Y989" i="40"/>
  <c r="AC989" i="40" l="1"/>
  <c r="AJ989" i="40"/>
  <c r="AK989" i="40" s="1"/>
  <c r="AD989" i="40"/>
  <c r="C990" i="40" s="1"/>
  <c r="E990" i="40" s="1"/>
  <c r="Z989" i="40"/>
  <c r="AL989" i="40" l="1"/>
  <c r="AO989" i="40" s="1"/>
  <c r="AR989" i="40" s="1"/>
  <c r="D990" i="40"/>
  <c r="F990" i="40"/>
  <c r="AQ989" i="40" l="1"/>
  <c r="AT989" i="40" s="1"/>
  <c r="G990" i="40"/>
  <c r="H990" i="40" s="1"/>
  <c r="I990" i="40" s="1"/>
  <c r="K990" i="40" s="1"/>
  <c r="L990" i="40" s="1"/>
  <c r="U990" i="40"/>
  <c r="V990" i="40" s="1"/>
  <c r="X990" i="40" l="1"/>
  <c r="M990" i="40"/>
  <c r="BF990" i="40"/>
  <c r="BG990" i="40" s="1"/>
  <c r="AF991" i="40" s="1"/>
  <c r="AG991" i="40" s="1"/>
  <c r="BH990" i="40"/>
  <c r="BI990" i="40" s="1"/>
  <c r="W990" i="40"/>
  <c r="AN990" i="40"/>
  <c r="AP990" i="40" s="1"/>
  <c r="AS990" i="40" s="1"/>
  <c r="AM990" i="40"/>
  <c r="AA990" i="40"/>
  <c r="N990" i="40" l="1"/>
  <c r="P990" i="40" s="1"/>
  <c r="Q990" i="40" s="1"/>
  <c r="T991" i="40"/>
  <c r="AI991" i="40"/>
  <c r="AY991" i="40"/>
  <c r="AH991" i="40"/>
  <c r="O990" i="40" l="1"/>
  <c r="R990" i="40"/>
  <c r="S990" i="40" s="1"/>
  <c r="BB991" i="40"/>
  <c r="AZ991" i="40"/>
  <c r="AV991" i="40"/>
  <c r="AW991" i="40" s="1"/>
  <c r="AX991" i="40" s="1"/>
  <c r="BC991" i="40" l="1"/>
  <c r="BD991" i="40" s="1"/>
  <c r="BE991" i="40" s="1"/>
  <c r="B992" i="40"/>
  <c r="Y990" i="40"/>
  <c r="AB990" i="40"/>
  <c r="AC990" i="40" l="1"/>
  <c r="AJ990" i="40"/>
  <c r="AK990" i="40" s="1"/>
  <c r="AD990" i="40"/>
  <c r="C991" i="40" s="1"/>
  <c r="E991" i="40" s="1"/>
  <c r="Z990" i="40"/>
  <c r="AL990" i="40" l="1"/>
  <c r="AO990" i="40" s="1"/>
  <c r="AR990" i="40" s="1"/>
  <c r="D991" i="40"/>
  <c r="F991" i="40"/>
  <c r="AQ990" i="40" l="1"/>
  <c r="AT990" i="40" s="1"/>
  <c r="U991" i="40"/>
  <c r="V991" i="40" s="1"/>
  <c r="AM991" i="40" s="1"/>
  <c r="G991" i="40"/>
  <c r="H991" i="40" s="1"/>
  <c r="I991" i="40" s="1"/>
  <c r="K991" i="40" s="1"/>
  <c r="L991" i="40" s="1"/>
  <c r="X991" i="40" l="1"/>
  <c r="BH991" i="40"/>
  <c r="BI991" i="40" s="1"/>
  <c r="T992" i="40" s="1"/>
  <c r="AN991" i="40"/>
  <c r="AP991" i="40" s="1"/>
  <c r="AS991" i="40" s="1"/>
  <c r="AA991" i="40"/>
  <c r="M991" i="40"/>
  <c r="BF991" i="40"/>
  <c r="BG991" i="40" s="1"/>
  <c r="AF992" i="40" s="1"/>
  <c r="AG992" i="40" s="1"/>
  <c r="N991" i="40" l="1"/>
  <c r="P991" i="40" s="1"/>
  <c r="Q991" i="40" s="1"/>
  <c r="W991" i="40"/>
  <c r="AI992" i="40"/>
  <c r="AY992" i="40"/>
  <c r="AH992" i="40"/>
  <c r="O991" i="40" l="1"/>
  <c r="R991" i="40"/>
  <c r="S991" i="40" s="1"/>
  <c r="AZ992" i="40"/>
  <c r="AV992" i="40"/>
  <c r="AW992" i="40" s="1"/>
  <c r="AX992" i="40" s="1"/>
  <c r="BB992" i="40"/>
  <c r="B993" i="40" l="1"/>
  <c r="BC992" i="40"/>
  <c r="BD992" i="40" s="1"/>
  <c r="BE992" i="40" s="1"/>
  <c r="Y991" i="40" l="1"/>
  <c r="AB991" i="40"/>
  <c r="AC991" i="40" l="1"/>
  <c r="AD991" i="40" s="1"/>
  <c r="C992" i="40" s="1"/>
  <c r="E992" i="40" s="1"/>
  <c r="AJ991" i="40"/>
  <c r="AK991" i="40" s="1"/>
  <c r="Z991" i="40"/>
  <c r="AL991" i="40" l="1"/>
  <c r="AO991" i="40" s="1"/>
  <c r="AR991" i="40" s="1"/>
  <c r="D992" i="40"/>
  <c r="F992" i="40"/>
  <c r="AQ991" i="40" l="1"/>
  <c r="AT991" i="40" s="1"/>
  <c r="G992" i="40"/>
  <c r="H992" i="40" s="1"/>
  <c r="I992" i="40" s="1"/>
  <c r="K992" i="40" s="1"/>
  <c r="L992" i="40" s="1"/>
  <c r="U992" i="40"/>
  <c r="V992" i="40" s="1"/>
  <c r="X992" i="40" l="1"/>
  <c r="AA992" i="40"/>
  <c r="M992" i="40"/>
  <c r="BF992" i="40"/>
  <c r="BG992" i="40" s="1"/>
  <c r="AF993" i="40" s="1"/>
  <c r="AG993" i="40" s="1"/>
  <c r="AM992" i="40"/>
  <c r="AN992" i="40"/>
  <c r="AP992" i="40" s="1"/>
  <c r="AS992" i="40" s="1"/>
  <c r="BH992" i="40"/>
  <c r="BI992" i="40" s="1"/>
  <c r="T993" i="40" l="1"/>
  <c r="W992" i="40"/>
  <c r="N992" i="40"/>
  <c r="P992" i="40" s="1"/>
  <c r="AI993" i="40"/>
  <c r="AH993" i="40"/>
  <c r="AY993" i="40"/>
  <c r="Q992" i="40" l="1"/>
  <c r="O992" i="40"/>
  <c r="AZ993" i="40"/>
  <c r="BB993" i="40"/>
  <c r="AV993" i="40"/>
  <c r="AW993" i="40" s="1"/>
  <c r="AX993" i="40" s="1"/>
  <c r="B994" i="40" l="1"/>
  <c r="R992" i="40"/>
  <c r="S992" i="40" s="1"/>
  <c r="BC993" i="40"/>
  <c r="BD993" i="40" s="1"/>
  <c r="BE993" i="40" s="1"/>
  <c r="Y992" i="40"/>
  <c r="AB992" i="40"/>
  <c r="AC992" i="40" l="1"/>
  <c r="AJ992" i="40"/>
  <c r="AK992" i="40" s="1"/>
  <c r="AD992" i="40"/>
  <c r="C993" i="40" s="1"/>
  <c r="E993" i="40" s="1"/>
  <c r="Z992" i="40"/>
  <c r="AL992" i="40" l="1"/>
  <c r="AO992" i="40" s="1"/>
  <c r="AR992" i="40" s="1"/>
  <c r="D993" i="40"/>
  <c r="F993" i="40"/>
  <c r="AQ992" i="40" l="1"/>
  <c r="AT992" i="40" s="1"/>
  <c r="U993" i="40"/>
  <c r="V993" i="40" s="1"/>
  <c r="BH993" i="40" s="1"/>
  <c r="BI993" i="40" s="1"/>
  <c r="G993" i="40"/>
  <c r="H993" i="40" s="1"/>
  <c r="I993" i="40" s="1"/>
  <c r="K993" i="40" s="1"/>
  <c r="L993" i="40" s="1"/>
  <c r="X993" i="40" l="1"/>
  <c r="AM993" i="40"/>
  <c r="AN993" i="40"/>
  <c r="AP993" i="40" s="1"/>
  <c r="AS993" i="40" s="1"/>
  <c r="T994" i="40"/>
  <c r="AA993" i="40"/>
  <c r="M993" i="40"/>
  <c r="BF993" i="40"/>
  <c r="BG993" i="40" s="1"/>
  <c r="AF994" i="40" s="1"/>
  <c r="AG994" i="40" s="1"/>
  <c r="AI994" i="40" s="1"/>
  <c r="AY994" i="40" l="1"/>
  <c r="AH994" i="40"/>
  <c r="W993" i="40"/>
  <c r="N993" i="40"/>
  <c r="P993" i="40" s="1"/>
  <c r="AV994" i="40"/>
  <c r="AW994" i="40" s="1"/>
  <c r="AX994" i="40" s="1"/>
  <c r="BB994" i="40"/>
  <c r="AZ994" i="40"/>
  <c r="B995" i="40" l="1"/>
  <c r="O993" i="40"/>
  <c r="Q993" i="40"/>
  <c r="BC994" i="40"/>
  <c r="BD994" i="40" s="1"/>
  <c r="BE994" i="40" s="1"/>
  <c r="R993" i="40" l="1"/>
  <c r="S993" i="40" s="1"/>
  <c r="AB993" i="40"/>
  <c r="Y993" i="40"/>
  <c r="AC993" i="40" l="1"/>
  <c r="AJ993" i="40"/>
  <c r="AK993" i="40" s="1"/>
  <c r="AD993" i="40"/>
  <c r="C994" i="40" s="1"/>
  <c r="E994" i="40" s="1"/>
  <c r="Z993" i="40"/>
  <c r="AL993" i="40" l="1"/>
  <c r="AQ993" i="40" s="1"/>
  <c r="AT993" i="40" s="1"/>
  <c r="D994" i="40"/>
  <c r="F994" i="40"/>
  <c r="AO993" i="40" l="1"/>
  <c r="AR993" i="40" s="1"/>
  <c r="U994" i="40"/>
  <c r="V994" i="40" s="1"/>
  <c r="G994" i="40"/>
  <c r="H994" i="40" s="1"/>
  <c r="I994" i="40" s="1"/>
  <c r="K994" i="40" s="1"/>
  <c r="L994" i="40" s="1"/>
  <c r="X994" i="40" l="1"/>
  <c r="AA994" i="40"/>
  <c r="M994" i="40"/>
  <c r="BF994" i="40"/>
  <c r="BG994" i="40" s="1"/>
  <c r="AF995" i="40" s="1"/>
  <c r="AG995" i="40" s="1"/>
  <c r="AN994" i="40"/>
  <c r="AP994" i="40" s="1"/>
  <c r="AS994" i="40" s="1"/>
  <c r="AM994" i="40"/>
  <c r="BH994" i="40"/>
  <c r="BI994" i="40" s="1"/>
  <c r="T995" i="40" l="1"/>
  <c r="W994" i="40"/>
  <c r="N994" i="40"/>
  <c r="P994" i="40" s="1"/>
  <c r="AH995" i="40"/>
  <c r="AY995" i="40"/>
  <c r="AI995" i="40"/>
  <c r="O994" i="40" l="1"/>
  <c r="Q994" i="40"/>
  <c r="AZ995" i="40"/>
  <c r="AV995" i="40"/>
  <c r="AW995" i="40" s="1"/>
  <c r="AX995" i="40" s="1"/>
  <c r="BB995" i="40"/>
  <c r="B996" i="40" l="1"/>
  <c r="R994" i="40"/>
  <c r="S994" i="40" s="1"/>
  <c r="BC995" i="40"/>
  <c r="BD995" i="40" s="1"/>
  <c r="BE995" i="40" s="1"/>
  <c r="Y994" i="40" l="1"/>
  <c r="AB994" i="40" l="1"/>
  <c r="Z994" i="40"/>
  <c r="AJ994" i="40" l="1"/>
  <c r="AC994" i="40"/>
  <c r="AD994" i="40" s="1"/>
  <c r="C995" i="40" s="1"/>
  <c r="E995" i="40" s="1"/>
  <c r="AK994" i="40" l="1"/>
  <c r="D995" i="40"/>
  <c r="F995" i="40"/>
  <c r="AL994" i="40" l="1"/>
  <c r="G995" i="40"/>
  <c r="H995" i="40" s="1"/>
  <c r="I995" i="40" s="1"/>
  <c r="K995" i="40" s="1"/>
  <c r="L995" i="40" s="1"/>
  <c r="U995" i="40"/>
  <c r="V995" i="40" s="1"/>
  <c r="AO994" i="40" l="1"/>
  <c r="AR994" i="40" s="1"/>
  <c r="AQ994" i="40"/>
  <c r="AT994" i="40" s="1"/>
  <c r="M995" i="40"/>
  <c r="N995" i="40" s="1"/>
  <c r="P995" i="40" s="1"/>
  <c r="X995" i="40"/>
  <c r="AM995" i="40"/>
  <c r="AN995" i="40"/>
  <c r="AP995" i="40" s="1"/>
  <c r="AS995" i="40" s="1"/>
  <c r="BF995" i="40"/>
  <c r="BG995" i="40" s="1"/>
  <c r="AF996" i="40" s="1"/>
  <c r="AG996" i="40" s="1"/>
  <c r="AH996" i="40" s="1"/>
  <c r="BH995" i="40"/>
  <c r="BI995" i="40" s="1"/>
  <c r="AA995" i="40"/>
  <c r="W995" i="40" l="1"/>
  <c r="AY996" i="40"/>
  <c r="T996" i="40"/>
  <c r="Q995" i="40"/>
  <c r="AI996" i="40"/>
  <c r="AV996" i="40" s="1"/>
  <c r="AW996" i="40" s="1"/>
  <c r="AX996" i="40" s="1"/>
  <c r="O995" i="40"/>
  <c r="BB996" i="40"/>
  <c r="AZ996" i="40"/>
  <c r="B997" i="40" l="1"/>
  <c r="BC996" i="40"/>
  <c r="BD996" i="40" s="1"/>
  <c r="BE996" i="40" s="1"/>
  <c r="R995" i="40"/>
  <c r="S995" i="40" s="1"/>
  <c r="Y995" i="40"/>
  <c r="AB995" i="40"/>
  <c r="AC995" i="40" l="1"/>
  <c r="AJ995" i="40"/>
  <c r="AK995" i="40" s="1"/>
  <c r="AD995" i="40"/>
  <c r="C996" i="40" s="1"/>
  <c r="E996" i="40" s="1"/>
  <c r="Z995" i="40"/>
  <c r="AL995" i="40" l="1"/>
  <c r="AQ995" i="40" s="1"/>
  <c r="AT995" i="40" s="1"/>
  <c r="D996" i="40"/>
  <c r="F996" i="40"/>
  <c r="AO995" i="40" l="1"/>
  <c r="AR995" i="40" s="1"/>
  <c r="G996" i="40"/>
  <c r="H996" i="40" s="1"/>
  <c r="I996" i="40" s="1"/>
  <c r="K996" i="40" s="1"/>
  <c r="L996" i="40" s="1"/>
  <c r="U996" i="40"/>
  <c r="V996" i="40" s="1"/>
  <c r="X996" i="40" l="1"/>
  <c r="AA996" i="40"/>
  <c r="M996" i="40"/>
  <c r="BF996" i="40"/>
  <c r="BG996" i="40" s="1"/>
  <c r="AF997" i="40" s="1"/>
  <c r="AG997" i="40" s="1"/>
  <c r="AM996" i="40"/>
  <c r="AN996" i="40"/>
  <c r="AP996" i="40" s="1"/>
  <c r="AS996" i="40" s="1"/>
  <c r="BH996" i="40"/>
  <c r="BI996" i="40" s="1"/>
  <c r="T997" i="40" l="1"/>
  <c r="W996" i="40"/>
  <c r="N996" i="40"/>
  <c r="P996" i="40" s="1"/>
  <c r="AY997" i="40"/>
  <c r="AI997" i="40"/>
  <c r="AH997" i="40"/>
  <c r="Q996" i="40" l="1"/>
  <c r="O996" i="40"/>
  <c r="AZ997" i="40"/>
  <c r="AV997" i="40"/>
  <c r="AW997" i="40" s="1"/>
  <c r="AX997" i="40" s="1"/>
  <c r="BB997" i="40"/>
  <c r="BC997" i="40" l="1"/>
  <c r="BD997" i="40" s="1"/>
  <c r="BE997" i="40" s="1"/>
  <c r="B998" i="40"/>
  <c r="R996" i="40"/>
  <c r="S996" i="40" s="1"/>
  <c r="Y996" i="40"/>
  <c r="AB996" i="40"/>
  <c r="AC996" i="40" l="1"/>
  <c r="AJ996" i="40"/>
  <c r="AK996" i="40" s="1"/>
  <c r="AD996" i="40"/>
  <c r="C997" i="40" s="1"/>
  <c r="E997" i="40" s="1"/>
  <c r="Z996" i="40"/>
  <c r="AL996" i="40" l="1"/>
  <c r="AO996" i="40" s="1"/>
  <c r="AR996" i="40" s="1"/>
  <c r="D997" i="40"/>
  <c r="F997" i="40"/>
  <c r="U997" i="40" l="1"/>
  <c r="V997" i="40" s="1"/>
  <c r="AQ996" i="40"/>
  <c r="AT996" i="40" s="1"/>
  <c r="G997" i="40"/>
  <c r="H997" i="40" s="1"/>
  <c r="I997" i="40" s="1"/>
  <c r="K997" i="40" s="1"/>
  <c r="L997" i="40" s="1"/>
  <c r="X997" i="40" l="1"/>
  <c r="AM997" i="40"/>
  <c r="AN997" i="40"/>
  <c r="AP997" i="40" s="1"/>
  <c r="AS997" i="40" s="1"/>
  <c r="BH997" i="40"/>
  <c r="BI997" i="40" s="1"/>
  <c r="T998" i="40" s="1"/>
  <c r="AA997" i="40"/>
  <c r="M997" i="40"/>
  <c r="BF997" i="40"/>
  <c r="BG997" i="40" s="1"/>
  <c r="AF998" i="40" s="1"/>
  <c r="AG998" i="40" s="1"/>
  <c r="W997" i="40" l="1"/>
  <c r="N997" i="40"/>
  <c r="P997" i="40" s="1"/>
  <c r="AI998" i="40"/>
  <c r="AH998" i="40"/>
  <c r="AY998" i="40"/>
  <c r="Q997" i="40" l="1"/>
  <c r="O997" i="40"/>
  <c r="AZ998" i="40"/>
  <c r="BB998" i="40"/>
  <c r="AV998" i="40"/>
  <c r="AW998" i="40" s="1"/>
  <c r="AX998" i="40" s="1"/>
  <c r="B999" i="40" l="1"/>
  <c r="R997" i="40"/>
  <c r="S997" i="40" s="1"/>
  <c r="BC998" i="40"/>
  <c r="BD998" i="40" s="1"/>
  <c r="BE998" i="40" s="1"/>
  <c r="AB997" i="40" l="1"/>
  <c r="Y997" i="40"/>
  <c r="AC997" i="40" l="1"/>
  <c r="AJ997" i="40"/>
  <c r="AK997" i="40" s="1"/>
  <c r="AD997" i="40"/>
  <c r="C998" i="40" s="1"/>
  <c r="E998" i="40" s="1"/>
  <c r="Z997" i="40"/>
  <c r="AL997" i="40" l="1"/>
  <c r="AO997" i="40" s="1"/>
  <c r="AR997" i="40" s="1"/>
  <c r="D998" i="40"/>
  <c r="F998" i="40"/>
  <c r="U998" i="40" l="1"/>
  <c r="V998" i="40" s="1"/>
  <c r="AQ997" i="40"/>
  <c r="AT997" i="40" s="1"/>
  <c r="G998" i="40"/>
  <c r="H998" i="40" s="1"/>
  <c r="I998" i="40" s="1"/>
  <c r="K998" i="40" s="1"/>
  <c r="L998" i="40" s="1"/>
  <c r="BH998" i="40"/>
  <c r="BI998" i="40" s="1"/>
  <c r="AN998" i="40"/>
  <c r="AP998" i="40" s="1"/>
  <c r="AS998" i="40" s="1"/>
  <c r="AM998" i="40"/>
  <c r="X998" i="40" l="1"/>
  <c r="T999" i="40"/>
  <c r="AA998" i="40"/>
  <c r="M998" i="40"/>
  <c r="BF998" i="40"/>
  <c r="BG998" i="40" s="1"/>
  <c r="AF999" i="40" s="1"/>
  <c r="AG999" i="40" s="1"/>
  <c r="W998" i="40" l="1"/>
  <c r="N998" i="40"/>
  <c r="P998" i="40" s="1"/>
  <c r="AH999" i="40"/>
  <c r="AI999" i="40"/>
  <c r="AY999" i="40"/>
  <c r="Q998" i="40" l="1"/>
  <c r="O998" i="40"/>
  <c r="BB999" i="40"/>
  <c r="AZ999" i="40"/>
  <c r="AV999" i="40"/>
  <c r="AW999" i="40" s="1"/>
  <c r="AX999" i="40" s="1"/>
  <c r="B1000" i="40" l="1"/>
  <c r="R998" i="40"/>
  <c r="S998" i="40" s="1"/>
  <c r="BC999" i="40"/>
  <c r="BD999" i="40" s="1"/>
  <c r="BE999" i="40" s="1"/>
  <c r="AB998" i="40" l="1"/>
  <c r="Y998" i="40"/>
  <c r="AC998" i="40" l="1"/>
  <c r="AD998" i="40" s="1"/>
  <c r="C999" i="40" s="1"/>
  <c r="E999" i="40" s="1"/>
  <c r="AJ998" i="40"/>
  <c r="AK998" i="40" s="1"/>
  <c r="Z998" i="40"/>
  <c r="AL998" i="40" l="1"/>
  <c r="AQ998" i="40" s="1"/>
  <c r="AT998" i="40" s="1"/>
  <c r="D999" i="40"/>
  <c r="F999" i="40"/>
  <c r="AO998" i="40" l="1"/>
  <c r="AR998" i="40" s="1"/>
  <c r="U999" i="40"/>
  <c r="V999" i="40" s="1"/>
  <c r="G999" i="40"/>
  <c r="H999" i="40" s="1"/>
  <c r="I999" i="40" s="1"/>
  <c r="K999" i="40" s="1"/>
  <c r="L999" i="40" s="1"/>
  <c r="X999" i="40" l="1"/>
  <c r="AA999" i="40"/>
  <c r="M999" i="40"/>
  <c r="BF999" i="40"/>
  <c r="BG999" i="40" s="1"/>
  <c r="AF1000" i="40" s="1"/>
  <c r="AG1000" i="40" s="1"/>
  <c r="AM999" i="40"/>
  <c r="AN999" i="40"/>
  <c r="AP999" i="40" s="1"/>
  <c r="AS999" i="40" s="1"/>
  <c r="BH999" i="40"/>
  <c r="BI999" i="40" s="1"/>
  <c r="T1000" i="40" l="1"/>
  <c r="W999" i="40"/>
  <c r="N999" i="40"/>
  <c r="P999" i="40" s="1"/>
  <c r="AH1000" i="40"/>
  <c r="AI1000" i="40"/>
  <c r="AY1000" i="40"/>
  <c r="Q999" i="40" l="1"/>
  <c r="O999" i="40"/>
  <c r="AZ1000" i="40"/>
  <c r="BB1000" i="40"/>
  <c r="AV1000" i="40"/>
  <c r="AW1000" i="40" s="1"/>
  <c r="AX1000" i="40" s="1"/>
  <c r="B1001" i="40" l="1"/>
  <c r="R999" i="40"/>
  <c r="S999" i="40" s="1"/>
  <c r="BC1000" i="40"/>
  <c r="BD1000" i="40" s="1"/>
  <c r="BE1000" i="40" s="1"/>
  <c r="AB999" i="40" l="1"/>
  <c r="Y999" i="40"/>
  <c r="AC999" i="40" l="1"/>
  <c r="AD999" i="40" s="1"/>
  <c r="C1000" i="40" s="1"/>
  <c r="E1000" i="40" s="1"/>
  <c r="AJ999" i="40"/>
  <c r="AK999" i="40" s="1"/>
  <c r="Z999" i="40"/>
  <c r="AL999" i="40" l="1"/>
  <c r="AO999" i="40" s="1"/>
  <c r="AR999" i="40" s="1"/>
  <c r="D1000" i="40"/>
  <c r="F1000" i="40"/>
  <c r="AQ999" i="40" l="1"/>
  <c r="AT999" i="40" s="1"/>
  <c r="U1000" i="40"/>
  <c r="V1000" i="40" s="1"/>
  <c r="BH1000" i="40" s="1"/>
  <c r="BI1000" i="40" s="1"/>
  <c r="G1000" i="40"/>
  <c r="H1000" i="40" s="1"/>
  <c r="I1000" i="40" s="1"/>
  <c r="K1000" i="40" s="1"/>
  <c r="L1000" i="40" s="1"/>
  <c r="AN1000" i="40" l="1"/>
  <c r="AP1000" i="40" s="1"/>
  <c r="AS1000" i="40" s="1"/>
  <c r="X1000" i="40"/>
  <c r="AM1000" i="40"/>
  <c r="T1001" i="40"/>
  <c r="AA1000" i="40"/>
  <c r="M1000" i="40"/>
  <c r="BF1000" i="40"/>
  <c r="BG1000" i="40" s="1"/>
  <c r="AF1001" i="40" s="1"/>
  <c r="AG1001" i="40" s="1"/>
  <c r="W1000" i="40" l="1"/>
  <c r="N1000" i="40"/>
  <c r="P1000" i="40" s="1"/>
  <c r="AY1001" i="40"/>
  <c r="AI1001" i="40"/>
  <c r="AH1001" i="40"/>
  <c r="O1000" i="40" l="1"/>
  <c r="Q1000" i="40"/>
  <c r="AZ1001" i="40"/>
  <c r="BB1001" i="40"/>
  <c r="AV1001" i="40"/>
  <c r="AW1001" i="40" s="1"/>
  <c r="AX1001" i="40" s="1"/>
  <c r="B1002" i="40" l="1"/>
  <c r="R1000" i="40"/>
  <c r="S1000" i="40" s="1"/>
  <c r="BC1001" i="40"/>
  <c r="BD1001" i="40" s="1"/>
  <c r="BE1001" i="40" s="1"/>
  <c r="AB1000" i="40" l="1"/>
  <c r="AC1000" i="40" l="1"/>
  <c r="AD1000" i="40" s="1"/>
  <c r="C1001" i="40" s="1"/>
  <c r="Y1000" i="40"/>
  <c r="AJ1000" i="40"/>
  <c r="E1001" i="40" l="1"/>
  <c r="AK1000" i="40"/>
  <c r="Z1000" i="40"/>
  <c r="D1001" i="40"/>
  <c r="F1001" i="40"/>
  <c r="AL1000" i="40" l="1"/>
  <c r="U1001" i="40"/>
  <c r="V1001" i="40" s="1"/>
  <c r="BH1001" i="40" s="1"/>
  <c r="BI1001" i="40" s="1"/>
  <c r="G1001" i="40"/>
  <c r="H1001" i="40" s="1"/>
  <c r="I1001" i="40" s="1"/>
  <c r="K1001" i="40" s="1"/>
  <c r="L1001" i="40" s="1"/>
  <c r="AN1001" i="40"/>
  <c r="AP1001" i="40" s="1"/>
  <c r="AS1001" i="40" s="1"/>
  <c r="AM1001" i="40" l="1"/>
  <c r="AO1000" i="40"/>
  <c r="AR1000" i="40" s="1"/>
  <c r="AQ1000" i="40"/>
  <c r="AT1000" i="40" s="1"/>
  <c r="X1001" i="40"/>
  <c r="T1002" i="40"/>
  <c r="AA1001" i="40"/>
  <c r="M1001" i="40"/>
  <c r="BF1001" i="40"/>
  <c r="BG1001" i="40" s="1"/>
  <c r="AF1002" i="40" s="1"/>
  <c r="AG1002" i="40" s="1"/>
  <c r="W1001" i="40" l="1"/>
  <c r="N1001" i="40"/>
  <c r="P1001" i="40" s="1"/>
  <c r="AH1002" i="40"/>
  <c r="AY1002" i="40"/>
  <c r="AI1002" i="40"/>
  <c r="O1001" i="40" l="1"/>
  <c r="Q1001" i="40"/>
  <c r="BB1002" i="40"/>
  <c r="AZ1002" i="40"/>
  <c r="AV1002" i="40"/>
  <c r="AW1002" i="40" s="1"/>
  <c r="AX1002" i="40" s="1"/>
  <c r="B1003" i="40" l="1"/>
  <c r="R1001" i="40"/>
  <c r="S1001" i="40" s="1"/>
  <c r="BC1002" i="40"/>
  <c r="BD1002" i="40" s="1"/>
  <c r="BE1002" i="40" s="1"/>
  <c r="AB1001" i="40" l="1"/>
  <c r="Y1001" i="40" l="1"/>
  <c r="AC1001" i="40"/>
  <c r="AJ1001" i="40"/>
  <c r="AD1001" i="40"/>
  <c r="C1002" i="40" s="1"/>
  <c r="Z1001" i="40"/>
  <c r="E1002" i="40" l="1"/>
  <c r="AK1001" i="40"/>
  <c r="D1002" i="40"/>
  <c r="F1002" i="40"/>
  <c r="AL1001" i="40" l="1"/>
  <c r="U1002" i="40"/>
  <c r="V1002" i="40" s="1"/>
  <c r="BH1002" i="40" s="1"/>
  <c r="BI1002" i="40" s="1"/>
  <c r="G1002" i="40"/>
  <c r="H1002" i="40" s="1"/>
  <c r="I1002" i="40" s="1"/>
  <c r="K1002" i="40" s="1"/>
  <c r="L1002" i="40" s="1"/>
  <c r="AN1002" i="40" l="1"/>
  <c r="AP1002" i="40" s="1"/>
  <c r="AS1002" i="40" s="1"/>
  <c r="AM1002" i="40"/>
  <c r="AO1001" i="40"/>
  <c r="AR1001" i="40" s="1"/>
  <c r="AQ1001" i="40"/>
  <c r="AT1001" i="40" s="1"/>
  <c r="X1002" i="40"/>
  <c r="T1003" i="40"/>
  <c r="M1002" i="40"/>
  <c r="BF1002" i="40"/>
  <c r="BG1002" i="40" s="1"/>
  <c r="AF1003" i="40" s="1"/>
  <c r="AG1003" i="40" s="1"/>
  <c r="AA1002" i="40"/>
  <c r="W1002" i="40" l="1"/>
  <c r="N1002" i="40"/>
  <c r="P1002" i="40" s="1"/>
  <c r="AI1003" i="40"/>
  <c r="AY1003" i="40"/>
  <c r="AH1003" i="40"/>
  <c r="O1002" i="40" l="1"/>
  <c r="Q1002" i="40"/>
  <c r="AV1003" i="40"/>
  <c r="AW1003" i="40" s="1"/>
  <c r="AX1003" i="40" s="1"/>
  <c r="BB1003" i="40"/>
  <c r="AZ1003" i="40"/>
  <c r="B1004" i="40" l="1"/>
  <c r="R1002" i="40"/>
  <c r="S1002" i="40" s="1"/>
  <c r="BC1003" i="40"/>
  <c r="BD1003" i="40" s="1"/>
  <c r="BE1003" i="40" s="1"/>
  <c r="AB1002" i="40" l="1"/>
  <c r="Y1002" i="40"/>
  <c r="AC1002" i="40" l="1"/>
  <c r="AJ1002" i="40"/>
  <c r="AD1002" i="40"/>
  <c r="C1003" i="40" s="1"/>
  <c r="E1003" i="40" s="1"/>
  <c r="Z1002" i="40"/>
  <c r="AK1002" i="40" l="1"/>
  <c r="D1003" i="40"/>
  <c r="F1003" i="40"/>
  <c r="AL1002" i="40" l="1"/>
  <c r="U1003" i="40"/>
  <c r="V1003" i="40" s="1"/>
  <c r="BH1003" i="40" s="1"/>
  <c r="BI1003" i="40" s="1"/>
  <c r="G1003" i="40"/>
  <c r="H1003" i="40" s="1"/>
  <c r="I1003" i="40" s="1"/>
  <c r="K1003" i="40" s="1"/>
  <c r="L1003" i="40" s="1"/>
  <c r="AM1003" i="40"/>
  <c r="AN1003" i="40" l="1"/>
  <c r="AP1003" i="40" s="1"/>
  <c r="AS1003" i="40" s="1"/>
  <c r="AO1002" i="40"/>
  <c r="AR1002" i="40" s="1"/>
  <c r="AQ1002" i="40"/>
  <c r="AT1002" i="40" s="1"/>
  <c r="X1003" i="40"/>
  <c r="T1004" i="40"/>
  <c r="AA1003" i="40"/>
  <c r="M1003" i="40"/>
  <c r="BF1003" i="40"/>
  <c r="BG1003" i="40" s="1"/>
  <c r="AF1004" i="40" s="1"/>
  <c r="AG1004" i="40" s="1"/>
  <c r="W1003" i="40" l="1"/>
  <c r="N1003" i="40"/>
  <c r="P1003" i="40" s="1"/>
  <c r="AH1004" i="40"/>
  <c r="AY1004" i="40"/>
  <c r="AI1004" i="40"/>
  <c r="Q1003" i="40" l="1"/>
  <c r="O1003" i="40"/>
  <c r="AZ1004" i="40"/>
  <c r="BB1004" i="40"/>
  <c r="AV1004" i="40"/>
  <c r="AW1004" i="40" s="1"/>
  <c r="AX1004" i="40" s="1"/>
  <c r="B1005" i="40" l="1"/>
  <c r="R1003" i="40"/>
  <c r="S1003" i="40" s="1"/>
  <c r="BC1004" i="40"/>
  <c r="BD1004" i="40" s="1"/>
  <c r="BE1004" i="40" s="1"/>
  <c r="Y1003" i="40" l="1"/>
  <c r="AB1003" i="40"/>
  <c r="AC1003" i="40" l="1"/>
  <c r="AJ1003" i="40"/>
  <c r="AK1003" i="40" s="1"/>
  <c r="AD1003" i="40"/>
  <c r="C1004" i="40" s="1"/>
  <c r="E1004" i="40" s="1"/>
  <c r="Z1003" i="40"/>
  <c r="AL1003" i="40" l="1"/>
  <c r="AO1003" i="40" s="1"/>
  <c r="AR1003" i="40" s="1"/>
  <c r="D1004" i="40"/>
  <c r="F1004" i="40"/>
  <c r="AQ1003" i="40" l="1"/>
  <c r="AT1003" i="40" s="1"/>
  <c r="G1004" i="40"/>
  <c r="H1004" i="40" s="1"/>
  <c r="I1004" i="40" s="1"/>
  <c r="K1004" i="40" s="1"/>
  <c r="L1004" i="40" s="1"/>
  <c r="U1004" i="40"/>
  <c r="V1004" i="40" s="1"/>
  <c r="X1004" i="40" l="1"/>
  <c r="AA1004" i="40"/>
  <c r="M1004" i="40"/>
  <c r="BF1004" i="40"/>
  <c r="BG1004" i="40" s="1"/>
  <c r="AF1005" i="40" s="1"/>
  <c r="AG1005" i="40" s="1"/>
  <c r="AN1004" i="40"/>
  <c r="AP1004" i="40" s="1"/>
  <c r="AS1004" i="40" s="1"/>
  <c r="AM1004" i="40"/>
  <c r="BH1004" i="40"/>
  <c r="BI1004" i="40" s="1"/>
  <c r="T1005" i="40" l="1"/>
  <c r="W1004" i="40"/>
  <c r="N1004" i="40"/>
  <c r="P1004" i="40" s="1"/>
  <c r="AY1005" i="40"/>
  <c r="AH1005" i="40"/>
  <c r="AI1005" i="40"/>
  <c r="O1004" i="40" l="1"/>
  <c r="Q1004" i="40"/>
  <c r="BB1005" i="40"/>
  <c r="AV1005" i="40"/>
  <c r="AW1005" i="40" s="1"/>
  <c r="AX1005" i="40" s="1"/>
  <c r="AZ1005" i="40"/>
  <c r="B1006" i="40" l="1"/>
  <c r="R1004" i="40"/>
  <c r="S1004" i="40" s="1"/>
  <c r="BC1005" i="40"/>
  <c r="BD1005" i="40" s="1"/>
  <c r="BE1005" i="40" s="1"/>
  <c r="Y1004" i="40" l="1"/>
  <c r="AB1004" i="40"/>
  <c r="AC1004" i="40" l="1"/>
  <c r="AJ1004" i="40"/>
  <c r="AK1004" i="40" s="1"/>
  <c r="AD1004" i="40"/>
  <c r="C1005" i="40" s="1"/>
  <c r="E1005" i="40" s="1"/>
  <c r="Z1004" i="40"/>
  <c r="AL1004" i="40" l="1"/>
  <c r="AO1004" i="40" s="1"/>
  <c r="AR1004" i="40" s="1"/>
  <c r="D1005" i="40"/>
  <c r="F1005" i="40"/>
  <c r="AQ1004" i="40" l="1"/>
  <c r="AT1004" i="40" s="1"/>
  <c r="U1005" i="40"/>
  <c r="V1005" i="40" s="1"/>
  <c r="G1005" i="40"/>
  <c r="H1005" i="40" s="1"/>
  <c r="I1005" i="40" s="1"/>
  <c r="K1005" i="40" s="1"/>
  <c r="L1005" i="40" s="1"/>
  <c r="X1005" i="40" l="1"/>
  <c r="AM1005" i="40"/>
  <c r="AN1005" i="40"/>
  <c r="AP1005" i="40" s="1"/>
  <c r="AS1005" i="40" s="1"/>
  <c r="AA1005" i="40"/>
  <c r="M1005" i="40"/>
  <c r="BF1005" i="40"/>
  <c r="BG1005" i="40" s="1"/>
  <c r="AF1006" i="40" s="1"/>
  <c r="AG1006" i="40" s="1"/>
  <c r="BH1005" i="40"/>
  <c r="BI1005" i="40" s="1"/>
  <c r="T1006" i="40" l="1"/>
  <c r="W1005" i="40"/>
  <c r="N1005" i="40"/>
  <c r="P1005" i="40" s="1"/>
  <c r="AH1006" i="40"/>
  <c r="AY1006" i="40"/>
  <c r="AI1006" i="40"/>
  <c r="Q1005" i="40" l="1"/>
  <c r="O1005" i="40"/>
  <c r="AV1006" i="40"/>
  <c r="AW1006" i="40" s="1"/>
  <c r="AX1006" i="40" s="1"/>
  <c r="BB1006" i="40"/>
  <c r="AZ1006" i="40"/>
  <c r="B1007" i="40" l="1"/>
  <c r="R1005" i="40"/>
  <c r="S1005" i="40" s="1"/>
  <c r="BC1006" i="40"/>
  <c r="BD1006" i="40" s="1"/>
  <c r="BE1006" i="40" s="1"/>
  <c r="Y1005" i="40" l="1"/>
  <c r="AB1005" i="40"/>
  <c r="AC1005" i="40" l="1"/>
  <c r="AJ1005" i="40"/>
  <c r="AK1005" i="40" s="1"/>
  <c r="AD1005" i="40"/>
  <c r="C1006" i="40" s="1"/>
  <c r="E1006" i="40" s="1"/>
  <c r="Z1005" i="40"/>
  <c r="AL1005" i="40" l="1"/>
  <c r="AO1005" i="40" s="1"/>
  <c r="AR1005" i="40" s="1"/>
  <c r="D1006" i="40"/>
  <c r="F1006" i="40"/>
  <c r="AQ1005" i="40" l="1"/>
  <c r="AT1005" i="40" s="1"/>
  <c r="U1006" i="40"/>
  <c r="V1006" i="40" s="1"/>
  <c r="AN1006" i="40" s="1"/>
  <c r="AP1006" i="40" s="1"/>
  <c r="AS1006" i="40" s="1"/>
  <c r="G1006" i="40"/>
  <c r="H1006" i="40" s="1"/>
  <c r="I1006" i="40" s="1"/>
  <c r="K1006" i="40" s="1"/>
  <c r="L1006" i="40" s="1"/>
  <c r="X1006" i="40" l="1"/>
  <c r="BH1006" i="40"/>
  <c r="BI1006" i="40" s="1"/>
  <c r="T1007" i="40" s="1"/>
  <c r="AM1006" i="40"/>
  <c r="AA1006" i="40"/>
  <c r="M1006" i="40"/>
  <c r="BF1006" i="40"/>
  <c r="BG1006" i="40" s="1"/>
  <c r="AF1007" i="40" s="1"/>
  <c r="AG1007" i="40" s="1"/>
  <c r="W1006" i="40" l="1"/>
  <c r="N1006" i="40"/>
  <c r="P1006" i="40" s="1"/>
  <c r="AY1007" i="40"/>
  <c r="AH1007" i="40"/>
  <c r="AI1007" i="40"/>
  <c r="O1006" i="40" l="1"/>
  <c r="Q1006" i="40"/>
  <c r="BB1007" i="40"/>
  <c r="AV1007" i="40"/>
  <c r="AW1007" i="40" s="1"/>
  <c r="AX1007" i="40" s="1"/>
  <c r="AZ1007" i="40"/>
  <c r="B1008" i="40" l="1"/>
  <c r="R1006" i="40"/>
  <c r="S1006" i="40" s="1"/>
  <c r="BC1007" i="40"/>
  <c r="BD1007" i="40" s="1"/>
  <c r="BE1007" i="40" s="1"/>
  <c r="AB1006" i="40" l="1"/>
  <c r="AC1006" i="40" l="1"/>
  <c r="AJ1006" i="40"/>
  <c r="AK1006" i="40" s="1"/>
  <c r="Y1006" i="40"/>
  <c r="AD1006" i="40"/>
  <c r="C1007" i="40" s="1"/>
  <c r="E1007" i="40" l="1"/>
  <c r="Z1006" i="40"/>
  <c r="AL1006" i="40"/>
  <c r="AO1006" i="40" s="1"/>
  <c r="AR1006" i="40" s="1"/>
  <c r="D1007" i="40"/>
  <c r="F1007" i="40"/>
  <c r="AQ1006" i="40" l="1"/>
  <c r="AT1006" i="40" s="1"/>
  <c r="U1007" i="40"/>
  <c r="V1007" i="40" s="1"/>
  <c r="G1007" i="40"/>
  <c r="H1007" i="40" s="1"/>
  <c r="I1007" i="40" s="1"/>
  <c r="K1007" i="40" s="1"/>
  <c r="L1007" i="40" s="1"/>
  <c r="X1007" i="40" l="1"/>
  <c r="AA1007" i="40"/>
  <c r="M1007" i="40"/>
  <c r="BF1007" i="40"/>
  <c r="BG1007" i="40" s="1"/>
  <c r="AF1008" i="40" s="1"/>
  <c r="AG1008" i="40" s="1"/>
  <c r="AN1007" i="40"/>
  <c r="AP1007" i="40" s="1"/>
  <c r="AS1007" i="40" s="1"/>
  <c r="AM1007" i="40"/>
  <c r="BH1007" i="40"/>
  <c r="BI1007" i="40" s="1"/>
  <c r="T1008" i="40" l="1"/>
  <c r="W1007" i="40"/>
  <c r="N1007" i="40"/>
  <c r="P1007" i="40" s="1"/>
  <c r="AH1008" i="40"/>
  <c r="AY1008" i="40"/>
  <c r="AI1008" i="40"/>
  <c r="O1007" i="40" l="1"/>
  <c r="Q1007" i="40"/>
  <c r="AZ1008" i="40"/>
  <c r="AV1008" i="40"/>
  <c r="AW1008" i="40" s="1"/>
  <c r="AX1008" i="40" s="1"/>
  <c r="BB1008" i="40"/>
  <c r="BC1008" i="40" s="1"/>
  <c r="BD1008" i="40" s="1"/>
  <c r="BE1008" i="40" s="1"/>
  <c r="B1009" i="40" l="1"/>
  <c r="R1007" i="40"/>
  <c r="S1007" i="40" s="1"/>
  <c r="Y1007" i="40"/>
  <c r="AB1007" i="40" l="1"/>
  <c r="Z1007" i="40"/>
  <c r="AC1007" i="40" l="1"/>
  <c r="AD1007" i="40" s="1"/>
  <c r="C1008" i="40" s="1"/>
  <c r="E1008" i="40" s="1"/>
  <c r="AJ1007" i="40"/>
  <c r="AK1007" i="40" s="1"/>
  <c r="D1008" i="40" l="1"/>
  <c r="AL1007" i="40"/>
  <c r="AO1007" i="40" s="1"/>
  <c r="AR1007" i="40" s="1"/>
  <c r="F1008" i="40"/>
  <c r="AQ1007" i="40" l="1"/>
  <c r="AT1007" i="40" s="1"/>
  <c r="G1008" i="40"/>
  <c r="H1008" i="40" s="1"/>
  <c r="I1008" i="40" s="1"/>
  <c r="K1008" i="40" s="1"/>
  <c r="L1008" i="40" s="1"/>
  <c r="U1008" i="40"/>
  <c r="V1008" i="40" s="1"/>
  <c r="M1008" i="40" l="1"/>
  <c r="N1008" i="40"/>
  <c r="P1008" i="40" s="1"/>
  <c r="X1008" i="40"/>
  <c r="AM1008" i="40"/>
  <c r="AN1008" i="40"/>
  <c r="AP1008" i="40" s="1"/>
  <c r="AS1008" i="40" s="1"/>
  <c r="BH1008" i="40"/>
  <c r="BI1008" i="40" s="1"/>
  <c r="W1008" i="40"/>
  <c r="BF1008" i="40"/>
  <c r="BG1008" i="40" s="1"/>
  <c r="AF1009" i="40" s="1"/>
  <c r="AG1009" i="40" s="1"/>
  <c r="AI1009" i="40" s="1"/>
  <c r="AZ1009" i="40" s="1"/>
  <c r="AA1008" i="40"/>
  <c r="T1009" i="40" l="1"/>
  <c r="O1008" i="40"/>
  <c r="Q1008" i="40"/>
  <c r="AY1009" i="40"/>
  <c r="AH1009" i="40"/>
  <c r="BB1009" i="40"/>
  <c r="AV1009" i="40"/>
  <c r="AW1009" i="40" s="1"/>
  <c r="AX1009" i="40" s="1"/>
  <c r="Y1008" i="40"/>
  <c r="BC1009" i="40" l="1"/>
  <c r="BD1009" i="40" s="1"/>
  <c r="BE1009" i="40" s="1"/>
  <c r="B1010" i="40"/>
  <c r="R1008" i="40"/>
  <c r="S1008" i="40" s="1"/>
  <c r="AB1008" i="40"/>
  <c r="Z1008" i="40"/>
  <c r="AJ1008" i="40" l="1"/>
  <c r="AC1008" i="40"/>
  <c r="AD1008" i="40" s="1"/>
  <c r="C1009" i="40" s="1"/>
  <c r="E1009" i="40" s="1"/>
  <c r="AK1008" i="40" l="1"/>
  <c r="D1009" i="40"/>
  <c r="F1009" i="40"/>
  <c r="AL1008" i="40" l="1"/>
  <c r="G1009" i="40"/>
  <c r="H1009" i="40" s="1"/>
  <c r="I1009" i="40" s="1"/>
  <c r="K1009" i="40" s="1"/>
  <c r="L1009" i="40" s="1"/>
  <c r="U1009" i="40"/>
  <c r="V1009" i="40" s="1"/>
  <c r="AO1008" i="40" l="1"/>
  <c r="AR1008" i="40" s="1"/>
  <c r="AQ1008" i="40"/>
  <c r="AT1008" i="40" s="1"/>
  <c r="M1009" i="40"/>
  <c r="N1009" i="40"/>
  <c r="P1009" i="40" s="1"/>
  <c r="X1009" i="40"/>
  <c r="AN1009" i="40"/>
  <c r="AP1009" i="40" s="1"/>
  <c r="AS1009" i="40" s="1"/>
  <c r="AM1009" i="40"/>
  <c r="BH1009" i="40"/>
  <c r="BI1009" i="40" s="1"/>
  <c r="AA1009" i="40"/>
  <c r="W1009" i="40"/>
  <c r="BF1009" i="40"/>
  <c r="BG1009" i="40" s="1"/>
  <c r="AF1010" i="40" s="1"/>
  <c r="AG1010" i="40" s="1"/>
  <c r="AI1010" i="40" s="1"/>
  <c r="T1010" i="40" l="1"/>
  <c r="Q1009" i="40"/>
  <c r="AY1010" i="40"/>
  <c r="AH1010" i="40"/>
  <c r="O1009" i="40"/>
  <c r="AZ1010" i="40"/>
  <c r="BB1010" i="40"/>
  <c r="AV1010" i="40"/>
  <c r="AW1010" i="40" s="1"/>
  <c r="AX1010" i="40" s="1"/>
  <c r="B1011" i="40" l="1"/>
  <c r="R1009" i="40"/>
  <c r="S1009" i="40" s="1"/>
  <c r="Y1009" i="40"/>
  <c r="AB1009" i="40"/>
  <c r="BC1010" i="40"/>
  <c r="BD1010" i="40" s="1"/>
  <c r="BE1010" i="40" s="1"/>
  <c r="AC1009" i="40" l="1"/>
  <c r="AD1009" i="40" s="1"/>
  <c r="C1010" i="40" s="1"/>
  <c r="E1010" i="40" s="1"/>
  <c r="AJ1009" i="40"/>
  <c r="AK1009" i="40" s="1"/>
  <c r="Z1009" i="40"/>
  <c r="D1010" i="40" l="1"/>
  <c r="F1010" i="40"/>
  <c r="G1010" i="40" s="1"/>
  <c r="H1010" i="40" s="1"/>
  <c r="I1010" i="40" s="1"/>
  <c r="K1010" i="40" s="1"/>
  <c r="L1010" i="40" s="1"/>
  <c r="M1010" i="40" l="1"/>
  <c r="U1010" i="40"/>
  <c r="V1010" i="40" s="1"/>
  <c r="X1010" i="40" s="1"/>
  <c r="AL1009" i="40"/>
  <c r="AM1010" i="40" l="1"/>
  <c r="BH1010" i="40"/>
  <c r="BI1010" i="40" s="1"/>
  <c r="AA1010" i="40"/>
  <c r="AN1010" i="40"/>
  <c r="AP1010" i="40" s="1"/>
  <c r="AS1010" i="40" s="1"/>
  <c r="T1011" i="40"/>
  <c r="W1010" i="40"/>
  <c r="BF1010" i="40"/>
  <c r="BG1010" i="40" s="1"/>
  <c r="AF1011" i="40" s="1"/>
  <c r="AG1011" i="40" s="1"/>
  <c r="AO1009" i="40"/>
  <c r="AR1009" i="40" s="1"/>
  <c r="AQ1009" i="40"/>
  <c r="AT1009" i="40" s="1"/>
  <c r="N1010" i="40"/>
  <c r="P1010" i="40" s="1"/>
  <c r="Q1010" i="40" l="1"/>
  <c r="O1010" i="40"/>
  <c r="AH1011" i="40"/>
  <c r="AI1011" i="40"/>
  <c r="AY1011" i="40"/>
  <c r="R1010" i="40" l="1"/>
  <c r="S1010" i="40" s="1"/>
  <c r="AV1011" i="40"/>
  <c r="AW1011" i="40" s="1"/>
  <c r="AX1011" i="40" s="1"/>
  <c r="BB1011" i="40"/>
  <c r="AZ1011" i="40"/>
  <c r="B1012" i="40" l="1"/>
  <c r="BC1011" i="40"/>
  <c r="BD1011" i="40" s="1"/>
  <c r="BE1011" i="40" s="1"/>
  <c r="Y1010" i="40" l="1"/>
  <c r="AB1010" i="40"/>
  <c r="AC1010" i="40" l="1"/>
  <c r="AJ1010" i="40"/>
  <c r="AK1010" i="40" s="1"/>
  <c r="AD1010" i="40"/>
  <c r="C1011" i="40" s="1"/>
  <c r="E1011" i="40" s="1"/>
  <c r="Z1010" i="40"/>
  <c r="AL1010" i="40" l="1"/>
  <c r="AQ1010" i="40" s="1"/>
  <c r="AT1010" i="40" s="1"/>
  <c r="D1011" i="40"/>
  <c r="F1011" i="40"/>
  <c r="AO1010" i="40" l="1"/>
  <c r="AR1010" i="40" s="1"/>
  <c r="U1011" i="40"/>
  <c r="V1011" i="40" s="1"/>
  <c r="BH1011" i="40" s="1"/>
  <c r="BI1011" i="40" s="1"/>
  <c r="G1011" i="40"/>
  <c r="H1011" i="40" s="1"/>
  <c r="I1011" i="40" s="1"/>
  <c r="K1011" i="40" s="1"/>
  <c r="L1011" i="40" s="1"/>
  <c r="AM1011" i="40" l="1"/>
  <c r="AN1011" i="40"/>
  <c r="AP1011" i="40" s="1"/>
  <c r="AS1011" i="40" s="1"/>
  <c r="X1011" i="40"/>
  <c r="T1012" i="40"/>
  <c r="AA1011" i="40"/>
  <c r="M1011" i="40"/>
  <c r="BF1011" i="40"/>
  <c r="BG1011" i="40" s="1"/>
  <c r="AF1012" i="40" s="1"/>
  <c r="AG1012" i="40" s="1"/>
  <c r="W1011" i="40" l="1"/>
  <c r="N1011" i="40"/>
  <c r="P1011" i="40" s="1"/>
  <c r="AI1012" i="40"/>
  <c r="AH1012" i="40"/>
  <c r="AY1012" i="40"/>
  <c r="Q1011" i="40" l="1"/>
  <c r="O1011" i="40"/>
  <c r="AZ1012" i="40"/>
  <c r="BB1012" i="40"/>
  <c r="AV1012" i="40"/>
  <c r="AW1012" i="40" s="1"/>
  <c r="AX1012" i="40" s="1"/>
  <c r="B1013" i="40" l="1"/>
  <c r="R1011" i="40"/>
  <c r="S1011" i="40" s="1"/>
  <c r="BC1012" i="40"/>
  <c r="BD1012" i="40" s="1"/>
  <c r="BE1012" i="40" s="1"/>
  <c r="Y1011" i="40" l="1"/>
  <c r="AB1011" i="40"/>
  <c r="AC1011" i="40" l="1"/>
  <c r="AD1011" i="40" s="1"/>
  <c r="C1012" i="40" s="1"/>
  <c r="E1012" i="40" s="1"/>
  <c r="AJ1011" i="40"/>
  <c r="AK1011" i="40" s="1"/>
  <c r="Z1011" i="40"/>
  <c r="AL1011" i="40" l="1"/>
  <c r="AQ1011" i="40" s="1"/>
  <c r="AT1011" i="40" s="1"/>
  <c r="D1012" i="40"/>
  <c r="F1012" i="40"/>
  <c r="AO1011" i="40" l="1"/>
  <c r="AR1011" i="40" s="1"/>
  <c r="G1012" i="40"/>
  <c r="H1012" i="40" s="1"/>
  <c r="I1012" i="40" s="1"/>
  <c r="K1012" i="40" s="1"/>
  <c r="L1012" i="40" s="1"/>
  <c r="U1012" i="40"/>
  <c r="V1012" i="40" s="1"/>
  <c r="X1012" i="40" l="1"/>
  <c r="M1012" i="40"/>
  <c r="N1012" i="40" s="1"/>
  <c r="P1012" i="40" s="1"/>
  <c r="BF1012" i="40"/>
  <c r="BG1012" i="40" s="1"/>
  <c r="AF1013" i="40" s="1"/>
  <c r="AG1013" i="40" s="1"/>
  <c r="BH1012" i="40"/>
  <c r="BI1012" i="40" s="1"/>
  <c r="W1012" i="40"/>
  <c r="AN1012" i="40"/>
  <c r="AP1012" i="40" s="1"/>
  <c r="AS1012" i="40" s="1"/>
  <c r="AM1012" i="40"/>
  <c r="AA1012" i="40"/>
  <c r="T1013" i="40" l="1"/>
  <c r="Q1012" i="40"/>
  <c r="O1012" i="40"/>
  <c r="AI1013" i="40"/>
  <c r="AY1013" i="40"/>
  <c r="AH1013" i="40"/>
  <c r="R1012" i="40" l="1"/>
  <c r="S1012" i="40" s="1"/>
  <c r="AV1013" i="40"/>
  <c r="AW1013" i="40" s="1"/>
  <c r="AX1013" i="40" s="1"/>
  <c r="AZ1013" i="40"/>
  <c r="BB1013" i="40"/>
  <c r="BC1013" i="40" l="1"/>
  <c r="BD1013" i="40" s="1"/>
  <c r="BE1013" i="40" s="1"/>
  <c r="B1014" i="40"/>
  <c r="Y1012" i="40"/>
  <c r="AB1012" i="40"/>
  <c r="AC1012" i="40" l="1"/>
  <c r="AJ1012" i="40"/>
  <c r="AK1012" i="40" s="1"/>
  <c r="AD1012" i="40"/>
  <c r="C1013" i="40" s="1"/>
  <c r="E1013" i="40" s="1"/>
  <c r="Z1012" i="40"/>
  <c r="AL1012" i="40" l="1"/>
  <c r="AO1012" i="40" s="1"/>
  <c r="AR1012" i="40" s="1"/>
  <c r="D1013" i="40"/>
  <c r="F1013" i="40"/>
  <c r="AQ1012" i="40" l="1"/>
  <c r="AT1012" i="40" s="1"/>
  <c r="U1013" i="40"/>
  <c r="V1013" i="40" s="1"/>
  <c r="G1013" i="40"/>
  <c r="H1013" i="40" s="1"/>
  <c r="I1013" i="40" s="1"/>
  <c r="K1013" i="40" s="1"/>
  <c r="L1013" i="40" s="1"/>
  <c r="X1013" i="40" l="1"/>
  <c r="AN1013" i="40"/>
  <c r="AP1013" i="40" s="1"/>
  <c r="AS1013" i="40" s="1"/>
  <c r="AM1013" i="40"/>
  <c r="AA1013" i="40"/>
  <c r="M1013" i="40"/>
  <c r="BF1013" i="40"/>
  <c r="BG1013" i="40" s="1"/>
  <c r="AF1014" i="40" s="1"/>
  <c r="AG1014" i="40" s="1"/>
  <c r="BH1013" i="40"/>
  <c r="BI1013" i="40" s="1"/>
  <c r="T1014" i="40" l="1"/>
  <c r="W1013" i="40"/>
  <c r="N1013" i="40"/>
  <c r="P1013" i="40" s="1"/>
  <c r="AH1014" i="40"/>
  <c r="AI1014" i="40"/>
  <c r="AY1014" i="40"/>
  <c r="Q1013" i="40" l="1"/>
  <c r="O1013" i="40"/>
  <c r="AZ1014" i="40"/>
  <c r="AV1014" i="40"/>
  <c r="AW1014" i="40" s="1"/>
  <c r="AX1014" i="40" s="1"/>
  <c r="BB1014" i="40"/>
  <c r="B1015" i="40" l="1"/>
  <c r="R1013" i="40"/>
  <c r="S1013" i="40" s="1"/>
  <c r="BC1014" i="40"/>
  <c r="BD1014" i="40" s="1"/>
  <c r="BE1014" i="40" s="1"/>
  <c r="Y1013" i="40" l="1"/>
  <c r="AB1013" i="40"/>
  <c r="AC1013" i="40" l="1"/>
  <c r="AJ1013" i="40"/>
  <c r="AK1013" i="40" s="1"/>
  <c r="AD1013" i="40"/>
  <c r="C1014" i="40" s="1"/>
  <c r="E1014" i="40" s="1"/>
  <c r="Z1013" i="40"/>
  <c r="AL1013" i="40" l="1"/>
  <c r="AO1013" i="40" s="1"/>
  <c r="AR1013" i="40" s="1"/>
  <c r="D1014" i="40"/>
  <c r="F1014" i="40"/>
  <c r="AQ1013" i="40" l="1"/>
  <c r="AT1013" i="40" s="1"/>
  <c r="G1014" i="40"/>
  <c r="H1014" i="40" s="1"/>
  <c r="I1014" i="40" s="1"/>
  <c r="K1014" i="40" s="1"/>
  <c r="L1014" i="40" s="1"/>
  <c r="U1014" i="40"/>
  <c r="V1014" i="40" s="1"/>
  <c r="X1014" i="40" l="1"/>
  <c r="AA1014" i="40"/>
  <c r="M1014" i="40"/>
  <c r="BF1014" i="40"/>
  <c r="BG1014" i="40" s="1"/>
  <c r="AF1015" i="40" s="1"/>
  <c r="AG1015" i="40" s="1"/>
  <c r="AN1014" i="40"/>
  <c r="AP1014" i="40" s="1"/>
  <c r="AS1014" i="40" s="1"/>
  <c r="AM1014" i="40"/>
  <c r="BH1014" i="40"/>
  <c r="BI1014" i="40" s="1"/>
  <c r="T1015" i="40" l="1"/>
  <c r="W1014" i="40"/>
  <c r="N1014" i="40"/>
  <c r="P1014" i="40" s="1"/>
  <c r="AH1015" i="40"/>
  <c r="AI1015" i="40"/>
  <c r="AY1015" i="40"/>
  <c r="O1014" i="40" l="1"/>
  <c r="Q1014" i="40"/>
  <c r="AZ1015" i="40"/>
  <c r="BB1015" i="40"/>
  <c r="AV1015" i="40"/>
  <c r="AW1015" i="40" s="1"/>
  <c r="AX1015" i="40" s="1"/>
  <c r="B1016" i="40" l="1"/>
  <c r="R1014" i="40"/>
  <c r="S1014" i="40" s="1"/>
  <c r="BC1015" i="40"/>
  <c r="BD1015" i="40" s="1"/>
  <c r="BE1015" i="40" s="1"/>
  <c r="Y1014" i="40" l="1"/>
  <c r="AB1014" i="40"/>
  <c r="AC1014" i="40" l="1"/>
  <c r="AJ1014" i="40"/>
  <c r="AK1014" i="40" s="1"/>
  <c r="AD1014" i="40"/>
  <c r="C1015" i="40" s="1"/>
  <c r="E1015" i="40" s="1"/>
  <c r="Z1014" i="40"/>
  <c r="AL1014" i="40" l="1"/>
  <c r="AO1014" i="40" s="1"/>
  <c r="AR1014" i="40" s="1"/>
  <c r="D1015" i="40"/>
  <c r="F1015" i="40"/>
  <c r="AQ1014" i="40" l="1"/>
  <c r="AT1014" i="40" s="1"/>
  <c r="U1015" i="40"/>
  <c r="V1015" i="40" s="1"/>
  <c r="G1015" i="40"/>
  <c r="H1015" i="40" s="1"/>
  <c r="I1015" i="40" s="1"/>
  <c r="K1015" i="40" s="1"/>
  <c r="L1015" i="40" s="1"/>
  <c r="X1015" i="40" l="1"/>
  <c r="BH1015" i="40"/>
  <c r="BI1015" i="40" s="1"/>
  <c r="T1016" i="40" s="1"/>
  <c r="AN1015" i="40"/>
  <c r="AP1015" i="40" s="1"/>
  <c r="AS1015" i="40" s="1"/>
  <c r="AM1015" i="40"/>
  <c r="AA1015" i="40"/>
  <c r="M1015" i="40"/>
  <c r="BF1015" i="40"/>
  <c r="BG1015" i="40" s="1"/>
  <c r="AF1016" i="40" s="1"/>
  <c r="AG1016" i="40" s="1"/>
  <c r="N1015" i="40" l="1"/>
  <c r="P1015" i="40" s="1"/>
  <c r="W1015" i="40"/>
  <c r="AI1016" i="40"/>
  <c r="AH1016" i="40"/>
  <c r="AY1016" i="40"/>
  <c r="O1015" i="40" l="1"/>
  <c r="Q1015" i="40"/>
  <c r="BB1016" i="40"/>
  <c r="AV1016" i="40"/>
  <c r="AW1016" i="40" s="1"/>
  <c r="AX1016" i="40" s="1"/>
  <c r="AZ1016" i="40"/>
  <c r="BC1016" i="40" s="1"/>
  <c r="BD1016" i="40" s="1"/>
  <c r="BE1016" i="40" s="1"/>
  <c r="B1017" i="40" l="1"/>
  <c r="R1015" i="40"/>
  <c r="S1015" i="40" s="1"/>
  <c r="AB1015" i="40"/>
  <c r="Y1015" i="40"/>
  <c r="AC1015" i="40" l="1"/>
  <c r="AJ1015" i="40"/>
  <c r="AK1015" i="40" s="1"/>
  <c r="AD1015" i="40"/>
  <c r="C1016" i="40" s="1"/>
  <c r="E1016" i="40" s="1"/>
  <c r="Z1015" i="40"/>
  <c r="AL1015" i="40" l="1"/>
  <c r="AO1015" i="40" s="1"/>
  <c r="AR1015" i="40" s="1"/>
  <c r="D1016" i="40"/>
  <c r="F1016" i="40"/>
  <c r="AQ1015" i="40" l="1"/>
  <c r="AT1015" i="40" s="1"/>
  <c r="U1016" i="40"/>
  <c r="V1016" i="40" s="1"/>
  <c r="BH1016" i="40" s="1"/>
  <c r="BI1016" i="40" s="1"/>
  <c r="G1016" i="40"/>
  <c r="H1016" i="40" s="1"/>
  <c r="I1016" i="40" s="1"/>
  <c r="K1016" i="40" s="1"/>
  <c r="L1016" i="40" s="1"/>
  <c r="AN1016" i="40" l="1"/>
  <c r="AP1016" i="40" s="1"/>
  <c r="AS1016" i="40" s="1"/>
  <c r="AM1016" i="40"/>
  <c r="X1016" i="40"/>
  <c r="T1017" i="40"/>
  <c r="AA1016" i="40"/>
  <c r="M1016" i="40"/>
  <c r="BF1016" i="40"/>
  <c r="BG1016" i="40" s="1"/>
  <c r="AF1017" i="40" s="1"/>
  <c r="AG1017" i="40" s="1"/>
  <c r="N1016" i="40" l="1"/>
  <c r="P1016" i="40" s="1"/>
  <c r="W1016" i="40"/>
  <c r="AY1017" i="40"/>
  <c r="AI1017" i="40"/>
  <c r="AH1017" i="40"/>
  <c r="O1016" i="40" l="1"/>
  <c r="Q1016" i="40"/>
  <c r="AZ1017" i="40"/>
  <c r="AV1017" i="40"/>
  <c r="AW1017" i="40" s="1"/>
  <c r="AX1017" i="40" s="1"/>
  <c r="BB1017" i="40"/>
  <c r="B1018" i="40" l="1"/>
  <c r="R1016" i="40"/>
  <c r="S1016" i="40" s="1"/>
  <c r="BC1017" i="40"/>
  <c r="BD1017" i="40" s="1"/>
  <c r="BE1017" i="40" s="1"/>
  <c r="Y1016" i="40" l="1"/>
  <c r="AB1016" i="40"/>
  <c r="AC1016" i="40" l="1"/>
  <c r="AJ1016" i="40"/>
  <c r="AK1016" i="40" s="1"/>
  <c r="AD1016" i="40"/>
  <c r="C1017" i="40" s="1"/>
  <c r="E1017" i="40" s="1"/>
  <c r="Z1016" i="40"/>
  <c r="AL1016" i="40" l="1"/>
  <c r="AQ1016" i="40" s="1"/>
  <c r="AT1016" i="40" s="1"/>
  <c r="D1017" i="40"/>
  <c r="F1017" i="40"/>
  <c r="AO1016" i="40" l="1"/>
  <c r="AR1016" i="40" s="1"/>
  <c r="G1017" i="40"/>
  <c r="H1017" i="40" s="1"/>
  <c r="I1017" i="40" s="1"/>
  <c r="K1017" i="40" s="1"/>
  <c r="L1017" i="40" s="1"/>
  <c r="U1017" i="40"/>
  <c r="V1017" i="40" s="1"/>
  <c r="X1017" i="40" l="1"/>
  <c r="AA1017" i="40"/>
  <c r="M1017" i="40"/>
  <c r="BF1017" i="40"/>
  <c r="BG1017" i="40" s="1"/>
  <c r="AF1018" i="40" s="1"/>
  <c r="AG1018" i="40" s="1"/>
  <c r="AN1017" i="40"/>
  <c r="AP1017" i="40" s="1"/>
  <c r="AS1017" i="40" s="1"/>
  <c r="AM1017" i="40"/>
  <c r="BH1017" i="40"/>
  <c r="BI1017" i="40" s="1"/>
  <c r="T1018" i="40" l="1"/>
  <c r="W1017" i="40"/>
  <c r="N1017" i="40"/>
  <c r="P1017" i="40" s="1"/>
  <c r="AI1018" i="40"/>
  <c r="AH1018" i="40"/>
  <c r="AY1018" i="40"/>
  <c r="O1017" i="40" l="1"/>
  <c r="Q1017" i="40"/>
  <c r="BB1018" i="40"/>
  <c r="AV1018" i="40"/>
  <c r="AW1018" i="40" s="1"/>
  <c r="AX1018" i="40" s="1"/>
  <c r="AZ1018" i="40"/>
  <c r="BC1018" i="40" s="1"/>
  <c r="BD1018" i="40" s="1"/>
  <c r="BE1018" i="40" s="1"/>
  <c r="B1019" i="40" l="1"/>
  <c r="R1017" i="40"/>
  <c r="S1017" i="40" s="1"/>
  <c r="Y1017" i="40"/>
  <c r="AB1017" i="40"/>
  <c r="AC1017" i="40" l="1"/>
  <c r="AJ1017" i="40"/>
  <c r="AK1017" i="40" s="1"/>
  <c r="AD1017" i="40"/>
  <c r="C1018" i="40" s="1"/>
  <c r="E1018" i="40" s="1"/>
  <c r="Z1017" i="40"/>
  <c r="AL1017" i="40" l="1"/>
  <c r="AQ1017" i="40" s="1"/>
  <c r="AT1017" i="40" s="1"/>
  <c r="D1018" i="40"/>
  <c r="F1018" i="40"/>
  <c r="AO1017" i="40" l="1"/>
  <c r="AR1017" i="40" s="1"/>
  <c r="G1018" i="40"/>
  <c r="H1018" i="40" s="1"/>
  <c r="I1018" i="40" s="1"/>
  <c r="K1018" i="40" s="1"/>
  <c r="L1018" i="40" s="1"/>
  <c r="U1018" i="40"/>
  <c r="V1018" i="40" s="1"/>
  <c r="X1018" i="40" l="1"/>
  <c r="AA1018" i="40"/>
  <c r="M1018" i="40"/>
  <c r="BF1018" i="40"/>
  <c r="BG1018" i="40" s="1"/>
  <c r="AF1019" i="40" s="1"/>
  <c r="AG1019" i="40" s="1"/>
  <c r="AN1018" i="40"/>
  <c r="AP1018" i="40" s="1"/>
  <c r="AS1018" i="40" s="1"/>
  <c r="AM1018" i="40"/>
  <c r="BH1018" i="40"/>
  <c r="BI1018" i="40" s="1"/>
  <c r="T1019" i="40" l="1"/>
  <c r="W1018" i="40"/>
  <c r="N1018" i="40"/>
  <c r="P1018" i="40" s="1"/>
  <c r="AH1019" i="40"/>
  <c r="AI1019" i="40"/>
  <c r="AY1019" i="40"/>
  <c r="Q1018" i="40" l="1"/>
  <c r="O1018" i="40"/>
  <c r="BB1019" i="40"/>
  <c r="AV1019" i="40"/>
  <c r="AW1019" i="40" s="1"/>
  <c r="AX1019" i="40" s="1"/>
  <c r="AZ1019" i="40"/>
  <c r="BC1019" i="40" l="1"/>
  <c r="BD1019" i="40" s="1"/>
  <c r="BE1019" i="40" s="1"/>
  <c r="B1020" i="40"/>
  <c r="R1018" i="40"/>
  <c r="S1018" i="40" s="1"/>
  <c r="AB1018" i="40"/>
  <c r="Y1018" i="40"/>
  <c r="AC1018" i="40" l="1"/>
  <c r="AJ1018" i="40"/>
  <c r="AK1018" i="40" s="1"/>
  <c r="AD1018" i="40"/>
  <c r="C1019" i="40" s="1"/>
  <c r="E1019" i="40" s="1"/>
  <c r="Z1018" i="40"/>
  <c r="AL1018" i="40" l="1"/>
  <c r="AO1018" i="40" s="1"/>
  <c r="AR1018" i="40" s="1"/>
  <c r="D1019" i="40"/>
  <c r="F1019" i="40"/>
  <c r="AQ1018" i="40" l="1"/>
  <c r="AT1018" i="40" s="1"/>
  <c r="G1019" i="40"/>
  <c r="H1019" i="40" s="1"/>
  <c r="I1019" i="40" s="1"/>
  <c r="K1019" i="40" s="1"/>
  <c r="L1019" i="40" s="1"/>
  <c r="U1019" i="40"/>
  <c r="V1019" i="40" s="1"/>
  <c r="X1019" i="40" l="1"/>
  <c r="M1019" i="40"/>
  <c r="BF1019" i="40"/>
  <c r="BG1019" i="40" s="1"/>
  <c r="AF1020" i="40" s="1"/>
  <c r="AG1020" i="40" s="1"/>
  <c r="W1019" i="40"/>
  <c r="AM1019" i="40"/>
  <c r="AN1019" i="40"/>
  <c r="AP1019" i="40" s="1"/>
  <c r="AS1019" i="40" s="1"/>
  <c r="BH1019" i="40"/>
  <c r="BI1019" i="40" s="1"/>
  <c r="AA1019" i="40"/>
  <c r="N1019" i="40" l="1"/>
  <c r="P1019" i="40" s="1"/>
  <c r="Q1019" i="40" s="1"/>
  <c r="T1020" i="40"/>
  <c r="AH1020" i="40"/>
  <c r="AY1020" i="40"/>
  <c r="AI1020" i="40"/>
  <c r="O1019" i="40" l="1"/>
  <c r="R1019" i="40"/>
  <c r="S1019" i="40" s="1"/>
  <c r="BB1020" i="40"/>
  <c r="AV1020" i="40"/>
  <c r="AW1020" i="40" s="1"/>
  <c r="AX1020" i="40" s="1"/>
  <c r="AZ1020" i="40"/>
  <c r="BC1020" i="40" s="1"/>
  <c r="BD1020" i="40" s="1"/>
  <c r="BE1020" i="40" s="1"/>
  <c r="B1021" i="40" l="1"/>
  <c r="AB1019" i="40"/>
  <c r="Y1019" i="40"/>
  <c r="AC1019" i="40" l="1"/>
  <c r="AJ1019" i="40"/>
  <c r="AK1019" i="40" s="1"/>
  <c r="AD1019" i="40"/>
  <c r="C1020" i="40" s="1"/>
  <c r="E1020" i="40" s="1"/>
  <c r="Z1019" i="40"/>
  <c r="AL1019" i="40" l="1"/>
  <c r="AQ1019" i="40" s="1"/>
  <c r="AT1019" i="40" s="1"/>
  <c r="D1020" i="40"/>
  <c r="F1020" i="40"/>
  <c r="G1020" i="40" l="1"/>
  <c r="H1020" i="40" s="1"/>
  <c r="I1020" i="40" s="1"/>
  <c r="K1020" i="40" s="1"/>
  <c r="L1020" i="40" s="1"/>
  <c r="AO1019" i="40"/>
  <c r="AR1019" i="40" s="1"/>
  <c r="U1020" i="40"/>
  <c r="V1020" i="40" s="1"/>
  <c r="AM1020" i="40" s="1"/>
  <c r="M1020" i="40" l="1"/>
  <c r="N1020" i="40"/>
  <c r="P1020" i="40" s="1"/>
  <c r="AN1020" i="40"/>
  <c r="AP1020" i="40" s="1"/>
  <c r="AS1020" i="40" s="1"/>
  <c r="X1020" i="40"/>
  <c r="BH1020" i="40"/>
  <c r="BI1020" i="40" s="1"/>
  <c r="T1021" i="40" s="1"/>
  <c r="BF1020" i="40"/>
  <c r="BG1020" i="40" s="1"/>
  <c r="AF1021" i="40" s="1"/>
  <c r="AG1021" i="40" s="1"/>
  <c r="W1020" i="40"/>
  <c r="AA1020" i="40"/>
  <c r="Q1020" i="40" l="1"/>
  <c r="O1020" i="40"/>
  <c r="AI1021" i="40"/>
  <c r="AH1021" i="40"/>
  <c r="AY1021" i="40"/>
  <c r="R1020" i="40" l="1"/>
  <c r="S1020" i="40" s="1"/>
  <c r="AV1021" i="40"/>
  <c r="AW1021" i="40" s="1"/>
  <c r="AX1021" i="40" s="1"/>
  <c r="BB1021" i="40"/>
  <c r="AZ1021" i="40"/>
  <c r="BC1021" i="40" l="1"/>
  <c r="BD1021" i="40" s="1"/>
  <c r="BE1021" i="40" s="1"/>
  <c r="B1022" i="40"/>
  <c r="AB1020" i="40"/>
  <c r="Y1020" i="40"/>
  <c r="AC1020" i="40" l="1"/>
  <c r="AD1020" i="40" s="1"/>
  <c r="C1021" i="40" s="1"/>
  <c r="E1021" i="40" s="1"/>
  <c r="AJ1020" i="40"/>
  <c r="AK1020" i="40" s="1"/>
  <c r="Z1020" i="40"/>
  <c r="AL1020" i="40" l="1"/>
  <c r="AO1020" i="40" s="1"/>
  <c r="AR1020" i="40" s="1"/>
  <c r="D1021" i="40"/>
  <c r="F1021" i="40"/>
  <c r="G1021" i="40" l="1"/>
  <c r="H1021" i="40" s="1"/>
  <c r="I1021" i="40" s="1"/>
  <c r="K1021" i="40" s="1"/>
  <c r="L1021" i="40" s="1"/>
  <c r="AQ1020" i="40"/>
  <c r="AT1020" i="40" s="1"/>
  <c r="U1021" i="40"/>
  <c r="V1021" i="40" s="1"/>
  <c r="M1021" i="40" l="1"/>
  <c r="N1021" i="40"/>
  <c r="P1021" i="40" s="1"/>
  <c r="X1021" i="40"/>
  <c r="BH1021" i="40"/>
  <c r="BI1021" i="40" s="1"/>
  <c r="BF1021" i="40"/>
  <c r="BG1021" i="40" s="1"/>
  <c r="AF1022" i="40" s="1"/>
  <c r="AG1022" i="40" s="1"/>
  <c r="W1021" i="40"/>
  <c r="AM1021" i="40"/>
  <c r="AN1021" i="40"/>
  <c r="AP1021" i="40" s="1"/>
  <c r="AS1021" i="40" s="1"/>
  <c r="AA1021" i="40"/>
  <c r="T1022" i="40" l="1"/>
  <c r="Q1021" i="40"/>
  <c r="O1021" i="40"/>
  <c r="AI1022" i="40"/>
  <c r="AY1022" i="40"/>
  <c r="AH1022" i="40"/>
  <c r="R1021" i="40" l="1"/>
  <c r="S1021" i="40" s="1"/>
  <c r="AZ1022" i="40"/>
  <c r="BB1022" i="40"/>
  <c r="AV1022" i="40"/>
  <c r="AW1022" i="40" s="1"/>
  <c r="AX1022" i="40" s="1"/>
  <c r="B1023" i="40" l="1"/>
  <c r="BC1022" i="40"/>
  <c r="BD1022" i="40" s="1"/>
  <c r="BE1022" i="40" s="1"/>
  <c r="Y1021" i="40" l="1"/>
  <c r="AB1021" i="40"/>
  <c r="AC1021" i="40" l="1"/>
  <c r="AD1021" i="40" s="1"/>
  <c r="C1022" i="40" s="1"/>
  <c r="E1022" i="40" s="1"/>
  <c r="AJ1021" i="40"/>
  <c r="AK1021" i="40" s="1"/>
  <c r="Z1021" i="40"/>
  <c r="AL1021" i="40" l="1"/>
  <c r="AO1021" i="40" s="1"/>
  <c r="AR1021" i="40" s="1"/>
  <c r="D1022" i="40"/>
  <c r="F1022" i="40"/>
  <c r="AQ1021" i="40" l="1"/>
  <c r="AT1021" i="40" s="1"/>
  <c r="G1022" i="40"/>
  <c r="H1022" i="40" s="1"/>
  <c r="I1022" i="40" s="1"/>
  <c r="K1022" i="40" s="1"/>
  <c r="L1022" i="40" s="1"/>
  <c r="U1022" i="40"/>
  <c r="V1022" i="40" s="1"/>
  <c r="X1022" i="40" l="1"/>
  <c r="AA1022" i="40"/>
  <c r="M1022" i="40"/>
  <c r="BF1022" i="40"/>
  <c r="BG1022" i="40" s="1"/>
  <c r="AF1023" i="40" s="1"/>
  <c r="AG1023" i="40" s="1"/>
  <c r="AM1022" i="40"/>
  <c r="AN1022" i="40"/>
  <c r="AP1022" i="40" s="1"/>
  <c r="AS1022" i="40" s="1"/>
  <c r="BH1022" i="40"/>
  <c r="BI1022" i="40" s="1"/>
  <c r="T1023" i="40" l="1"/>
  <c r="W1022" i="40"/>
  <c r="N1022" i="40"/>
  <c r="P1022" i="40" s="1"/>
  <c r="AY1023" i="40"/>
  <c r="AI1023" i="40"/>
  <c r="AH1023" i="40"/>
  <c r="Q1022" i="40" l="1"/>
  <c r="O1022" i="40"/>
  <c r="AZ1023" i="40"/>
  <c r="AV1023" i="40"/>
  <c r="AW1023" i="40" s="1"/>
  <c r="AX1023" i="40" s="1"/>
  <c r="BB1023" i="40"/>
  <c r="B1024" i="40" l="1"/>
  <c r="R1022" i="40"/>
  <c r="S1022" i="40" s="1"/>
  <c r="BC1023" i="40"/>
  <c r="BD1023" i="40" s="1"/>
  <c r="BE1023" i="40" s="1"/>
  <c r="Y1022" i="40" l="1"/>
  <c r="AB1022" i="40"/>
  <c r="AC1022" i="40" l="1"/>
  <c r="AJ1022" i="40"/>
  <c r="AK1022" i="40" s="1"/>
  <c r="AD1022" i="40"/>
  <c r="C1023" i="40" s="1"/>
  <c r="E1023" i="40" s="1"/>
  <c r="Z1022" i="40"/>
  <c r="AL1022" i="40" l="1"/>
  <c r="AQ1022" i="40" s="1"/>
  <c r="AT1022" i="40" s="1"/>
  <c r="D1023" i="40"/>
  <c r="F1023" i="40"/>
  <c r="G1023" i="40" l="1"/>
  <c r="H1023" i="40" s="1"/>
  <c r="I1023" i="40" s="1"/>
  <c r="K1023" i="40" s="1"/>
  <c r="L1023" i="40" s="1"/>
  <c r="AO1022" i="40"/>
  <c r="AR1022" i="40" s="1"/>
  <c r="U1023" i="40"/>
  <c r="V1023" i="40" s="1"/>
  <c r="M1023" i="40" l="1"/>
  <c r="W1023" i="40"/>
  <c r="X1023" i="40"/>
  <c r="AM1023" i="40"/>
  <c r="AN1023" i="40"/>
  <c r="AP1023" i="40" s="1"/>
  <c r="AS1023" i="40" s="1"/>
  <c r="BH1023" i="40"/>
  <c r="BI1023" i="40" s="1"/>
  <c r="BF1023" i="40"/>
  <c r="BG1023" i="40" s="1"/>
  <c r="AF1024" i="40" s="1"/>
  <c r="AG1024" i="40" s="1"/>
  <c r="AI1024" i="40" s="1"/>
  <c r="AA1023" i="40"/>
  <c r="N1023" i="40" l="1"/>
  <c r="P1023" i="40" s="1"/>
  <c r="Q1023" i="40" s="1"/>
  <c r="AY1024" i="40"/>
  <c r="T1024" i="40"/>
  <c r="AH1024" i="40"/>
  <c r="AZ1024" i="40"/>
  <c r="AV1024" i="40"/>
  <c r="AW1024" i="40" s="1"/>
  <c r="AX1024" i="40" s="1"/>
  <c r="BB1024" i="40"/>
  <c r="O1023" i="40" l="1"/>
  <c r="B1025" i="40"/>
  <c r="R1023" i="40"/>
  <c r="S1023" i="40" s="1"/>
  <c r="BC1024" i="40"/>
  <c r="BD1024" i="40" s="1"/>
  <c r="BE1024" i="40" s="1"/>
  <c r="Y1023" i="40" l="1"/>
  <c r="AB1023" i="40"/>
  <c r="AC1023" i="40" l="1"/>
  <c r="AD1023" i="40" s="1"/>
  <c r="C1024" i="40" s="1"/>
  <c r="E1024" i="40" s="1"/>
  <c r="AJ1023" i="40"/>
  <c r="AK1023" i="40" s="1"/>
  <c r="Z1023" i="40"/>
  <c r="AL1023" i="40" l="1"/>
  <c r="AQ1023" i="40" s="1"/>
  <c r="AT1023" i="40" s="1"/>
  <c r="D1024" i="40"/>
  <c r="F1024" i="40"/>
  <c r="G1024" i="40" l="1"/>
  <c r="H1024" i="40" s="1"/>
  <c r="I1024" i="40" s="1"/>
  <c r="K1024" i="40" s="1"/>
  <c r="L1024" i="40" s="1"/>
  <c r="AO1023" i="40"/>
  <c r="AR1023" i="40" s="1"/>
  <c r="U1024" i="40"/>
  <c r="V1024" i="40" s="1"/>
  <c r="X1024" i="40" l="1"/>
  <c r="AM1024" i="40"/>
  <c r="AN1024" i="40"/>
  <c r="AP1024" i="40" s="1"/>
  <c r="AS1024" i="40" s="1"/>
  <c r="BH1024" i="40"/>
  <c r="BI1024" i="40" s="1"/>
  <c r="M1024" i="40"/>
  <c r="AA1024" i="40"/>
  <c r="BF1024" i="40"/>
  <c r="BG1024" i="40" s="1"/>
  <c r="AF1025" i="40" s="1"/>
  <c r="AG1025" i="40" s="1"/>
  <c r="N1024" i="40" l="1"/>
  <c r="P1024" i="40" s="1"/>
  <c r="Q1024" i="40" s="1"/>
  <c r="T1025" i="40"/>
  <c r="W1024" i="40"/>
  <c r="O1024" i="40"/>
  <c r="AY1025" i="40"/>
  <c r="AI1025" i="40"/>
  <c r="AH1025" i="40"/>
  <c r="R1024" i="40" l="1"/>
  <c r="S1024" i="40" s="1"/>
  <c r="AZ1025" i="40"/>
  <c r="AV1025" i="40"/>
  <c r="AW1025" i="40" s="1"/>
  <c r="AX1025" i="40" s="1"/>
  <c r="BB1025" i="40"/>
  <c r="BC1025" i="40" l="1"/>
  <c r="BD1025" i="40" s="1"/>
  <c r="BE1025" i="40" s="1"/>
  <c r="AB1024" i="40" l="1"/>
  <c r="Y1024" i="40"/>
  <c r="AC1024" i="40" l="1"/>
  <c r="AD1024" i="40" s="1"/>
  <c r="C1025" i="40" s="1"/>
  <c r="E1025" i="40" s="1"/>
  <c r="AJ1024" i="40"/>
  <c r="AK1024" i="40" s="1"/>
  <c r="Z1024" i="40"/>
  <c r="AL1024" i="40" l="1"/>
  <c r="AO1024" i="40" s="1"/>
  <c r="AR1024" i="40" s="1"/>
  <c r="D1025" i="40"/>
  <c r="F1025" i="40"/>
  <c r="AQ1024" i="40" l="1"/>
  <c r="AT1024" i="40" s="1"/>
  <c r="U1025" i="40"/>
  <c r="V1025" i="40" s="1"/>
  <c r="G1025" i="40"/>
  <c r="H1025" i="40" s="1"/>
  <c r="I1025" i="40" s="1"/>
  <c r="K1025" i="40" s="1"/>
  <c r="L1025" i="40" s="1"/>
  <c r="X1025" i="40" l="1"/>
  <c r="BF1025" i="40"/>
  <c r="BG1025" i="40" s="1"/>
  <c r="AA1025" i="40"/>
  <c r="M1025" i="40"/>
  <c r="N1025" i="40" s="1"/>
  <c r="P1025" i="40" s="1"/>
  <c r="AN1025" i="40"/>
  <c r="AM1025" i="40"/>
  <c r="BH1025" i="40"/>
  <c r="BI1025" i="40" s="1"/>
  <c r="W1025" i="40" l="1"/>
  <c r="Q1025" i="40"/>
  <c r="O1025" i="40"/>
  <c r="R1025" i="40" l="1"/>
  <c r="S1025" i="40" s="1"/>
  <c r="Y1025" i="40"/>
  <c r="Z1025" i="40" s="1"/>
  <c r="AP1025" i="40" s="1"/>
  <c r="AS1025" i="40" s="1"/>
  <c r="AB1025" i="40"/>
  <c r="AC1025" i="40" l="1"/>
  <c r="AJ1025" i="40"/>
  <c r="AD1025" i="40"/>
  <c r="Y14" i="40"/>
  <c r="Y15" i="40"/>
  <c r="Y16" i="40"/>
  <c r="Z16" i="40" s="1"/>
  <c r="AK1025" i="40" l="1"/>
  <c r="AL1025" i="40" s="1"/>
  <c r="Y17" i="40"/>
  <c r="AO1025" i="40" l="1"/>
  <c r="AR1025" i="40" s="1"/>
  <c r="AQ1025" i="40"/>
  <c r="AT1025" i="40" s="1"/>
  <c r="W16" i="40"/>
  <c r="W14" i="40"/>
  <c r="W15" i="40"/>
  <c r="X16" i="40"/>
  <c r="X14" i="40"/>
  <c r="X15" i="40"/>
  <c r="X17" i="40" l="1"/>
  <c r="W17" i="40"/>
  <c r="P7" i="39"/>
  <c r="P11" i="39" s="1"/>
  <c r="R11" i="39" l="1"/>
  <c r="O7" i="39" l="1"/>
  <c r="O9" i="39" s="1"/>
  <c r="U6" i="39"/>
  <c r="U10" i="39" s="1"/>
  <c r="Q7" i="39" l="1"/>
  <c r="Q11" i="39" s="1"/>
  <c r="U11" i="39"/>
  <c r="U9" i="39"/>
  <c r="Q8" i="39" l="1"/>
  <c r="V8" i="39" s="1"/>
  <c r="F31" i="39"/>
  <c r="F32" i="39" s="1"/>
  <c r="I31" i="39"/>
  <c r="I32" i="39" s="1"/>
  <c r="Q9" i="39" l="1"/>
  <c r="Q10" i="39"/>
  <c r="T9" i="39"/>
  <c r="T10" i="39" s="1"/>
  <c r="T11" i="39" s="1"/>
  <c r="V30" i="39" s="1"/>
  <c r="V31" i="39" s="1"/>
  <c r="S8" i="39"/>
  <c r="V11" i="39"/>
  <c r="J31" i="39"/>
  <c r="J32" i="39" s="1"/>
  <c r="K31" i="39"/>
  <c r="V14" i="39" l="1"/>
  <c r="W11" i="39"/>
  <c r="U20" i="39" l="1"/>
  <c r="P14" i="39"/>
  <c r="P15" i="39" s="1"/>
  <c r="R15" i="39" s="1"/>
  <c r="P16" i="39" l="1"/>
  <c r="U15" i="39"/>
  <c r="U21" i="39" l="1"/>
  <c r="U23" i="39" s="1"/>
  <c r="U25" i="39" s="1"/>
  <c r="Q16" i="39"/>
  <c r="R16" i="39"/>
  <c r="R17" i="39" s="1"/>
  <c r="Q17" i="39" s="1"/>
  <c r="V17" i="39" l="1"/>
  <c r="V27" i="39" s="1"/>
  <c r="V28" i="39" s="1"/>
  <c r="Q18" i="39"/>
  <c r="U27" i="39"/>
  <c r="U28" i="39" s="1"/>
  <c r="T18" i="39" l="1"/>
  <c r="W18" i="39" s="1"/>
  <c r="W19" i="39" s="1"/>
  <c r="V29" i="39"/>
  <c r="V32" i="39" s="1"/>
  <c r="T19" i="39" l="1"/>
  <c r="W21" i="39"/>
  <c r="W22" i="39" s="1"/>
  <c r="W24" i="39" s="1"/>
  <c r="W26" i="39" s="1"/>
  <c r="T27" i="39"/>
  <c r="T21" i="39"/>
  <c r="T28" i="39" l="1"/>
  <c r="O21" i="39"/>
  <c r="O22" i="39" s="1"/>
  <c r="T23" i="39"/>
  <c r="Q23" i="39" s="1"/>
  <c r="S23" i="39" l="1"/>
  <c r="S27" i="39" s="1"/>
  <c r="S28" i="39" s="1"/>
  <c r="Q24" i="39"/>
  <c r="Q25" i="39" s="1"/>
  <c r="P25" i="39" l="1"/>
  <c r="P26" i="39" s="1"/>
  <c r="P27" i="39" s="1"/>
  <c r="Q27" i="39"/>
  <c r="Q28" i="39" l="1"/>
  <c r="W27" i="39"/>
  <c r="P28" i="39"/>
  <c r="R27" i="39"/>
</calcChain>
</file>

<file path=xl/sharedStrings.xml><?xml version="1.0" encoding="utf-8"?>
<sst xmlns="http://schemas.openxmlformats.org/spreadsheetml/2006/main" count="357" uniqueCount="217">
  <si>
    <t>ITERATIONS X1000</t>
  </si>
  <si>
    <t>Horizontal Shifting Due to Variations in Speed</t>
  </si>
  <si>
    <t>AIRCRAFT PERFORMANCE</t>
  </si>
  <si>
    <t>BASIC DATA</t>
  </si>
  <si>
    <t>ORIENTATION</t>
  </si>
  <si>
    <t>Weight (W)</t>
  </si>
  <si>
    <t>lbs</t>
  </si>
  <si>
    <t>Gravity(g)</t>
  </si>
  <si>
    <t>ft/sec^2</t>
  </si>
  <si>
    <t>PP Bank</t>
  </si>
  <si>
    <t>deg</t>
  </si>
  <si>
    <t>Mass (m)</t>
  </si>
  <si>
    <t>slugs</t>
  </si>
  <si>
    <t>Density at SL (p)</t>
  </si>
  <si>
    <t>lb/ft3</t>
  </si>
  <si>
    <t>PH Bank</t>
  </si>
  <si>
    <t>Speed (mph)</t>
  </si>
  <si>
    <t>change</t>
  </si>
  <si>
    <t>Density (sea level)</t>
  </si>
  <si>
    <t>PP Pitch</t>
  </si>
  <si>
    <t>Speed (V)</t>
  </si>
  <si>
    <t>fps</t>
  </si>
  <si>
    <t>Delta Time (t)</t>
  </si>
  <si>
    <t>sec</t>
  </si>
  <si>
    <t>PP Head</t>
  </si>
  <si>
    <t>ft/t</t>
  </si>
  <si>
    <t>Gravity(gt)</t>
  </si>
  <si>
    <t>ft/t^2</t>
  </si>
  <si>
    <t>PP Head Off</t>
  </si>
  <si>
    <t>Dyn Pres (Q)</t>
  </si>
  <si>
    <t>LEVEL FLIGHT COMPUTATIONS</t>
  </si>
  <si>
    <t>ORIENTATION (AC)</t>
  </si>
  <si>
    <t>AIRCRAFT CONSTANTS</t>
  </si>
  <si>
    <t>ACBank</t>
  </si>
  <si>
    <t>Prop Efficiency (n)</t>
  </si>
  <si>
    <t>ACPitch</t>
  </si>
  <si>
    <t>Wing Efficiency (e)</t>
  </si>
  <si>
    <t>AC Head</t>
  </si>
  <si>
    <t>Wing Span (s)</t>
  </si>
  <si>
    <t>ft</t>
  </si>
  <si>
    <t>Z</t>
  </si>
  <si>
    <t>X</t>
  </si>
  <si>
    <t>Y</t>
  </si>
  <si>
    <t>Wing Area (S)</t>
  </si>
  <si>
    <t>ft^2</t>
  </si>
  <si>
    <t>BHP Max</t>
  </si>
  <si>
    <t>ftlb/sec</t>
  </si>
  <si>
    <t>deg/t</t>
  </si>
  <si>
    <t>Ending</t>
  </si>
  <si>
    <t>Aspect Ratio (AR)</t>
  </si>
  <si>
    <t>BHP Required</t>
  </si>
  <si>
    <t>ft_lb/sec</t>
  </si>
  <si>
    <t>Computed</t>
  </si>
  <si>
    <t>deg/s</t>
  </si>
  <si>
    <t>Max</t>
  </si>
  <si>
    <t>Cd0</t>
  </si>
  <si>
    <t>BHP Mult</t>
  </si>
  <si>
    <t>Total Time</t>
  </si>
  <si>
    <t>Min</t>
  </si>
  <si>
    <t>Frontal Area (A)</t>
  </si>
  <si>
    <t>BHP Use</t>
  </si>
  <si>
    <t>Range</t>
  </si>
  <si>
    <t>AIRCRAFT VECTORS</t>
  </si>
  <si>
    <t>Line</t>
  </si>
  <si>
    <t>HXDRef</t>
  </si>
  <si>
    <t>PP Head2</t>
  </si>
  <si>
    <t>AC Pitch</t>
  </si>
  <si>
    <t>AC Bank1</t>
  </si>
  <si>
    <t>AC Bank2</t>
  </si>
  <si>
    <t>PP Head_AC</t>
  </si>
  <si>
    <t>Speed</t>
  </si>
  <si>
    <t>Speed and Position</t>
  </si>
  <si>
    <t>Lift Vector</t>
  </si>
  <si>
    <t>Thrust Vector</t>
  </si>
  <si>
    <t>Ref</t>
  </si>
  <si>
    <t>PPP2</t>
  </si>
  <si>
    <t>PPH2</t>
  </si>
  <si>
    <t>ACP</t>
  </si>
  <si>
    <t>ACB1</t>
  </si>
  <si>
    <t>ACB2</t>
  </si>
  <si>
    <t>PHB</t>
  </si>
  <si>
    <t>PPB</t>
  </si>
  <si>
    <t>PPP1</t>
  </si>
  <si>
    <t>PPH1</t>
  </si>
  <si>
    <t>TSpd</t>
  </si>
  <si>
    <t>DynPres</t>
  </si>
  <si>
    <t>Heading</t>
  </si>
  <si>
    <t>ZY Speeds</t>
  </si>
  <si>
    <t>Gravity</t>
  </si>
  <si>
    <t>Map Speed</t>
  </si>
  <si>
    <t>MapPos</t>
  </si>
  <si>
    <t>Lift</t>
  </si>
  <si>
    <t>Thrust</t>
  </si>
  <si>
    <t>PDrag</t>
  </si>
  <si>
    <t>IDrag</t>
  </si>
  <si>
    <t>Net Thrust</t>
  </si>
  <si>
    <t>Grav</t>
  </si>
  <si>
    <t>Net</t>
  </si>
  <si>
    <t>Change</t>
  </si>
  <si>
    <t>Add</t>
  </si>
  <si>
    <t>PP</t>
  </si>
  <si>
    <t>R6*</t>
  </si>
  <si>
    <t>HXD_R6</t>
  </si>
  <si>
    <t>R2*</t>
  </si>
  <si>
    <t>R9</t>
  </si>
  <si>
    <t>HXD_R9</t>
  </si>
  <si>
    <t>R8</t>
  </si>
  <si>
    <t>HXD_R8</t>
  </si>
  <si>
    <t>[memo]</t>
  </si>
  <si>
    <t>FPI</t>
  </si>
  <si>
    <t>FPS</t>
  </si>
  <si>
    <t>MPH</t>
  </si>
  <si>
    <t>Lbs</t>
  </si>
  <si>
    <t>HeadOff</t>
  </si>
  <si>
    <t>ACH</t>
  </si>
  <si>
    <t>SpdZ</t>
  </si>
  <si>
    <t>SpdY</t>
  </si>
  <si>
    <t>MSpdZ</t>
  </si>
  <si>
    <t>MSpdY</t>
  </si>
  <si>
    <t>MSpdX</t>
  </si>
  <si>
    <t>MapZ</t>
  </si>
  <si>
    <t>MapY</t>
  </si>
  <si>
    <t>MapX</t>
  </si>
  <si>
    <t>Cl</t>
  </si>
  <si>
    <t>Accel</t>
  </si>
  <si>
    <t>Cd</t>
  </si>
  <si>
    <t>fpt</t>
  </si>
  <si>
    <t>START</t>
  </si>
  <si>
    <t>HEADING</t>
  </si>
  <si>
    <t>US UNITS</t>
  </si>
  <si>
    <t>fps2</t>
  </si>
  <si>
    <t>Pitch Plane Angles</t>
  </si>
  <si>
    <t>HXD</t>
  </si>
  <si>
    <t>AC Bank</t>
  </si>
  <si>
    <t>mph</t>
  </si>
  <si>
    <t>Beg</t>
  </si>
  <si>
    <t>Eq R6*</t>
  </si>
  <si>
    <t>lb/ft2</t>
  </si>
  <si>
    <t>Eq_R2</t>
  </si>
  <si>
    <t>Eq R9</t>
  </si>
  <si>
    <t>Prop Efficiency (e)</t>
  </si>
  <si>
    <t>ft2</t>
  </si>
  <si>
    <t>End</t>
  </si>
  <si>
    <t>BHP Mul</t>
  </si>
  <si>
    <t>Force</t>
  </si>
  <si>
    <t>Speed - Beg</t>
  </si>
  <si>
    <t>Err Chk</t>
  </si>
  <si>
    <t>DragP</t>
  </si>
  <si>
    <t>DragI</t>
  </si>
  <si>
    <t>Eq R1</t>
  </si>
  <si>
    <t>HXD_R1</t>
  </si>
  <si>
    <t>Eq R5</t>
  </si>
  <si>
    <t>HXD_R5</t>
  </si>
  <si>
    <t>Eq R8</t>
  </si>
  <si>
    <t>Net Changes</t>
  </si>
  <si>
    <t>Changes to Speed</t>
  </si>
  <si>
    <t>1. BEG</t>
  </si>
  <si>
    <t>2. VECTORS</t>
  </si>
  <si>
    <t>Standard ZYX Angles</t>
  </si>
  <si>
    <t>Lim</t>
  </si>
  <si>
    <t>degrees</t>
  </si>
  <si>
    <t>R1</t>
  </si>
  <si>
    <t>Cl Req - Lvl Flt</t>
  </si>
  <si>
    <t>AIRCRAFT FLIGHT PATH</t>
  </si>
  <si>
    <t>Cl Max</t>
  </si>
  <si>
    <t>Cl Mul</t>
  </si>
  <si>
    <t>Cl Use</t>
  </si>
  <si>
    <t>INPUT = Cl</t>
  </si>
  <si>
    <t>Cl Req</t>
  </si>
  <si>
    <t>- Lvl Flt</t>
  </si>
  <si>
    <t>BHP Req</t>
  </si>
  <si>
    <t>Power Setting</t>
  </si>
  <si>
    <t>R5</t>
  </si>
  <si>
    <t>Changes Due to Bank</t>
  </si>
  <si>
    <t>Q_R1</t>
  </si>
  <si>
    <t>Lift and Yaw</t>
  </si>
  <si>
    <t>3. CHANGES</t>
  </si>
  <si>
    <t>Grv</t>
  </si>
  <si>
    <t>Changes Due to Lift</t>
  </si>
  <si>
    <t>Head Off</t>
  </si>
  <si>
    <t>Changes Due to Gravity</t>
  </si>
  <si>
    <t>R5*</t>
  </si>
  <si>
    <t>ACP2</t>
  </si>
  <si>
    <t>ACP1</t>
  </si>
  <si>
    <t>AC`</t>
  </si>
  <si>
    <t>rev</t>
  </si>
  <si>
    <t>Turn Rate</t>
  </si>
  <si>
    <t>degrees per frame</t>
  </si>
  <si>
    <t>difference</t>
  </si>
  <si>
    <t>Formula = TAN(Bank) * Gravity / Speed</t>
  </si>
  <si>
    <t>This confirms that, in level turning flight, Aircraft Pitch (ACB) does not change</t>
  </si>
  <si>
    <t>and rate of turn agrees with rate of turn per formula</t>
  </si>
  <si>
    <t>Aircaft Heading (AC Head) = Pitch Plane Heading (PP Head) + Heading Offset (HeadOff)</t>
  </si>
  <si>
    <t>SIMPLIFIED METHOD</t>
  </si>
  <si>
    <t>Computes Direction of Flight (not Orientation of Aircraft)</t>
  </si>
  <si>
    <t>OBJECTIVE - Show that Aircaft correctly performs the following maneuvers:</t>
  </si>
  <si>
    <t>Degrees</t>
  </si>
  <si>
    <t>Feet</t>
  </si>
  <si>
    <t>feet / time</t>
  </si>
  <si>
    <t>deg / time</t>
  </si>
  <si>
    <t>lbs / sec</t>
  </si>
  <si>
    <t>fpt2</t>
  </si>
  <si>
    <t>INPUT</t>
  </si>
  <si>
    <t>vert</t>
  </si>
  <si>
    <t>horz</t>
  </si>
  <si>
    <t>total</t>
  </si>
  <si>
    <t>Turn Rate Formula</t>
  </si>
  <si>
    <t>Input = Coefficient of Lift (not Angle of Attack)</t>
  </si>
  <si>
    <t>Heading Offset = Heading Offset + Pitch Plane Heading Change due to Gravity</t>
  </si>
  <si>
    <t>Loops (both vertical and angled)</t>
  </si>
  <si>
    <t>Totals</t>
  </si>
  <si>
    <t>deg / t</t>
  </si>
  <si>
    <t>Acc / t</t>
  </si>
  <si>
    <t>Acc / s</t>
  </si>
  <si>
    <t>feet / t</t>
  </si>
  <si>
    <t>Level Turning Flight - no Vertical Change and Lateral Change agrees with Formula</t>
  </si>
  <si>
    <t>Climbing Flight (both straight and turning)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</si>
</sst>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_);\(0\)"/>
    <numFmt numFmtId="165" formatCode="0.000_);\(0.000\)"/>
    <numFmt numFmtId="166" formatCode="0.00_);\(0.00\)"/>
    <numFmt numFmtId="167" formatCode="0.0000_);\(0.0000\)"/>
  </numFmts>
  <fonts count="4" x14ac:knownFonts="1">
    <font>
      <sz val="11"/>
      <color theme="1"/>
      <name val="Calibri"/>
      <family val="2"/>
      <scheme val="minor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0"/>
      <name val="Arial Narrow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66FFFF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9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Fill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0" borderId="4" xfId="0" applyFont="1" applyBorder="1"/>
    <xf numFmtId="0" fontId="2" fillId="0" borderId="5" xfId="0" applyFont="1" applyBorder="1"/>
    <xf numFmtId="0" fontId="2" fillId="0" borderId="6" xfId="0" applyFont="1" applyBorder="1"/>
    <xf numFmtId="164" fontId="2" fillId="3" borderId="7" xfId="0" applyNumberFormat="1" applyFont="1" applyFill="1" applyBorder="1"/>
    <xf numFmtId="165" fontId="2" fillId="3" borderId="7" xfId="0" applyNumberFormat="1" applyFont="1" applyFill="1" applyBorder="1"/>
    <xf numFmtId="166" fontId="2" fillId="4" borderId="7" xfId="0" applyNumberFormat="1" applyFont="1" applyFill="1" applyBorder="1"/>
    <xf numFmtId="0" fontId="2" fillId="0" borderId="8" xfId="0" applyFont="1" applyBorder="1"/>
    <xf numFmtId="0" fontId="2" fillId="0" borderId="0" xfId="0" applyFont="1" applyBorder="1"/>
    <xf numFmtId="0" fontId="2" fillId="0" borderId="9" xfId="0" applyFont="1" applyBorder="1"/>
    <xf numFmtId="166" fontId="2" fillId="0" borderId="7" xfId="0" applyNumberFormat="1" applyFont="1" applyFill="1" applyBorder="1"/>
    <xf numFmtId="167" fontId="2" fillId="3" borderId="7" xfId="0" applyNumberFormat="1" applyFont="1" applyFill="1" applyBorder="1"/>
    <xf numFmtId="167" fontId="2" fillId="4" borderId="7" xfId="0" applyNumberFormat="1" applyFont="1" applyFill="1" applyBorder="1"/>
    <xf numFmtId="166" fontId="2" fillId="5" borderId="7" xfId="0" applyNumberFormat="1" applyFont="1" applyFill="1" applyBorder="1" applyAlignment="1"/>
    <xf numFmtId="166" fontId="2" fillId="6" borderId="7" xfId="0" applyNumberFormat="1" applyFont="1" applyFill="1" applyBorder="1"/>
    <xf numFmtId="166" fontId="2" fillId="3" borderId="7" xfId="0" applyNumberFormat="1" applyFont="1" applyFill="1" applyBorder="1"/>
    <xf numFmtId="165" fontId="2" fillId="8" borderId="7" xfId="0" applyNumberFormat="1" applyFont="1" applyFill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166" fontId="2" fillId="4" borderId="7" xfId="0" applyNumberFormat="1" applyFont="1" applyFill="1" applyBorder="1" applyAlignment="1"/>
    <xf numFmtId="165" fontId="2" fillId="9" borderId="7" xfId="0" applyNumberFormat="1" applyFont="1" applyFill="1" applyBorder="1"/>
    <xf numFmtId="165" fontId="2" fillId="0" borderId="7" xfId="0" applyNumberFormat="1" applyFont="1" applyBorder="1"/>
    <xf numFmtId="164" fontId="2" fillId="2" borderId="7" xfId="0" applyNumberFormat="1" applyFont="1" applyFill="1" applyBorder="1"/>
    <xf numFmtId="164" fontId="2" fillId="8" borderId="7" xfId="0" applyNumberFormat="1" applyFont="1" applyFill="1" applyBorder="1"/>
    <xf numFmtId="164" fontId="2" fillId="0" borderId="0" xfId="0" applyNumberFormat="1" applyFont="1"/>
    <xf numFmtId="165" fontId="2" fillId="0" borderId="0" xfId="0" applyNumberFormat="1" applyFont="1" applyAlignment="1"/>
    <xf numFmtId="0" fontId="2" fillId="0" borderId="13" xfId="0" applyFont="1" applyBorder="1" applyAlignment="1">
      <alignment horizontal="center"/>
    </xf>
    <xf numFmtId="164" fontId="2" fillId="6" borderId="7" xfId="0" applyNumberFormat="1" applyFont="1" applyFill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166" fontId="2" fillId="6" borderId="7" xfId="0" applyNumberFormat="1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164" fontId="2" fillId="0" borderId="7" xfId="0" applyNumberFormat="1" applyFont="1" applyFill="1" applyBorder="1"/>
    <xf numFmtId="0" fontId="1" fillId="0" borderId="7" xfId="0" applyFont="1" applyBorder="1" applyAlignment="1">
      <alignment horizontal="center"/>
    </xf>
    <xf numFmtId="164" fontId="2" fillId="4" borderId="7" xfId="0" applyNumberFormat="1" applyFont="1" applyFill="1" applyBorder="1" applyAlignment="1">
      <alignment horizontal="center"/>
    </xf>
    <xf numFmtId="166" fontId="2" fillId="2" borderId="7" xfId="0" applyNumberFormat="1" applyFont="1" applyFill="1" applyBorder="1"/>
    <xf numFmtId="166" fontId="2" fillId="5" borderId="7" xfId="0" applyNumberFormat="1" applyFont="1" applyFill="1" applyBorder="1"/>
    <xf numFmtId="165" fontId="2" fillId="4" borderId="7" xfId="0" applyNumberFormat="1" applyFont="1" applyFill="1" applyBorder="1" applyAlignment="1"/>
    <xf numFmtId="166" fontId="2" fillId="0" borderId="0" xfId="0" applyNumberFormat="1" applyFont="1"/>
    <xf numFmtId="166" fontId="2" fillId="0" borderId="0" xfId="0" applyNumberFormat="1" applyFont="1" applyFill="1" applyBorder="1"/>
    <xf numFmtId="167" fontId="2" fillId="0" borderId="0" xfId="0" applyNumberFormat="1" applyFont="1" applyFill="1" applyBorder="1"/>
    <xf numFmtId="164" fontId="2" fillId="2" borderId="0" xfId="0" applyNumberFormat="1" applyFont="1" applyFill="1" applyBorder="1"/>
    <xf numFmtId="167" fontId="2" fillId="0" borderId="7" xfId="0" applyNumberFormat="1" applyFont="1" applyFill="1" applyBorder="1"/>
    <xf numFmtId="164" fontId="2" fillId="0" borderId="0" xfId="0" applyNumberFormat="1" applyFont="1" applyFill="1" applyBorder="1"/>
    <xf numFmtId="166" fontId="3" fillId="3" borderId="7" xfId="0" applyNumberFormat="1" applyFont="1" applyFill="1" applyBorder="1"/>
    <xf numFmtId="165" fontId="2" fillId="6" borderId="7" xfId="0" applyNumberFormat="1" applyFont="1" applyFill="1" applyBorder="1" applyAlignment="1"/>
    <xf numFmtId="164" fontId="2" fillId="0" borderId="7" xfId="0" applyNumberFormat="1" applyFont="1" applyBorder="1" applyAlignment="1">
      <alignment horizontal="center"/>
    </xf>
    <xf numFmtId="0" fontId="2" fillId="0" borderId="7" xfId="0" applyFont="1" applyBorder="1"/>
    <xf numFmtId="166" fontId="2" fillId="9" borderId="2" xfId="0" applyNumberFormat="1" applyFont="1" applyFill="1" applyBorder="1"/>
    <xf numFmtId="164" fontId="2" fillId="11" borderId="0" xfId="0" applyNumberFormat="1" applyFont="1" applyFill="1"/>
    <xf numFmtId="166" fontId="2" fillId="12" borderId="7" xfId="0" applyNumberFormat="1" applyFont="1" applyFill="1" applyBorder="1"/>
    <xf numFmtId="166" fontId="2" fillId="13" borderId="14" xfId="0" applyNumberFormat="1" applyFont="1" applyFill="1" applyBorder="1"/>
    <xf numFmtId="0" fontId="2" fillId="6" borderId="0" xfId="0" applyFont="1" applyFill="1"/>
    <xf numFmtId="164" fontId="2" fillId="10" borderId="0" xfId="0" applyNumberFormat="1" applyFont="1" applyFill="1"/>
    <xf numFmtId="166" fontId="2" fillId="13" borderId="7" xfId="0" applyNumberFormat="1" applyFont="1" applyFill="1" applyBorder="1"/>
    <xf numFmtId="164" fontId="1" fillId="10" borderId="0" xfId="0" applyNumberFormat="1" applyFont="1" applyFill="1"/>
    <xf numFmtId="166" fontId="2" fillId="9" borderId="7" xfId="0" applyNumberFormat="1" applyFont="1" applyFill="1" applyBorder="1"/>
    <xf numFmtId="166" fontId="2" fillId="13" borderId="7" xfId="0" applyNumberFormat="1" applyFont="1" applyFill="1" applyBorder="1" applyAlignment="1"/>
    <xf numFmtId="166" fontId="2" fillId="14" borderId="7" xfId="0" applyNumberFormat="1" applyFont="1" applyFill="1" applyBorder="1"/>
    <xf numFmtId="167" fontId="2" fillId="0" borderId="7" xfId="0" applyNumberFormat="1" applyFont="1" applyBorder="1" applyAlignment="1"/>
    <xf numFmtId="166" fontId="2" fillId="0" borderId="7" xfId="0" applyNumberFormat="1" applyFont="1" applyBorder="1"/>
    <xf numFmtId="167" fontId="2" fillId="0" borderId="0" xfId="0" applyNumberFormat="1" applyFont="1"/>
    <xf numFmtId="167" fontId="2" fillId="0" borderId="7" xfId="0" applyNumberFormat="1" applyFont="1" applyBorder="1"/>
    <xf numFmtId="167" fontId="2" fillId="14" borderId="7" xfId="0" applyNumberFormat="1" applyFont="1" applyFill="1" applyBorder="1"/>
    <xf numFmtId="166" fontId="2" fillId="8" borderId="7" xfId="0" applyNumberFormat="1" applyFont="1" applyFill="1" applyBorder="1"/>
    <xf numFmtId="164" fontId="2" fillId="0" borderId="7" xfId="0" applyNumberFormat="1" applyFont="1" applyBorder="1"/>
    <xf numFmtId="166" fontId="2" fillId="10" borderId="7" xfId="0" applyNumberFormat="1" applyFont="1" applyFill="1" applyBorder="1"/>
    <xf numFmtId="166" fontId="2" fillId="15" borderId="7" xfId="0" applyNumberFormat="1" applyFont="1" applyFill="1" applyBorder="1"/>
    <xf numFmtId="164" fontId="2" fillId="0" borderId="7" xfId="0" applyNumberFormat="1" applyFont="1" applyFill="1" applyBorder="1" applyAlignment="1">
      <alignment horizontal="center"/>
    </xf>
    <xf numFmtId="0" fontId="2" fillId="0" borderId="0" xfId="0" quotePrefix="1" applyFont="1" applyAlignment="1">
      <alignment horizontal="center"/>
    </xf>
    <xf numFmtId="164" fontId="1" fillId="11" borderId="0" xfId="0" applyNumberFormat="1" applyFont="1" applyFill="1"/>
    <xf numFmtId="166" fontId="2" fillId="2" borderId="7" xfId="0" applyNumberFormat="1" applyFont="1" applyFill="1" applyBorder="1" applyAlignment="1"/>
    <xf numFmtId="0" fontId="2" fillId="0" borderId="0" xfId="0" applyFont="1" applyAlignment="1">
      <alignment horizontal="left" vertical="top" wrapText="1"/>
    </xf>
    <xf numFmtId="0" fontId="2" fillId="0" borderId="1" xfId="0" applyFont="1" applyBorder="1"/>
    <xf numFmtId="0" fontId="2" fillId="0" borderId="3" xfId="0" applyFont="1" applyBorder="1"/>
    <xf numFmtId="0" fontId="2" fillId="0" borderId="2" xfId="0" applyFont="1" applyBorder="1"/>
    <xf numFmtId="165" fontId="2" fillId="0" borderId="7" xfId="0" applyNumberFormat="1" applyFont="1" applyFill="1" applyBorder="1"/>
    <xf numFmtId="0" fontId="1" fillId="0" borderId="0" xfId="0" applyFont="1" applyAlignment="1">
      <alignment horizontal="center"/>
    </xf>
    <xf numFmtId="0" fontId="1" fillId="0" borderId="7" xfId="0" applyFont="1" applyFill="1" applyBorder="1" applyAlignment="1">
      <alignment horizontal="center"/>
    </xf>
    <xf numFmtId="167" fontId="2" fillId="16" borderId="7" xfId="0" applyNumberFormat="1" applyFont="1" applyFill="1" applyBorder="1" applyAlignment="1"/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165" fontId="2" fillId="15" borderId="0" xfId="0" applyNumberFormat="1" applyFont="1" applyFill="1" applyAlignment="1"/>
    <xf numFmtId="0" fontId="2" fillId="0" borderId="0" xfId="0" applyFont="1" applyAlignment="1">
      <alignment horizontal="center"/>
    </xf>
    <xf numFmtId="164" fontId="2" fillId="14" borderId="7" xfId="0" applyNumberFormat="1" applyFont="1" applyFill="1" applyBorder="1" applyAlignment="1">
      <alignment horizontal="center"/>
    </xf>
    <xf numFmtId="167" fontId="2" fillId="0" borderId="0" xfId="0" applyNumberFormat="1" applyFont="1" applyBorder="1"/>
    <xf numFmtId="164" fontId="1" fillId="0" borderId="0" xfId="0" applyNumberFormat="1" applyFont="1" applyFill="1" applyBorder="1"/>
    <xf numFmtId="0" fontId="1" fillId="0" borderId="0" xfId="0" applyFont="1" applyAlignment="1">
      <alignment horizontal="right"/>
    </xf>
    <xf numFmtId="0" fontId="2" fillId="0" borderId="0" xfId="0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99FF"/>
      <color rgb="FF99FF99"/>
      <color rgb="FFFFCCFF"/>
      <color rgb="FFCCFFFF"/>
      <color rgb="FF66FF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Side View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458440445586976E-2"/>
          <c:y val="2.3585695143182803E-2"/>
          <c:w val="0.84922885924606473"/>
          <c:h val="0.85314756012906789"/>
        </c:manualLayout>
      </c:layout>
      <c:scatterChart>
        <c:scatterStyle val="lineMarker"/>
        <c:varyColors val="0"/>
        <c:ser>
          <c:idx val="0"/>
          <c:order val="0"/>
          <c:tx>
            <c:v>MapPos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Series_Comp!$AR$26:$AR$1025</c:f>
              <c:numCache>
                <c:formatCode>0_);\(0\)</c:formatCode>
                <c:ptCount val="1000"/>
                <c:pt idx="0">
                  <c:v>6.1111111111111116</c:v>
                </c:pt>
                <c:pt idx="1">
                  <c:v>12.222220043839037</c:v>
                </c:pt>
                <c:pt idx="2">
                  <c:v>18.333322441410154</c:v>
                </c:pt>
                <c:pt idx="3">
                  <c:v>24.444413947039969</c:v>
                </c:pt>
                <c:pt idx="4">
                  <c:v>30.555490203933115</c:v>
                </c:pt>
                <c:pt idx="5">
                  <c:v>36.666546855286462</c:v>
                </c:pt>
                <c:pt idx="6">
                  <c:v>42.777579544292216</c:v>
                </c:pt>
                <c:pt idx="7">
                  <c:v>48.88858391414103</c:v>
                </c:pt>
                <c:pt idx="8">
                  <c:v>54.999555608025112</c:v>
                </c:pt>
                <c:pt idx="9">
                  <c:v>61.110490269141323</c:v>
                </c:pt>
                <c:pt idx="10">
                  <c:v>67.221383540694291</c:v>
                </c:pt>
                <c:pt idx="11">
                  <c:v>73.332231065899506</c:v>
                </c:pt>
                <c:pt idx="12">
                  <c:v>79.443028487986453</c:v>
                </c:pt>
                <c:pt idx="13">
                  <c:v>85.553771450201694</c:v>
                </c:pt>
                <c:pt idx="14">
                  <c:v>91.664455595811972</c:v>
                </c:pt>
                <c:pt idx="15">
                  <c:v>97.775076568107337</c:v>
                </c:pt>
                <c:pt idx="16">
                  <c:v>103.88563001040423</c:v>
                </c:pt>
                <c:pt idx="17">
                  <c:v>109.99611156604861</c:v>
                </c:pt>
                <c:pt idx="18">
                  <c:v>116.10651687841906</c:v>
                </c:pt>
                <c:pt idx="19">
                  <c:v>122.21684159092985</c:v>
                </c:pt>
                <c:pt idx="20">
                  <c:v>128.32708134703412</c:v>
                </c:pt>
                <c:pt idx="21">
                  <c:v>134.43723179022692</c:v>
                </c:pt>
                <c:pt idx="22">
                  <c:v>140.54728856404833</c:v>
                </c:pt>
                <c:pt idx="23">
                  <c:v>146.65724731208661</c:v>
                </c:pt>
                <c:pt idx="24">
                  <c:v>152.76710367798125</c:v>
                </c:pt>
                <c:pt idx="25">
                  <c:v>158.87685330542612</c:v>
                </c:pt>
                <c:pt idx="26">
                  <c:v>164.98649183817253</c:v>
                </c:pt>
                <c:pt idx="27">
                  <c:v>171.09601492003239</c:v>
                </c:pt>
                <c:pt idx="28">
                  <c:v>177.20541819488125</c:v>
                </c:pt>
                <c:pt idx="29">
                  <c:v>183.31469730666149</c:v>
                </c:pt>
                <c:pt idx="30">
                  <c:v>189.42384789938538</c:v>
                </c:pt>
                <c:pt idx="31">
                  <c:v>195.53286561832985</c:v>
                </c:pt>
                <c:pt idx="32">
                  <c:v>201.64174610813882</c:v>
                </c:pt>
                <c:pt idx="33">
                  <c:v>207.75048501328016</c:v>
                </c:pt>
                <c:pt idx="34">
                  <c:v>213.85907797844814</c:v>
                </c:pt>
                <c:pt idx="35">
                  <c:v>219.96752064824659</c:v>
                </c:pt>
                <c:pt idx="36">
                  <c:v>226.07580866757667</c:v>
                </c:pt>
                <c:pt idx="37">
                  <c:v>232.18393768138165</c:v>
                </c:pt>
                <c:pt idx="38">
                  <c:v>238.29190333460633</c:v>
                </c:pt>
                <c:pt idx="39">
                  <c:v>244.39970127236063</c:v>
                </c:pt>
                <c:pt idx="40">
                  <c:v>250.50732713990325</c:v>
                </c:pt>
                <c:pt idx="41">
                  <c:v>256.61477658258156</c:v>
                </c:pt>
                <c:pt idx="42">
                  <c:v>262.72204524584043</c:v>
                </c:pt>
                <c:pt idx="43">
                  <c:v>268.8291287753193</c:v>
                </c:pt>
                <c:pt idx="44">
                  <c:v>274.93602281667131</c:v>
                </c:pt>
                <c:pt idx="45">
                  <c:v>281.04272301574446</c:v>
                </c:pt>
                <c:pt idx="46">
                  <c:v>287.14922501853528</c:v>
                </c:pt>
                <c:pt idx="47">
                  <c:v>293.25552447108231</c:v>
                </c:pt>
                <c:pt idx="48">
                  <c:v>299.36161701965028</c:v>
                </c:pt>
                <c:pt idx="49">
                  <c:v>305.46749831059219</c:v>
                </c:pt>
                <c:pt idx="50">
                  <c:v>311.57316399038876</c:v>
                </c:pt>
                <c:pt idx="51">
                  <c:v>317.67860970571206</c:v>
                </c:pt>
                <c:pt idx="52">
                  <c:v>323.78383110336648</c:v>
                </c:pt>
                <c:pt idx="53">
                  <c:v>329.88882383029318</c:v>
                </c:pt>
                <c:pt idx="54">
                  <c:v>335.99358353360049</c:v>
                </c:pt>
                <c:pt idx="55">
                  <c:v>342.09810586054016</c:v>
                </c:pt>
                <c:pt idx="56">
                  <c:v>348.20238645853601</c:v>
                </c:pt>
                <c:pt idx="57">
                  <c:v>354.30642097516181</c:v>
                </c:pt>
                <c:pt idx="58">
                  <c:v>360.41020505816846</c:v>
                </c:pt>
                <c:pt idx="59">
                  <c:v>366.51373435548595</c:v>
                </c:pt>
                <c:pt idx="60">
                  <c:v>372.61700451520386</c:v>
                </c:pt>
                <c:pt idx="61">
                  <c:v>378.72001118557506</c:v>
                </c:pt>
                <c:pt idx="62">
                  <c:v>384.8227500150399</c:v>
                </c:pt>
                <c:pt idx="63">
                  <c:v>390.92521665220863</c:v>
                </c:pt>
                <c:pt idx="64">
                  <c:v>397.02740674588438</c:v>
                </c:pt>
                <c:pt idx="65">
                  <c:v>403.12931594508484</c:v>
                </c:pt>
                <c:pt idx="66">
                  <c:v>409.23093989898786</c:v>
                </c:pt>
                <c:pt idx="67">
                  <c:v>415.33227425697231</c:v>
                </c:pt>
                <c:pt idx="68">
                  <c:v>421.43331466862065</c:v>
                </c:pt>
                <c:pt idx="69">
                  <c:v>427.5340567837041</c:v>
                </c:pt>
                <c:pt idx="70">
                  <c:v>433.6344962522204</c:v>
                </c:pt>
                <c:pt idx="71">
                  <c:v>439.73462872436221</c:v>
                </c:pt>
                <c:pt idx="72">
                  <c:v>445.83444985050403</c:v>
                </c:pt>
                <c:pt idx="73">
                  <c:v>451.9339552812545</c:v>
                </c:pt>
                <c:pt idx="74">
                  <c:v>458.03314066744286</c:v>
                </c:pt>
                <c:pt idx="75">
                  <c:v>464.1320016601062</c:v>
                </c:pt>
                <c:pt idx="76">
                  <c:v>470.23053391052309</c:v>
                </c:pt>
                <c:pt idx="77">
                  <c:v>476.32873307018616</c:v>
                </c:pt>
                <c:pt idx="78">
                  <c:v>482.42659479080532</c:v>
                </c:pt>
                <c:pt idx="79">
                  <c:v>488.52411472434005</c:v>
                </c:pt>
                <c:pt idx="80">
                  <c:v>494.62128852295899</c:v>
                </c:pt>
                <c:pt idx="81">
                  <c:v>500.71811183909972</c:v>
                </c:pt>
                <c:pt idx="82">
                  <c:v>506.8145803254157</c:v>
                </c:pt>
                <c:pt idx="83">
                  <c:v>512.91068963480723</c:v>
                </c:pt>
                <c:pt idx="84">
                  <c:v>519.00643542043724</c:v>
                </c:pt>
                <c:pt idx="85">
                  <c:v>525.10181333569483</c:v>
                </c:pt>
                <c:pt idx="86">
                  <c:v>531.19681903423759</c:v>
                </c:pt>
                <c:pt idx="87">
                  <c:v>537.29144816998121</c:v>
                </c:pt>
                <c:pt idx="88">
                  <c:v>543.38569639707771</c:v>
                </c:pt>
                <c:pt idx="89">
                  <c:v>549.47955936995561</c:v>
                </c:pt>
                <c:pt idx="90">
                  <c:v>555.5730327433107</c:v>
                </c:pt>
                <c:pt idx="91">
                  <c:v>561.66611217212085</c:v>
                </c:pt>
                <c:pt idx="92">
                  <c:v>567.75879331162514</c:v>
                </c:pt>
                <c:pt idx="93">
                  <c:v>573.85107181731519</c:v>
                </c:pt>
                <c:pt idx="94">
                  <c:v>579.94294334498488</c:v>
                </c:pt>
                <c:pt idx="95">
                  <c:v>586.0344035506987</c:v>
                </c:pt>
                <c:pt idx="96">
                  <c:v>592.125448090806</c:v>
                </c:pt>
                <c:pt idx="97">
                  <c:v>598.21607262195528</c:v>
                </c:pt>
                <c:pt idx="98">
                  <c:v>604.30627280107478</c:v>
                </c:pt>
                <c:pt idx="99">
                  <c:v>610.39604428538689</c:v>
                </c:pt>
                <c:pt idx="100">
                  <c:v>616.48538273240001</c:v>
                </c:pt>
                <c:pt idx="101">
                  <c:v>622.57428379993303</c:v>
                </c:pt>
                <c:pt idx="102">
                  <c:v>628.6627431461078</c:v>
                </c:pt>
                <c:pt idx="103">
                  <c:v>634.75075642934166</c:v>
                </c:pt>
                <c:pt idx="104">
                  <c:v>640.83831930836084</c:v>
                </c:pt>
                <c:pt idx="105">
                  <c:v>646.9254274422135</c:v>
                </c:pt>
                <c:pt idx="106">
                  <c:v>653.01207649026276</c:v>
                </c:pt>
                <c:pt idx="107">
                  <c:v>659.09826211217967</c:v>
                </c:pt>
                <c:pt idx="108">
                  <c:v>665.18397996795613</c:v>
                </c:pt>
                <c:pt idx="109">
                  <c:v>671.26922571791772</c:v>
                </c:pt>
                <c:pt idx="110">
                  <c:v>677.35399502270718</c:v>
                </c:pt>
                <c:pt idx="111">
                  <c:v>683.43828354330674</c:v>
                </c:pt>
                <c:pt idx="112">
                  <c:v>689.52208694103138</c:v>
                </c:pt>
                <c:pt idx="113">
                  <c:v>695.60540087752281</c:v>
                </c:pt>
                <c:pt idx="114">
                  <c:v>701.68822101477099</c:v>
                </c:pt>
                <c:pt idx="115">
                  <c:v>707.7705430150985</c:v>
                </c:pt>
                <c:pt idx="116">
                  <c:v>713.85236254118206</c:v>
                </c:pt>
                <c:pt idx="117">
                  <c:v>719.9336752560464</c:v>
                </c:pt>
                <c:pt idx="118">
                  <c:v>726.01447682306718</c:v>
                </c:pt>
                <c:pt idx="119">
                  <c:v>732.09476290596535</c:v>
                </c:pt>
                <c:pt idx="120">
                  <c:v>738.17452916882758</c:v>
                </c:pt>
                <c:pt idx="121">
                  <c:v>744.25377127610057</c:v>
                </c:pt>
                <c:pt idx="122">
                  <c:v>750.33248489259427</c:v>
                </c:pt>
                <c:pt idx="123">
                  <c:v>756.41066568349311</c:v>
                </c:pt>
                <c:pt idx="124">
                  <c:v>762.48830931435066</c:v>
                </c:pt>
                <c:pt idx="125">
                  <c:v>768.56541145108429</c:v>
                </c:pt>
                <c:pt idx="126">
                  <c:v>774.64196775999494</c:v>
                </c:pt>
                <c:pt idx="127">
                  <c:v>780.7179739077618</c:v>
                </c:pt>
                <c:pt idx="128">
                  <c:v>786.79342556144513</c:v>
                </c:pt>
                <c:pt idx="129">
                  <c:v>792.86831838848968</c:v>
                </c:pt>
                <c:pt idx="130">
                  <c:v>798.94264805673538</c:v>
                </c:pt>
                <c:pt idx="131">
                  <c:v>805.01641023440459</c:v>
                </c:pt>
                <c:pt idx="132">
                  <c:v>811.08960059012099</c:v>
                </c:pt>
                <c:pt idx="133">
                  <c:v>817.16221479289698</c:v>
                </c:pt>
                <c:pt idx="134">
                  <c:v>823.23424851215202</c:v>
                </c:pt>
                <c:pt idx="135">
                  <c:v>829.30569741771569</c:v>
                </c:pt>
                <c:pt idx="136">
                  <c:v>835.37655717982307</c:v>
                </c:pt>
                <c:pt idx="137">
                  <c:v>841.44682346911782</c:v>
                </c:pt>
                <c:pt idx="138">
                  <c:v>847.51649195664788</c:v>
                </c:pt>
                <c:pt idx="139">
                  <c:v>853.58555831388321</c:v>
                </c:pt>
                <c:pt idx="140">
                  <c:v>859.65401821272587</c:v>
                </c:pt>
                <c:pt idx="141">
                  <c:v>865.72186732548437</c:v>
                </c:pt>
                <c:pt idx="142">
                  <c:v>871.78910132489807</c:v>
                </c:pt>
                <c:pt idx="143">
                  <c:v>877.85571588413325</c:v>
                </c:pt>
                <c:pt idx="144">
                  <c:v>883.92170667679306</c:v>
                </c:pt>
                <c:pt idx="145">
                  <c:v>889.9870693769135</c:v>
                </c:pt>
                <c:pt idx="146">
                  <c:v>896.0517996589665</c:v>
                </c:pt>
                <c:pt idx="147">
                  <c:v>902.11589319786299</c:v>
                </c:pt>
                <c:pt idx="148">
                  <c:v>908.17934566896292</c:v>
                </c:pt>
                <c:pt idx="149">
                  <c:v>914.24215274807113</c:v>
                </c:pt>
                <c:pt idx="150">
                  <c:v>920.30431011144742</c:v>
                </c:pt>
                <c:pt idx="151">
                  <c:v>926.36581343580281</c:v>
                </c:pt>
                <c:pt idx="152">
                  <c:v>932.42665839830227</c:v>
                </c:pt>
                <c:pt idx="153">
                  <c:v>938.48684067656836</c:v>
                </c:pt>
                <c:pt idx="154">
                  <c:v>944.54635594869023</c:v>
                </c:pt>
                <c:pt idx="155">
                  <c:v>950.6051998932204</c:v>
                </c:pt>
                <c:pt idx="156">
                  <c:v>956.66336818918444</c:v>
                </c:pt>
                <c:pt idx="157">
                  <c:v>962.72085651607711</c:v>
                </c:pt>
                <c:pt idx="158">
                  <c:v>968.77766055386576</c:v>
                </c:pt>
                <c:pt idx="159">
                  <c:v>974.83377598299319</c:v>
                </c:pt>
                <c:pt idx="160">
                  <c:v>980.88919848439355</c:v>
                </c:pt>
                <c:pt idx="161">
                  <c:v>986.94392373947608</c:v>
                </c:pt>
                <c:pt idx="162">
                  <c:v>992.99794743014729</c:v>
                </c:pt>
                <c:pt idx="163">
                  <c:v>999.05126523878903</c:v>
                </c:pt>
                <c:pt idx="164">
                  <c:v>1005.1038728482862</c:v>
                </c:pt>
                <c:pt idx="165">
                  <c:v>1011.1557659420234</c:v>
                </c:pt>
                <c:pt idx="166">
                  <c:v>1017.2069402038763</c:v>
                </c:pt>
                <c:pt idx="167">
                  <c:v>1023.2573913182264</c:v>
                </c:pt>
                <c:pt idx="168">
                  <c:v>1029.3071149699638</c:v>
                </c:pt>
                <c:pt idx="169">
                  <c:v>1035.3561068444851</c:v>
                </c:pt>
                <c:pt idx="170">
                  <c:v>1041.4043626276957</c:v>
                </c:pt>
                <c:pt idx="171">
                  <c:v>1047.4518780060189</c:v>
                </c:pt>
                <c:pt idx="172">
                  <c:v>1053.498648666399</c:v>
                </c:pt>
                <c:pt idx="173">
                  <c:v>1059.5446702962929</c:v>
                </c:pt>
                <c:pt idx="174">
                  <c:v>1065.5899385836899</c:v>
                </c:pt>
                <c:pt idx="175">
                  <c:v>1071.6344492171038</c:v>
                </c:pt>
                <c:pt idx="176">
                  <c:v>1077.6781978855702</c:v>
                </c:pt>
                <c:pt idx="177">
                  <c:v>1083.7211802786715</c:v>
                </c:pt>
                <c:pt idx="178">
                  <c:v>1089.7633920865185</c:v>
                </c:pt>
                <c:pt idx="179">
                  <c:v>1095.8048289997637</c:v>
                </c:pt>
                <c:pt idx="180">
                  <c:v>1101.845486709605</c:v>
                </c:pt>
                <c:pt idx="181">
                  <c:v>1107.8853609077826</c:v>
                </c:pt>
                <c:pt idx="182">
                  <c:v>1113.9244472865823</c:v>
                </c:pt>
                <c:pt idx="183">
                  <c:v>1119.9627415388443</c:v>
                </c:pt>
                <c:pt idx="184">
                  <c:v>1126.0002393579603</c:v>
                </c:pt>
                <c:pt idx="185">
                  <c:v>1132.0369364378876</c:v>
                </c:pt>
                <c:pt idx="186">
                  <c:v>1138.0728284731413</c:v>
                </c:pt>
                <c:pt idx="187">
                  <c:v>1144.1079111588028</c:v>
                </c:pt>
                <c:pt idx="188">
                  <c:v>1150.1421801905121</c:v>
                </c:pt>
                <c:pt idx="189">
                  <c:v>1156.1756312644866</c:v>
                </c:pt>
                <c:pt idx="190">
                  <c:v>1162.2082600775086</c:v>
                </c:pt>
                <c:pt idx="191">
                  <c:v>1168.2400623269439</c:v>
                </c:pt>
                <c:pt idx="192">
                  <c:v>1174.2710337107392</c:v>
                </c:pt>
                <c:pt idx="193">
                  <c:v>1180.3011699274209</c:v>
                </c:pt>
                <c:pt idx="194">
                  <c:v>1186.3304666760976</c:v>
                </c:pt>
                <c:pt idx="195">
                  <c:v>1192.3589196564678</c:v>
                </c:pt>
                <c:pt idx="196">
                  <c:v>1198.3865245688239</c:v>
                </c:pt>
                <c:pt idx="197">
                  <c:v>1204.4132771140542</c:v>
                </c:pt>
                <c:pt idx="198">
                  <c:v>1210.4391729936365</c:v>
                </c:pt>
                <c:pt idx="199">
                  <c:v>1216.4642079096564</c:v>
                </c:pt>
                <c:pt idx="200">
                  <c:v>1222.4883775647997</c:v>
                </c:pt>
                <c:pt idx="201">
                  <c:v>1228.5116776623656</c:v>
                </c:pt>
                <c:pt idx="202">
                  <c:v>1234.5341039062553</c:v>
                </c:pt>
                <c:pt idx="203">
                  <c:v>1240.5556520009889</c:v>
                </c:pt>
                <c:pt idx="204">
                  <c:v>1246.5763176516994</c:v>
                </c:pt>
                <c:pt idx="205">
                  <c:v>1252.5960965641357</c:v>
                </c:pt>
                <c:pt idx="206">
                  <c:v>1258.61498444467</c:v>
                </c:pt>
                <c:pt idx="207">
                  <c:v>1264.6329770003063</c:v>
                </c:pt>
                <c:pt idx="208">
                  <c:v>1270.6500699386681</c:v>
                </c:pt>
                <c:pt idx="209">
                  <c:v>1276.6662589680125</c:v>
                </c:pt>
                <c:pt idx="210">
                  <c:v>1282.6815397972312</c:v>
                </c:pt>
                <c:pt idx="211">
                  <c:v>1288.6959081358552</c:v>
                </c:pt>
                <c:pt idx="212">
                  <c:v>1294.7093596940574</c:v>
                </c:pt>
                <c:pt idx="213">
                  <c:v>1300.7218901826504</c:v>
                </c:pt>
                <c:pt idx="214">
                  <c:v>1306.7334953130946</c:v>
                </c:pt>
                <c:pt idx="215">
                  <c:v>1312.7441707975013</c:v>
                </c:pt>
                <c:pt idx="216">
                  <c:v>1318.753912348631</c:v>
                </c:pt>
                <c:pt idx="217">
                  <c:v>1324.762715679906</c:v>
                </c:pt>
                <c:pt idx="218">
                  <c:v>1330.7705765053986</c:v>
                </c:pt>
                <c:pt idx="219">
                  <c:v>1336.7774905398489</c:v>
                </c:pt>
                <c:pt idx="220">
                  <c:v>1342.7834534986632</c:v>
                </c:pt>
                <c:pt idx="221">
                  <c:v>1348.7884610979072</c:v>
                </c:pt>
                <c:pt idx="222">
                  <c:v>1354.7925090543279</c:v>
                </c:pt>
                <c:pt idx="223">
                  <c:v>1360.7955930853425</c:v>
                </c:pt>
                <c:pt idx="224">
                  <c:v>1366.7977089090421</c:v>
                </c:pt>
                <c:pt idx="225">
                  <c:v>1372.7988522441985</c:v>
                </c:pt>
                <c:pt idx="226">
                  <c:v>1378.7990188102681</c:v>
                </c:pt>
                <c:pt idx="227">
                  <c:v>1384.7982043273892</c:v>
                </c:pt>
                <c:pt idx="228">
                  <c:v>1390.7964045163949</c:v>
                </c:pt>
                <c:pt idx="229">
                  <c:v>1396.7936150988073</c:v>
                </c:pt>
                <c:pt idx="230">
                  <c:v>1402.7898317968486</c:v>
                </c:pt>
                <c:pt idx="231">
                  <c:v>1408.7850503334362</c:v>
                </c:pt>
                <c:pt idx="232">
                  <c:v>1414.7792664321892</c:v>
                </c:pt>
                <c:pt idx="233">
                  <c:v>1420.7724758174279</c:v>
                </c:pt>
                <c:pt idx="234">
                  <c:v>1426.7646742141851</c:v>
                </c:pt>
                <c:pt idx="235">
                  <c:v>1432.7558573482006</c:v>
                </c:pt>
                <c:pt idx="236">
                  <c:v>1438.7460209459284</c:v>
                </c:pt>
                <c:pt idx="237">
                  <c:v>1444.7351607345354</c:v>
                </c:pt>
                <c:pt idx="238">
                  <c:v>1450.7232724419132</c:v>
                </c:pt>
                <c:pt idx="239">
                  <c:v>1456.7103517966768</c:v>
                </c:pt>
                <c:pt idx="240">
                  <c:v>1462.6963945281632</c:v>
                </c:pt>
                <c:pt idx="241">
                  <c:v>1468.6813963664388</c:v>
                </c:pt>
                <c:pt idx="242">
                  <c:v>1474.6653530423023</c:v>
                </c:pt>
                <c:pt idx="243">
                  <c:v>1480.648260287292</c:v>
                </c:pt>
                <c:pt idx="244">
                  <c:v>1486.6301138336767</c:v>
                </c:pt>
                <c:pt idx="245">
                  <c:v>1492.6109094144699</c:v>
                </c:pt>
                <c:pt idx="246">
                  <c:v>1498.5906427634263</c:v>
                </c:pt>
                <c:pt idx="247">
                  <c:v>1504.569309615048</c:v>
                </c:pt>
                <c:pt idx="248">
                  <c:v>1510.5469057045912</c:v>
                </c:pt>
                <c:pt idx="249">
                  <c:v>1516.5234267680576</c:v>
                </c:pt>
                <c:pt idx="250">
                  <c:v>1522.4988685422138</c:v>
                </c:pt>
                <c:pt idx="251">
                  <c:v>1528.4732267645779</c:v>
                </c:pt>
                <c:pt idx="252">
                  <c:v>1534.4464971734342</c:v>
                </c:pt>
                <c:pt idx="253">
                  <c:v>1540.418675507829</c:v>
                </c:pt>
                <c:pt idx="254">
                  <c:v>1546.3897575075769</c:v>
                </c:pt>
                <c:pt idx="255">
                  <c:v>1552.3597389132681</c:v>
                </c:pt>
                <c:pt idx="256">
                  <c:v>1558.3286154662637</c:v>
                </c:pt>
                <c:pt idx="257">
                  <c:v>1564.2963829087025</c:v>
                </c:pt>
                <c:pt idx="258">
                  <c:v>1570.2630369835035</c:v>
                </c:pt>
                <c:pt idx="259">
                  <c:v>1576.2285734343698</c:v>
                </c:pt>
                <c:pt idx="260">
                  <c:v>1582.192988005791</c:v>
                </c:pt>
                <c:pt idx="261">
                  <c:v>1588.1562764430464</c:v>
                </c:pt>
                <c:pt idx="262">
                  <c:v>1594.1184344922044</c:v>
                </c:pt>
                <c:pt idx="263">
                  <c:v>1600.0794579001326</c:v>
                </c:pt>
                <c:pt idx="264">
                  <c:v>1606.0393424144941</c:v>
                </c:pt>
                <c:pt idx="265">
                  <c:v>1611.9980837837568</c:v>
                </c:pt>
                <c:pt idx="266">
                  <c:v>1617.9556777571863</c:v>
                </c:pt>
                <c:pt idx="267">
                  <c:v>1623.9121200848635</c:v>
                </c:pt>
                <c:pt idx="268">
                  <c:v>1629.8674065176763</c:v>
                </c:pt>
                <c:pt idx="269">
                  <c:v>1635.8215328073263</c:v>
                </c:pt>
                <c:pt idx="270">
                  <c:v>1641.7744947063284</c:v>
                </c:pt>
                <c:pt idx="271">
                  <c:v>1647.7262879680209</c:v>
                </c:pt>
                <c:pt idx="272">
                  <c:v>1653.6769083465649</c:v>
                </c:pt>
                <c:pt idx="273">
                  <c:v>1659.6263515969476</c:v>
                </c:pt>
                <c:pt idx="274">
                  <c:v>1665.574613474985</c:v>
                </c:pt>
                <c:pt idx="275">
                  <c:v>1671.5216897373209</c:v>
                </c:pt>
                <c:pt idx="276">
                  <c:v>1677.4675761414383</c:v>
                </c:pt>
                <c:pt idx="277">
                  <c:v>1683.4122684456574</c:v>
                </c:pt>
                <c:pt idx="278">
                  <c:v>1689.3557624091329</c:v>
                </c:pt>
                <c:pt idx="279">
                  <c:v>1695.2980537918697</c:v>
                </c:pt>
                <c:pt idx="280">
                  <c:v>1701.2391383547204</c:v>
                </c:pt>
                <c:pt idx="281">
                  <c:v>1707.1790118593799</c:v>
                </c:pt>
                <c:pt idx="282">
                  <c:v>1713.1176700684036</c:v>
                </c:pt>
                <c:pt idx="283">
                  <c:v>1719.0551087451988</c:v>
                </c:pt>
                <c:pt idx="284">
                  <c:v>1724.9913236540356</c:v>
                </c:pt>
                <c:pt idx="285">
                  <c:v>1730.9263105600389</c:v>
                </c:pt>
                <c:pt idx="286">
                  <c:v>1736.8600652292057</c:v>
                </c:pt>
                <c:pt idx="287">
                  <c:v>1742.7925834283974</c:v>
                </c:pt>
                <c:pt idx="288">
                  <c:v>1748.7238609253429</c:v>
                </c:pt>
                <c:pt idx="289">
                  <c:v>1754.6538934886519</c:v>
                </c:pt>
                <c:pt idx="290">
                  <c:v>1760.5826768878078</c:v>
                </c:pt>
                <c:pt idx="291">
                  <c:v>1766.5102068931706</c:v>
                </c:pt>
                <c:pt idx="292">
                  <c:v>1772.43647927599</c:v>
                </c:pt>
                <c:pt idx="293">
                  <c:v>1778.3614898083949</c:v>
                </c:pt>
                <c:pt idx="294">
                  <c:v>1784.2852342634067</c:v>
                </c:pt>
                <c:pt idx="295">
                  <c:v>1790.2077084149353</c:v>
                </c:pt>
                <c:pt idx="296">
                  <c:v>1796.128908037789</c:v>
                </c:pt>
                <c:pt idx="297">
                  <c:v>1802.0488289076739</c:v>
                </c:pt>
                <c:pt idx="298">
                  <c:v>1807.9674668011976</c:v>
                </c:pt>
                <c:pt idx="299">
                  <c:v>1813.8848174958714</c:v>
                </c:pt>
                <c:pt idx="300">
                  <c:v>1819.8008767701135</c:v>
                </c:pt>
                <c:pt idx="301">
                  <c:v>1825.7156404032492</c:v>
                </c:pt>
                <c:pt idx="302">
                  <c:v>1831.6291041755162</c:v>
                </c:pt>
                <c:pt idx="303">
                  <c:v>1837.5412638680721</c:v>
                </c:pt>
                <c:pt idx="304">
                  <c:v>1843.4521152629929</c:v>
                </c:pt>
                <c:pt idx="305">
                  <c:v>1849.3616541432773</c:v>
                </c:pt>
                <c:pt idx="306">
                  <c:v>1855.2698762928421</c:v>
                </c:pt>
                <c:pt idx="307">
                  <c:v>1861.1767774965385</c:v>
                </c:pt>
                <c:pt idx="308">
                  <c:v>1867.0823535401455</c:v>
                </c:pt>
                <c:pt idx="309">
                  <c:v>1872.9866002103795</c:v>
                </c:pt>
                <c:pt idx="310">
                  <c:v>1878.8895132948903</c:v>
                </c:pt>
                <c:pt idx="311">
                  <c:v>1884.7910885822714</c:v>
                </c:pt>
                <c:pt idx="312">
                  <c:v>1890.6913218620557</c:v>
                </c:pt>
                <c:pt idx="313">
                  <c:v>1896.5902089247252</c:v>
                </c:pt>
                <c:pt idx="314">
                  <c:v>1902.4877455617111</c:v>
                </c:pt>
                <c:pt idx="315">
                  <c:v>1908.3839275653932</c:v>
                </c:pt>
                <c:pt idx="316">
                  <c:v>1914.2787507291064</c:v>
                </c:pt>
                <c:pt idx="317">
                  <c:v>1920.1722108471436</c:v>
                </c:pt>
                <c:pt idx="318">
                  <c:v>1926.0643037147613</c:v>
                </c:pt>
                <c:pt idx="319">
                  <c:v>1931.9550251281773</c:v>
                </c:pt>
                <c:pt idx="320">
                  <c:v>1937.8443708845762</c:v>
                </c:pt>
                <c:pt idx="321">
                  <c:v>1943.7323367821152</c:v>
                </c:pt>
                <c:pt idx="322">
                  <c:v>1949.6189186199219</c:v>
                </c:pt>
                <c:pt idx="323">
                  <c:v>1955.5041121980994</c:v>
                </c:pt>
                <c:pt idx="324">
                  <c:v>1961.3879133177297</c:v>
                </c:pt>
                <c:pt idx="325">
                  <c:v>1967.2703177808799</c:v>
                </c:pt>
                <c:pt idx="326">
                  <c:v>1973.1513213905985</c:v>
                </c:pt>
                <c:pt idx="327">
                  <c:v>1979.030919950922</c:v>
                </c:pt>
                <c:pt idx="328">
                  <c:v>1984.9091092668809</c:v>
                </c:pt>
                <c:pt idx="329">
                  <c:v>1990.7858851444964</c:v>
                </c:pt>
                <c:pt idx="330">
                  <c:v>1996.6612433907865</c:v>
                </c:pt>
                <c:pt idx="331">
                  <c:v>2002.5351798137688</c:v>
                </c:pt>
                <c:pt idx="332">
                  <c:v>2008.4076902224638</c:v>
                </c:pt>
                <c:pt idx="333">
                  <c:v>2014.2787704268976</c:v>
                </c:pt>
                <c:pt idx="334">
                  <c:v>2020.148416238108</c:v>
                </c:pt>
                <c:pt idx="335">
                  <c:v>2026.0166234681387</c:v>
                </c:pt>
                <c:pt idx="336">
                  <c:v>2031.883387930051</c:v>
                </c:pt>
                <c:pt idx="337">
                  <c:v>2037.7487054379235</c:v>
                </c:pt>
                <c:pt idx="338">
                  <c:v>2043.6125718068588</c:v>
                </c:pt>
                <c:pt idx="339">
                  <c:v>2049.4749828529771</c:v>
                </c:pt>
                <c:pt idx="340">
                  <c:v>2055.3359343934285</c:v>
                </c:pt>
                <c:pt idx="341">
                  <c:v>2061.1954222463919</c:v>
                </c:pt>
                <c:pt idx="342">
                  <c:v>2067.0534422310793</c:v>
                </c:pt>
                <c:pt idx="343">
                  <c:v>2072.9099901677378</c:v>
                </c:pt>
                <c:pt idx="344">
                  <c:v>2078.7650618776506</c:v>
                </c:pt>
                <c:pt idx="345">
                  <c:v>2084.6186531831481</c:v>
                </c:pt>
                <c:pt idx="346">
                  <c:v>2090.4707599075991</c:v>
                </c:pt>
                <c:pt idx="347">
                  <c:v>2096.3213778754225</c:v>
                </c:pt>
                <c:pt idx="348">
                  <c:v>2102.1705029120853</c:v>
                </c:pt>
                <c:pt idx="349">
                  <c:v>2108.0181308441106</c:v>
                </c:pt>
                <c:pt idx="350">
                  <c:v>2113.8642574990777</c:v>
                </c:pt>
                <c:pt idx="351">
                  <c:v>2119.708878705625</c:v>
                </c:pt>
                <c:pt idx="352">
                  <c:v>2125.5519902934507</c:v>
                </c:pt>
                <c:pt idx="353">
                  <c:v>2131.3935880933182</c:v>
                </c:pt>
                <c:pt idx="354">
                  <c:v>2137.2336679370619</c:v>
                </c:pt>
                <c:pt idx="355">
                  <c:v>2143.0722256575846</c:v>
                </c:pt>
                <c:pt idx="356">
                  <c:v>2148.9092570888633</c:v>
                </c:pt>
                <c:pt idx="357">
                  <c:v>2154.7447580659523</c:v>
                </c:pt>
                <c:pt idx="358">
                  <c:v>2160.5787244249882</c:v>
                </c:pt>
                <c:pt idx="359">
                  <c:v>2166.4111520031884</c:v>
                </c:pt>
                <c:pt idx="360">
                  <c:v>2172.2420366388565</c:v>
                </c:pt>
                <c:pt idx="361">
                  <c:v>2178.0713741713844</c:v>
                </c:pt>
                <c:pt idx="362">
                  <c:v>2183.8991604412568</c:v>
                </c:pt>
                <c:pt idx="363">
                  <c:v>2189.7253912900528</c:v>
                </c:pt>
                <c:pt idx="364">
                  <c:v>2195.5500625604495</c:v>
                </c:pt>
                <c:pt idx="365">
                  <c:v>2201.3731700962221</c:v>
                </c:pt>
                <c:pt idx="366">
                  <c:v>2207.1947097422553</c:v>
                </c:pt>
                <c:pt idx="367">
                  <c:v>2213.0146773445349</c:v>
                </c:pt>
                <c:pt idx="368">
                  <c:v>2218.8330687501593</c:v>
                </c:pt>
                <c:pt idx="369">
                  <c:v>2224.6498798073367</c:v>
                </c:pt>
                <c:pt idx="370">
                  <c:v>2230.465106365391</c:v>
                </c:pt>
                <c:pt idx="371">
                  <c:v>2236.2787442747649</c:v>
                </c:pt>
                <c:pt idx="372">
                  <c:v>2242.0907893870258</c:v>
                </c:pt>
                <c:pt idx="373">
                  <c:v>2247.9012375548618</c:v>
                </c:pt>
                <c:pt idx="374">
                  <c:v>2253.7100846320895</c:v>
                </c:pt>
                <c:pt idx="375">
                  <c:v>2259.5173264736554</c:v>
                </c:pt>
                <c:pt idx="376">
                  <c:v>2265.3229589356397</c:v>
                </c:pt>
                <c:pt idx="377">
                  <c:v>2271.1269778752589</c:v>
                </c:pt>
                <c:pt idx="378">
                  <c:v>2276.9293791508662</c:v>
                </c:pt>
                <c:pt idx="379">
                  <c:v>2282.7301586219569</c:v>
                </c:pt>
                <c:pt idx="380">
                  <c:v>2288.5293121491741</c:v>
                </c:pt>
                <c:pt idx="381">
                  <c:v>2294.3268355943069</c:v>
                </c:pt>
                <c:pt idx="382">
                  <c:v>2300.1227248202949</c:v>
                </c:pt>
                <c:pt idx="383">
                  <c:v>2305.9169756912324</c:v>
                </c:pt>
                <c:pt idx="384">
                  <c:v>2311.7095840723705</c:v>
                </c:pt>
                <c:pt idx="385">
                  <c:v>2317.5005458301202</c:v>
                </c:pt>
                <c:pt idx="386">
                  <c:v>2323.2898568320552</c:v>
                </c:pt>
                <c:pt idx="387">
                  <c:v>2329.077512946913</c:v>
                </c:pt>
                <c:pt idx="388">
                  <c:v>2334.8635100446018</c:v>
                </c:pt>
                <c:pt idx="389">
                  <c:v>2340.6478439961998</c:v>
                </c:pt>
                <c:pt idx="390">
                  <c:v>2346.4305106739594</c:v>
                </c:pt>
                <c:pt idx="391">
                  <c:v>2352.2115059513108</c:v>
                </c:pt>
                <c:pt idx="392">
                  <c:v>2357.9908257028646</c:v>
                </c:pt>
                <c:pt idx="393">
                  <c:v>2363.7684658044127</c:v>
                </c:pt>
                <c:pt idx="394">
                  <c:v>2369.5444221329362</c:v>
                </c:pt>
                <c:pt idx="395">
                  <c:v>2375.3186905666025</c:v>
                </c:pt>
                <c:pt idx="396">
                  <c:v>2381.0912669847739</c:v>
                </c:pt>
                <c:pt idx="397">
                  <c:v>2386.8621472680061</c:v>
                </c:pt>
                <c:pt idx="398">
                  <c:v>2392.6313272980501</c:v>
                </c:pt>
                <c:pt idx="399">
                  <c:v>2398.3988029578582</c:v>
                </c:pt>
                <c:pt idx="400">
                  <c:v>2404.1645701315915</c:v>
                </c:pt>
                <c:pt idx="401">
                  <c:v>2409.9286247046111</c:v>
                </c:pt>
                <c:pt idx="402">
                  <c:v>2415.690962563493</c:v>
                </c:pt>
                <c:pt idx="403">
                  <c:v>2421.4515795960215</c:v>
                </c:pt>
                <c:pt idx="404">
                  <c:v>2427.2104716911981</c:v>
                </c:pt>
                <c:pt idx="405">
                  <c:v>2432.9676347392419</c:v>
                </c:pt>
                <c:pt idx="406">
                  <c:v>2438.7230646315952</c:v>
                </c:pt>
                <c:pt idx="407">
                  <c:v>2444.4767572609207</c:v>
                </c:pt>
                <c:pt idx="408">
                  <c:v>2450.2287085211137</c:v>
                </c:pt>
                <c:pt idx="409">
                  <c:v>2455.9789143072944</c:v>
                </c:pt>
                <c:pt idx="410">
                  <c:v>2461.7273705158173</c:v>
                </c:pt>
                <c:pt idx="411">
                  <c:v>2467.474073044275</c:v>
                </c:pt>
                <c:pt idx="412">
                  <c:v>2473.2190177914949</c:v>
                </c:pt>
                <c:pt idx="413">
                  <c:v>2478.9622006575514</c:v>
                </c:pt>
                <c:pt idx="414">
                  <c:v>2484.703617543757</c:v>
                </c:pt>
                <c:pt idx="415">
                  <c:v>2490.443264352677</c:v>
                </c:pt>
                <c:pt idx="416">
                  <c:v>2496.1811369881229</c:v>
                </c:pt>
                <c:pt idx="417">
                  <c:v>2501.9172313551621</c:v>
                </c:pt>
                <c:pt idx="418">
                  <c:v>2507.6515433601171</c:v>
                </c:pt>
                <c:pt idx="419">
                  <c:v>2513.3840689105728</c:v>
                </c:pt>
                <c:pt idx="420">
                  <c:v>2519.1148039153736</c:v>
                </c:pt>
                <c:pt idx="421">
                  <c:v>2524.8437442846275</c:v>
                </c:pt>
                <c:pt idx="422">
                  <c:v>2530.5708859297138</c:v>
                </c:pt>
                <c:pt idx="423">
                  <c:v>2536.2962247632781</c:v>
                </c:pt>
                <c:pt idx="424">
                  <c:v>2542.0197566992429</c:v>
                </c:pt>
                <c:pt idx="425">
                  <c:v>2547.7414776528053</c:v>
                </c:pt>
                <c:pt idx="426">
                  <c:v>2553.4613835404452</c:v>
                </c:pt>
                <c:pt idx="427">
                  <c:v>2559.1794702799216</c:v>
                </c:pt>
                <c:pt idx="428">
                  <c:v>2564.8957337902784</c:v>
                </c:pt>
                <c:pt idx="429">
                  <c:v>2570.6101699918495</c:v>
                </c:pt>
                <c:pt idx="430">
                  <c:v>2576.3227748062627</c:v>
                </c:pt>
                <c:pt idx="431">
                  <c:v>2582.0335441564357</c:v>
                </c:pt>
                <c:pt idx="432">
                  <c:v>2587.7424739665839</c:v>
                </c:pt>
                <c:pt idx="433">
                  <c:v>2593.4495601622234</c:v>
                </c:pt>
                <c:pt idx="434">
                  <c:v>2599.1547986701717</c:v>
                </c:pt>
                <c:pt idx="435">
                  <c:v>2604.8581854185522</c:v>
                </c:pt>
                <c:pt idx="436">
                  <c:v>2610.5597163367988</c:v>
                </c:pt>
                <c:pt idx="437">
                  <c:v>2616.2593873556539</c:v>
                </c:pt>
                <c:pt idx="438">
                  <c:v>2621.9571944071763</c:v>
                </c:pt>
                <c:pt idx="439">
                  <c:v>2627.653133424742</c:v>
                </c:pt>
                <c:pt idx="440">
                  <c:v>2633.3472003430461</c:v>
                </c:pt>
                <c:pt idx="441">
                  <c:v>2639.0393910981079</c:v>
                </c:pt>
                <c:pt idx="442">
                  <c:v>2644.7297016272682</c:v>
                </c:pt>
                <c:pt idx="443">
                  <c:v>2650.4181278691999</c:v>
                </c:pt>
                <c:pt idx="444">
                  <c:v>2656.104665763909</c:v>
                </c:pt>
                <c:pt idx="445">
                  <c:v>2661.7893112527368</c:v>
                </c:pt>
                <c:pt idx="446">
                  <c:v>2667.4720602783577</c:v>
                </c:pt>
                <c:pt idx="447">
                  <c:v>2673.1529087847889</c:v>
                </c:pt>
                <c:pt idx="448">
                  <c:v>2678.8318527173924</c:v>
                </c:pt>
                <c:pt idx="449">
                  <c:v>2684.5088880228718</c:v>
                </c:pt>
                <c:pt idx="450">
                  <c:v>2690.1840106492846</c:v>
                </c:pt>
                <c:pt idx="451">
                  <c:v>2695.8572165460391</c:v>
                </c:pt>
                <c:pt idx="452">
                  <c:v>2701.5285016638945</c:v>
                </c:pt>
                <c:pt idx="453">
                  <c:v>2707.1978619549714</c:v>
                </c:pt>
                <c:pt idx="454">
                  <c:v>2712.8652933727494</c:v>
                </c:pt>
                <c:pt idx="455">
                  <c:v>2718.5307918720728</c:v>
                </c:pt>
                <c:pt idx="456">
                  <c:v>2724.1943534091511</c:v>
                </c:pt>
                <c:pt idx="457">
                  <c:v>2729.8559739415614</c:v>
                </c:pt>
                <c:pt idx="458">
                  <c:v>2735.5156494282542</c:v>
                </c:pt>
                <c:pt idx="459">
                  <c:v>2741.1733758295559</c:v>
                </c:pt>
                <c:pt idx="460">
                  <c:v>2746.8291491071718</c:v>
                </c:pt>
                <c:pt idx="461">
                  <c:v>2752.4829652241824</c:v>
                </c:pt>
                <c:pt idx="462">
                  <c:v>2758.1348201450578</c:v>
                </c:pt>
                <c:pt idx="463">
                  <c:v>2763.7847098356524</c:v>
                </c:pt>
                <c:pt idx="464">
                  <c:v>2769.4326302632076</c:v>
                </c:pt>
                <c:pt idx="465">
                  <c:v>2775.0785773963594</c:v>
                </c:pt>
                <c:pt idx="466">
                  <c:v>2780.7225472051387</c:v>
                </c:pt>
                <c:pt idx="467">
                  <c:v>2786.3645356609727</c:v>
                </c:pt>
                <c:pt idx="468">
                  <c:v>2792.0045387366913</c:v>
                </c:pt>
                <c:pt idx="469">
                  <c:v>2797.6425524065262</c:v>
                </c:pt>
                <c:pt idx="470">
                  <c:v>2803.2785726461152</c:v>
                </c:pt>
                <c:pt idx="471">
                  <c:v>2808.9125954325064</c:v>
                </c:pt>
                <c:pt idx="472">
                  <c:v>2814.5446167441592</c:v>
                </c:pt>
                <c:pt idx="473">
                  <c:v>2820.1746325609497</c:v>
                </c:pt>
                <c:pt idx="474">
                  <c:v>2825.8026388641711</c:v>
                </c:pt>
                <c:pt idx="475">
                  <c:v>2831.4286316365383</c:v>
                </c:pt>
                <c:pt idx="476">
                  <c:v>2837.0526068621894</c:v>
                </c:pt>
                <c:pt idx="477">
                  <c:v>2842.6745605266897</c:v>
                </c:pt>
                <c:pt idx="478">
                  <c:v>2848.2944886170317</c:v>
                </c:pt>
                <c:pt idx="479">
                  <c:v>2853.9123871216389</c:v>
                </c:pt>
                <c:pt idx="480">
                  <c:v>2859.5282520303736</c:v>
                </c:pt>
                <c:pt idx="481">
                  <c:v>2865.1420793345333</c:v>
                </c:pt>
                <c:pt idx="482">
                  <c:v>2870.7538650268571</c:v>
                </c:pt>
                <c:pt idx="483">
                  <c:v>2876.3636051015278</c:v>
                </c:pt>
                <c:pt idx="484">
                  <c:v>2881.9712955541777</c:v>
                </c:pt>
                <c:pt idx="485">
                  <c:v>2887.5769323818836</c:v>
                </c:pt>
                <c:pt idx="486">
                  <c:v>2893.180511583178</c:v>
                </c:pt>
                <c:pt idx="487">
                  <c:v>2898.7820291580465</c:v>
                </c:pt>
                <c:pt idx="488">
                  <c:v>2904.3814811079328</c:v>
                </c:pt>
                <c:pt idx="489">
                  <c:v>2909.9788634357396</c:v>
                </c:pt>
                <c:pt idx="490">
                  <c:v>2915.5741721458344</c:v>
                </c:pt>
                <c:pt idx="491">
                  <c:v>2921.1674032440524</c:v>
                </c:pt>
                <c:pt idx="492">
                  <c:v>2926.7585527376973</c:v>
                </c:pt>
                <c:pt idx="493">
                  <c:v>2932.3476166355454</c:v>
                </c:pt>
                <c:pt idx="494">
                  <c:v>2937.9345909478448</c:v>
                </c:pt>
                <c:pt idx="495">
                  <c:v>2943.5194716863266</c:v>
                </c:pt>
                <c:pt idx="496">
                  <c:v>2949.1022548641986</c:v>
                </c:pt>
                <c:pt idx="497">
                  <c:v>2954.6829364961536</c:v>
                </c:pt>
                <c:pt idx="498">
                  <c:v>2960.261512598368</c:v>
                </c:pt>
                <c:pt idx="499">
                  <c:v>2965.8379791885109</c:v>
                </c:pt>
                <c:pt idx="500">
                  <c:v>2971.4123322857413</c:v>
                </c:pt>
                <c:pt idx="501">
                  <c:v>2976.984567910712</c:v>
                </c:pt>
                <c:pt idx="502">
                  <c:v>2982.554682085578</c:v>
                </c:pt>
                <c:pt idx="503">
                  <c:v>2988.1226708339896</c:v>
                </c:pt>
                <c:pt idx="504">
                  <c:v>2993.6885301811049</c:v>
                </c:pt>
                <c:pt idx="505">
                  <c:v>2999.2522561535848</c:v>
                </c:pt>
                <c:pt idx="506">
                  <c:v>3004.8138447795977</c:v>
                </c:pt>
                <c:pt idx="507">
                  <c:v>3010.3732920888269</c:v>
                </c:pt>
                <c:pt idx="508">
                  <c:v>3015.930594112469</c:v>
                </c:pt>
                <c:pt idx="509">
                  <c:v>3021.4857468832383</c:v>
                </c:pt>
                <c:pt idx="510">
                  <c:v>3027.0387464353707</c:v>
                </c:pt>
                <c:pt idx="511">
                  <c:v>3032.5895888046221</c:v>
                </c:pt>
                <c:pt idx="512">
                  <c:v>3038.1382700282757</c:v>
                </c:pt>
                <c:pt idx="513">
                  <c:v>3043.6847861451442</c:v>
                </c:pt>
                <c:pt idx="514">
                  <c:v>3049.2291331955716</c:v>
                </c:pt>
                <c:pt idx="515">
                  <c:v>3054.771307221436</c:v>
                </c:pt>
                <c:pt idx="516">
                  <c:v>3060.3113042661521</c:v>
                </c:pt>
                <c:pt idx="517">
                  <c:v>3065.8491203746748</c:v>
                </c:pt>
                <c:pt idx="518">
                  <c:v>3071.3847515935017</c:v>
                </c:pt>
                <c:pt idx="519">
                  <c:v>3076.9181939706764</c:v>
                </c:pt>
                <c:pt idx="520">
                  <c:v>3082.4494435557885</c:v>
                </c:pt>
                <c:pt idx="521">
                  <c:v>3087.9784963999828</c:v>
                </c:pt>
                <c:pt idx="522">
                  <c:v>3093.5053485559561</c:v>
                </c:pt>
                <c:pt idx="523">
                  <c:v>3099.0299960779621</c:v>
                </c:pt>
                <c:pt idx="524">
                  <c:v>3104.5524350218125</c:v>
                </c:pt>
                <c:pt idx="525">
                  <c:v>3110.0726614448854</c:v>
                </c:pt>
                <c:pt idx="526">
                  <c:v>3115.5906714061225</c:v>
                </c:pt>
                <c:pt idx="527">
                  <c:v>3121.1064609660311</c:v>
                </c:pt>
                <c:pt idx="528">
                  <c:v>3126.6200261866902</c:v>
                </c:pt>
                <c:pt idx="529">
                  <c:v>3132.1313631317539</c:v>
                </c:pt>
                <c:pt idx="530">
                  <c:v>3137.6404678664539</c:v>
                </c:pt>
                <c:pt idx="531">
                  <c:v>3143.1473364575986</c:v>
                </c:pt>
                <c:pt idx="532">
                  <c:v>3148.6519649735787</c:v>
                </c:pt>
                <c:pt idx="533">
                  <c:v>3154.1543494843727</c:v>
                </c:pt>
                <c:pt idx="534">
                  <c:v>3159.6544860615422</c:v>
                </c:pt>
                <c:pt idx="535">
                  <c:v>3165.1523707782421</c:v>
                </c:pt>
                <c:pt idx="536">
                  <c:v>3170.6479997092229</c:v>
                </c:pt>
                <c:pt idx="537">
                  <c:v>3176.1413689308274</c:v>
                </c:pt>
                <c:pt idx="538">
                  <c:v>3181.6324745209972</c:v>
                </c:pt>
                <c:pt idx="539">
                  <c:v>3187.1213125592785</c:v>
                </c:pt>
                <c:pt idx="540">
                  <c:v>3192.6078791268201</c:v>
                </c:pt>
                <c:pt idx="541">
                  <c:v>3198.0921703063764</c:v>
                </c:pt>
                <c:pt idx="542">
                  <c:v>3203.5741821823121</c:v>
                </c:pt>
                <c:pt idx="543">
                  <c:v>3209.0539108406074</c:v>
                </c:pt>
                <c:pt idx="544">
                  <c:v>3214.531352368856</c:v>
                </c:pt>
                <c:pt idx="545">
                  <c:v>3220.0065028562717</c:v>
                </c:pt>
                <c:pt idx="546">
                  <c:v>3225.4793583936867</c:v>
                </c:pt>
                <c:pt idx="547">
                  <c:v>3230.9499150735601</c:v>
                </c:pt>
                <c:pt idx="548">
                  <c:v>3236.4181689899765</c:v>
                </c:pt>
                <c:pt idx="549">
                  <c:v>3241.8841162386484</c:v>
                </c:pt>
                <c:pt idx="550">
                  <c:v>3247.3477529169231</c:v>
                </c:pt>
                <c:pt idx="551">
                  <c:v>3252.8090751237833</c:v>
                </c:pt>
                <c:pt idx="552">
                  <c:v>3258.2680789598471</c:v>
                </c:pt>
                <c:pt idx="553">
                  <c:v>3263.7247605273751</c:v>
                </c:pt>
                <c:pt idx="554">
                  <c:v>3269.1791159302697</c:v>
                </c:pt>
                <c:pt idx="555">
                  <c:v>3274.6311412740811</c:v>
                </c:pt>
                <c:pt idx="556">
                  <c:v>3280.0808326660067</c:v>
                </c:pt>
                <c:pt idx="557">
                  <c:v>3285.5281862148981</c:v>
                </c:pt>
                <c:pt idx="558">
                  <c:v>3290.9731980312586</c:v>
                </c:pt>
                <c:pt idx="559">
                  <c:v>3296.4158642272514</c:v>
                </c:pt>
                <c:pt idx="560">
                  <c:v>3301.8561809166981</c:v>
                </c:pt>
                <c:pt idx="561">
                  <c:v>3307.2941442150823</c:v>
                </c:pt>
                <c:pt idx="562">
                  <c:v>3312.7297502395541</c:v>
                </c:pt>
                <c:pt idx="563">
                  <c:v>3318.1629951089326</c:v>
                </c:pt>
                <c:pt idx="564">
                  <c:v>3323.5938749437069</c:v>
                </c:pt>
                <c:pt idx="565">
                  <c:v>3329.0223858660424</c:v>
                </c:pt>
                <c:pt idx="566">
                  <c:v>3334.4485239997775</c:v>
                </c:pt>
                <c:pt idx="567">
                  <c:v>3339.8722854704311</c:v>
                </c:pt>
                <c:pt idx="568">
                  <c:v>3345.2936664052063</c:v>
                </c:pt>
                <c:pt idx="569">
                  <c:v>3350.7126629329896</c:v>
                </c:pt>
                <c:pt idx="570">
                  <c:v>3356.1292711843562</c:v>
                </c:pt>
                <c:pt idx="571">
                  <c:v>3361.5434872915712</c:v>
                </c:pt>
                <c:pt idx="572">
                  <c:v>3366.9553073885895</c:v>
                </c:pt>
                <c:pt idx="573">
                  <c:v>3372.3647276110655</c:v>
                </c:pt>
                <c:pt idx="574">
                  <c:v>3377.7717440963524</c:v>
                </c:pt>
                <c:pt idx="575">
                  <c:v>3383.1763529835048</c:v>
                </c:pt>
                <c:pt idx="576">
                  <c:v>3388.5785504132805</c:v>
                </c:pt>
                <c:pt idx="577">
                  <c:v>3393.9783325281446</c:v>
                </c:pt>
                <c:pt idx="578">
                  <c:v>3399.3756954722721</c:v>
                </c:pt>
                <c:pt idx="579">
                  <c:v>3404.7706353915487</c:v>
                </c:pt>
                <c:pt idx="580">
                  <c:v>3410.1631484335776</c:v>
                </c:pt>
                <c:pt idx="581">
                  <c:v>3415.5532307476778</c:v>
                </c:pt>
                <c:pt idx="582">
                  <c:v>3420.9408784848915</c:v>
                </c:pt>
                <c:pt idx="583">
                  <c:v>3426.3260877979806</c:v>
                </c:pt>
                <c:pt idx="584">
                  <c:v>3431.7088548414354</c:v>
                </c:pt>
                <c:pt idx="585">
                  <c:v>3437.0891757714753</c:v>
                </c:pt>
                <c:pt idx="586">
                  <c:v>3442.4670467460514</c:v>
                </c:pt>
                <c:pt idx="587">
                  <c:v>3447.8424639248506</c:v>
                </c:pt>
                <c:pt idx="588">
                  <c:v>3453.2154234692935</c:v>
                </c:pt>
                <c:pt idx="589">
                  <c:v>3458.5859215425426</c:v>
                </c:pt>
                <c:pt idx="590">
                  <c:v>3463.9539543095025</c:v>
                </c:pt>
                <c:pt idx="591">
                  <c:v>3469.3195179368222</c:v>
                </c:pt>
                <c:pt idx="592">
                  <c:v>3474.6826085929006</c:v>
                </c:pt>
                <c:pt idx="593">
                  <c:v>3480.0432224478864</c:v>
                </c:pt>
                <c:pt idx="594">
                  <c:v>3485.4013556736813</c:v>
                </c:pt>
                <c:pt idx="595">
                  <c:v>3490.7570044439431</c:v>
                </c:pt>
                <c:pt idx="596">
                  <c:v>3496.1101649340899</c:v>
                </c:pt>
                <c:pt idx="597">
                  <c:v>3501.4608333212991</c:v>
                </c:pt>
                <c:pt idx="598">
                  <c:v>3506.8090057845143</c:v>
                </c:pt>
                <c:pt idx="599">
                  <c:v>3512.1546785044457</c:v>
                </c:pt>
                <c:pt idx="600">
                  <c:v>3517.4978476635747</c:v>
                </c:pt>
                <c:pt idx="601">
                  <c:v>3522.8385094461532</c:v>
                </c:pt>
                <c:pt idx="602">
                  <c:v>3528.1766600382089</c:v>
                </c:pt>
                <c:pt idx="603">
                  <c:v>3533.5122956275472</c:v>
                </c:pt>
                <c:pt idx="604">
                  <c:v>3538.8454124037562</c:v>
                </c:pt>
                <c:pt idx="605">
                  <c:v>3544.1760065582052</c:v>
                </c:pt>
                <c:pt idx="606">
                  <c:v>3549.5040742840511</c:v>
                </c:pt>
                <c:pt idx="607">
                  <c:v>3554.8296117762384</c:v>
                </c:pt>
                <c:pt idx="608">
                  <c:v>3560.1526152315037</c:v>
                </c:pt>
                <c:pt idx="609">
                  <c:v>3565.4730808483773</c:v>
                </c:pt>
                <c:pt idx="610">
                  <c:v>3570.7910048271865</c:v>
                </c:pt>
                <c:pt idx="611">
                  <c:v>3576.10638337006</c:v>
                </c:pt>
                <c:pt idx="612">
                  <c:v>3581.4192126809271</c:v>
                </c:pt>
                <c:pt idx="613">
                  <c:v>3586.7294889655223</c:v>
                </c:pt>
                <c:pt idx="614">
                  <c:v>3592.0372084313894</c:v>
                </c:pt>
                <c:pt idx="615">
                  <c:v>3597.3423672878812</c:v>
                </c:pt>
                <c:pt idx="616">
                  <c:v>3602.6449617461631</c:v>
                </c:pt>
                <c:pt idx="617">
                  <c:v>3607.9449880192192</c:v>
                </c:pt>
                <c:pt idx="618">
                  <c:v>3613.2424423218499</c:v>
                </c:pt>
                <c:pt idx="619">
                  <c:v>3618.5373208706769</c:v>
                </c:pt>
                <c:pt idx="620">
                  <c:v>3623.8296198841463</c:v>
                </c:pt>
                <c:pt idx="621">
                  <c:v>3629.1193355825312</c:v>
                </c:pt>
                <c:pt idx="622">
                  <c:v>3634.4064641879336</c:v>
                </c:pt>
                <c:pt idx="623">
                  <c:v>3639.6910019242882</c:v>
                </c:pt>
                <c:pt idx="624">
                  <c:v>3644.9729450173631</c:v>
                </c:pt>
                <c:pt idx="625">
                  <c:v>3650.2522896947639</c:v>
                </c:pt>
                <c:pt idx="626">
                  <c:v>3655.5290321859402</c:v>
                </c:pt>
                <c:pt idx="627">
                  <c:v>3660.8031687221805</c:v>
                </c:pt>
                <c:pt idx="628">
                  <c:v>3666.0746955366199</c:v>
                </c:pt>
                <c:pt idx="629">
                  <c:v>3671.3436088642416</c:v>
                </c:pt>
                <c:pt idx="630">
                  <c:v>3676.6099049418785</c:v>
                </c:pt>
                <c:pt idx="631">
                  <c:v>3681.8735800082191</c:v>
                </c:pt>
                <c:pt idx="632">
                  <c:v>3687.1346303038081</c:v>
                </c:pt>
                <c:pt idx="633">
                  <c:v>3692.3930520710469</c:v>
                </c:pt>
                <c:pt idx="634">
                  <c:v>3697.6488415541999</c:v>
                </c:pt>
                <c:pt idx="635">
                  <c:v>3702.9019949993967</c:v>
                </c:pt>
                <c:pt idx="636">
                  <c:v>3708.1525086546321</c:v>
                </c:pt>
                <c:pt idx="637">
                  <c:v>3713.4003787697734</c:v>
                </c:pt>
                <c:pt idx="638">
                  <c:v>3718.6456015965582</c:v>
                </c:pt>
                <c:pt idx="639">
                  <c:v>3723.8881733885987</c:v>
                </c:pt>
                <c:pt idx="640">
                  <c:v>3729.1280904013843</c:v>
                </c:pt>
                <c:pt idx="641">
                  <c:v>3734.365348892286</c:v>
                </c:pt>
                <c:pt idx="642">
                  <c:v>3739.5999451205585</c:v>
                </c:pt>
                <c:pt idx="643">
                  <c:v>3744.83187534734</c:v>
                </c:pt>
                <c:pt idx="644">
                  <c:v>3750.0611358356591</c:v>
                </c:pt>
                <c:pt idx="645">
                  <c:v>3755.2877228504349</c:v>
                </c:pt>
                <c:pt idx="646">
                  <c:v>3760.5116326584794</c:v>
                </c:pt>
                <c:pt idx="647">
                  <c:v>3765.7328615285014</c:v>
                </c:pt>
                <c:pt idx="648">
                  <c:v>3770.9514057311085</c:v>
                </c:pt>
                <c:pt idx="649">
                  <c:v>3776.1672615388093</c:v>
                </c:pt>
                <c:pt idx="650">
                  <c:v>3781.380425226017</c:v>
                </c:pt>
                <c:pt idx="651">
                  <c:v>3786.5908930690534</c:v>
                </c:pt>
                <c:pt idx="652">
                  <c:v>3791.798661346148</c:v>
                </c:pt>
                <c:pt idx="653">
                  <c:v>3797.0037263374443</c:v>
                </c:pt>
                <c:pt idx="654">
                  <c:v>3802.2060843249997</c:v>
                </c:pt>
                <c:pt idx="655">
                  <c:v>3807.4057315927876</c:v>
                </c:pt>
                <c:pt idx="656">
                  <c:v>3812.6026644267031</c:v>
                </c:pt>
                <c:pt idx="657">
                  <c:v>3817.796879114564</c:v>
                </c:pt>
                <c:pt idx="658">
                  <c:v>3822.9883719461145</c:v>
                </c:pt>
                <c:pt idx="659">
                  <c:v>3828.1771392130258</c:v>
                </c:pt>
                <c:pt idx="660">
                  <c:v>3833.3631772088993</c:v>
                </c:pt>
                <c:pt idx="661">
                  <c:v>3838.5464822292729</c:v>
                </c:pt>
                <c:pt idx="662">
                  <c:v>3843.7270505716174</c:v>
                </c:pt>
                <c:pt idx="663">
                  <c:v>3848.9048785353434</c:v>
                </c:pt>
                <c:pt idx="664">
                  <c:v>3854.0799624218048</c:v>
                </c:pt>
                <c:pt idx="665">
                  <c:v>3859.252298534298</c:v>
                </c:pt>
                <c:pt idx="666">
                  <c:v>3864.421883178064</c:v>
                </c:pt>
                <c:pt idx="667">
                  <c:v>3869.5887126602956</c:v>
                </c:pt>
                <c:pt idx="668">
                  <c:v>3874.7527832901355</c:v>
                </c:pt>
                <c:pt idx="669">
                  <c:v>3879.9140913786837</c:v>
                </c:pt>
                <c:pt idx="670">
                  <c:v>3885.0726332389954</c:v>
                </c:pt>
                <c:pt idx="671">
                  <c:v>3890.2284051860861</c:v>
                </c:pt>
                <c:pt idx="672">
                  <c:v>3895.3814035369337</c:v>
                </c:pt>
                <c:pt idx="673">
                  <c:v>3900.5316246104821</c:v>
                </c:pt>
                <c:pt idx="674">
                  <c:v>3905.679064727643</c:v>
                </c:pt>
                <c:pt idx="675">
                  <c:v>3910.8237202112955</c:v>
                </c:pt>
                <c:pt idx="676">
                  <c:v>3915.9655873862948</c:v>
                </c:pt>
                <c:pt idx="677">
                  <c:v>3921.1046625794697</c:v>
                </c:pt>
                <c:pt idx="678">
                  <c:v>3926.2409421196289</c:v>
                </c:pt>
                <c:pt idx="679">
                  <c:v>3931.3744223375606</c:v>
                </c:pt>
                <c:pt idx="680">
                  <c:v>3936.5050995660372</c:v>
                </c:pt>
                <c:pt idx="681">
                  <c:v>3941.6329701398154</c:v>
                </c:pt>
                <c:pt idx="682">
                  <c:v>3946.7580303956433</c:v>
                </c:pt>
                <c:pt idx="683">
                  <c:v>3951.8802766722574</c:v>
                </c:pt>
                <c:pt idx="684">
                  <c:v>3956.9997053103916</c:v>
                </c:pt>
                <c:pt idx="685">
                  <c:v>3962.1163126527745</c:v>
                </c:pt>
                <c:pt idx="686">
                  <c:v>3967.2300950441313</c:v>
                </c:pt>
                <c:pt idx="687">
                  <c:v>3972.3410488311924</c:v>
                </c:pt>
                <c:pt idx="688">
                  <c:v>3977.4491703626923</c:v>
                </c:pt>
                <c:pt idx="689">
                  <c:v>3982.5544559893706</c:v>
                </c:pt>
                <c:pt idx="690">
                  <c:v>3987.6569020639763</c:v>
                </c:pt>
                <c:pt idx="691">
                  <c:v>3992.7565049412724</c:v>
                </c:pt>
                <c:pt idx="692">
                  <c:v>3997.8532609780359</c:v>
                </c:pt>
                <c:pt idx="693">
                  <c:v>4002.9471665330598</c:v>
                </c:pt>
                <c:pt idx="694">
                  <c:v>4008.0382179671583</c:v>
                </c:pt>
                <c:pt idx="695">
                  <c:v>4013.1264116431685</c:v>
                </c:pt>
                <c:pt idx="696">
                  <c:v>4018.2117439259523</c:v>
                </c:pt>
                <c:pt idx="697">
                  <c:v>4023.2942111823982</c:v>
                </c:pt>
                <c:pt idx="698">
                  <c:v>4028.3738097814257</c:v>
                </c:pt>
                <c:pt idx="699">
                  <c:v>4033.4505360939879</c:v>
                </c:pt>
                <c:pt idx="700">
                  <c:v>4038.5243864930735</c:v>
                </c:pt>
                <c:pt idx="701">
                  <c:v>4043.595357353709</c:v>
                </c:pt>
                <c:pt idx="702">
                  <c:v>4048.6634450529618</c:v>
                </c:pt>
                <c:pt idx="703">
                  <c:v>4053.7286459699417</c:v>
                </c:pt>
                <c:pt idx="704">
                  <c:v>4058.7909564858046</c:v>
                </c:pt>
                <c:pt idx="705">
                  <c:v>4063.8503729837548</c:v>
                </c:pt>
                <c:pt idx="706">
                  <c:v>4068.906891849047</c:v>
                </c:pt>
                <c:pt idx="707">
                  <c:v>4073.9605094689905</c:v>
                </c:pt>
                <c:pt idx="708">
                  <c:v>4079.0112222329512</c:v>
                </c:pt>
                <c:pt idx="709">
                  <c:v>4084.0590265323522</c:v>
                </c:pt>
                <c:pt idx="710">
                  <c:v>4089.1039187606789</c:v>
                </c:pt>
                <c:pt idx="711">
                  <c:v>4094.1458953134811</c:v>
                </c:pt>
                <c:pt idx="712">
                  <c:v>4099.1849525883736</c:v>
                </c:pt>
                <c:pt idx="713">
                  <c:v>4104.2210869850414</c:v>
                </c:pt>
                <c:pt idx="714">
                  <c:v>4109.2542949052404</c:v>
                </c:pt>
                <c:pt idx="715">
                  <c:v>4114.2845727528011</c:v>
                </c:pt>
                <c:pt idx="716">
                  <c:v>4119.3119169336314</c:v>
                </c:pt>
                <c:pt idx="717">
                  <c:v>4124.3363238557176</c:v>
                </c:pt>
                <c:pt idx="718">
                  <c:v>4129.3577899291276</c:v>
                </c:pt>
                <c:pt idx="719">
                  <c:v>4134.3763115660131</c:v>
                </c:pt>
                <c:pt idx="720">
                  <c:v>4139.3918851806166</c:v>
                </c:pt>
                <c:pt idx="721">
                  <c:v>4144.4045071892651</c:v>
                </c:pt>
                <c:pt idx="722">
                  <c:v>4149.4141740103805</c:v>
                </c:pt>
                <c:pt idx="723">
                  <c:v>4154.4208820644799</c:v>
                </c:pt>
                <c:pt idx="724">
                  <c:v>4159.4246277741759</c:v>
                </c:pt>
                <c:pt idx="725">
                  <c:v>4164.425407564182</c:v>
                </c:pt>
                <c:pt idx="726">
                  <c:v>4169.4232178613147</c:v>
                </c:pt>
                <c:pt idx="727">
                  <c:v>4174.418055094493</c:v>
                </c:pt>
                <c:pt idx="728">
                  <c:v>4179.4099156947459</c:v>
                </c:pt>
                <c:pt idx="729">
                  <c:v>4184.3987960952109</c:v>
                </c:pt>
                <c:pt idx="730">
                  <c:v>4189.3846927311379</c:v>
                </c:pt>
                <c:pt idx="731">
                  <c:v>4194.3676020398925</c:v>
                </c:pt>
                <c:pt idx="732">
                  <c:v>4199.3475204609576</c:v>
                </c:pt>
                <c:pt idx="733">
                  <c:v>4204.3244444359379</c:v>
                </c:pt>
                <c:pt idx="734">
                  <c:v>4209.2983704085591</c:v>
                </c:pt>
                <c:pt idx="735">
                  <c:v>4214.2692948246722</c:v>
                </c:pt>
                <c:pt idx="736">
                  <c:v>4219.2372141322548</c:v>
                </c:pt>
                <c:pt idx="737">
                  <c:v>4224.2021247814191</c:v>
                </c:pt>
                <c:pt idx="738">
                  <c:v>4229.1640232244054</c:v>
                </c:pt>
                <c:pt idx="739">
                  <c:v>4234.1229059155921</c:v>
                </c:pt>
                <c:pt idx="740">
                  <c:v>4239.0787693114962</c:v>
                </c:pt>
                <c:pt idx="741">
                  <c:v>4244.0316098707735</c:v>
                </c:pt>
                <c:pt idx="742">
                  <c:v>4248.9814240542228</c:v>
                </c:pt>
                <c:pt idx="743">
                  <c:v>4253.928208324789</c:v>
                </c:pt>
                <c:pt idx="744">
                  <c:v>4258.8719591475647</c:v>
                </c:pt>
                <c:pt idx="745">
                  <c:v>4263.8126729897931</c:v>
                </c:pt>
                <c:pt idx="746">
                  <c:v>4268.7503463208695</c:v>
                </c:pt>
                <c:pt idx="747">
                  <c:v>4273.6849756123465</c:v>
                </c:pt>
                <c:pt idx="748">
                  <c:v>4278.6165573379349</c:v>
                </c:pt>
                <c:pt idx="749">
                  <c:v>4283.5450879735063</c:v>
                </c:pt>
                <c:pt idx="750">
                  <c:v>4288.4705639970934</c:v>
                </c:pt>
                <c:pt idx="751">
                  <c:v>4293.3929818888973</c:v>
                </c:pt>
                <c:pt idx="752">
                  <c:v>4298.3123381312844</c:v>
                </c:pt>
                <c:pt idx="753">
                  <c:v>4303.2286292087947</c:v>
                </c:pt>
                <c:pt idx="754">
                  <c:v>4308.1418516081394</c:v>
                </c:pt>
                <c:pt idx="755">
                  <c:v>4313.0520018182069</c:v>
                </c:pt>
                <c:pt idx="756">
                  <c:v>4317.959076330063</c:v>
                </c:pt>
                <c:pt idx="757">
                  <c:v>4322.8630716369553</c:v>
                </c:pt>
                <c:pt idx="758">
                  <c:v>4327.7639842343115</c:v>
                </c:pt>
                <c:pt idx="759">
                  <c:v>4332.6618106197484</c:v>
                </c:pt>
                <c:pt idx="760">
                  <c:v>4337.5565472930712</c:v>
                </c:pt>
                <c:pt idx="761">
                  <c:v>4342.4481907562731</c:v>
                </c:pt>
                <c:pt idx="762">
                  <c:v>4347.336737513544</c:v>
                </c:pt>
                <c:pt idx="763">
                  <c:v>4352.2221840712673</c:v>
                </c:pt>
                <c:pt idx="764">
                  <c:v>4357.1045269380247</c:v>
                </c:pt>
                <c:pt idx="765">
                  <c:v>4361.9837626245999</c:v>
                </c:pt>
                <c:pt idx="766">
                  <c:v>4366.8598876439783</c:v>
                </c:pt>
                <c:pt idx="767">
                  <c:v>4371.7328985113527</c:v>
                </c:pt>
                <c:pt idx="768">
                  <c:v>4376.6027917441234</c:v>
                </c:pt>
                <c:pt idx="769">
                  <c:v>4381.4695638619005</c:v>
                </c:pt>
                <c:pt idx="770">
                  <c:v>4386.3332113865099</c:v>
                </c:pt>
                <c:pt idx="771">
                  <c:v>4391.1937308419901</c:v>
                </c:pt>
                <c:pt idx="772">
                  <c:v>4396.0511187545999</c:v>
                </c:pt>
                <c:pt idx="773">
                  <c:v>4400.9053716528178</c:v>
                </c:pt>
                <c:pt idx="774">
                  <c:v>4405.7564860673456</c:v>
                </c:pt>
                <c:pt idx="775">
                  <c:v>4410.604458531112</c:v>
                </c:pt>
                <c:pt idx="776">
                  <c:v>4415.4492855792714</c:v>
                </c:pt>
                <c:pt idx="777">
                  <c:v>4420.2909637492121</c:v>
                </c:pt>
                <c:pt idx="778">
                  <c:v>4425.1294895805513</c:v>
                </c:pt>
                <c:pt idx="779">
                  <c:v>4429.9648596151465</c:v>
                </c:pt>
                <c:pt idx="780">
                  <c:v>4434.7970703970896</c:v>
                </c:pt>
                <c:pt idx="781">
                  <c:v>4439.6261184727127</c:v>
                </c:pt>
                <c:pt idx="782">
                  <c:v>4444.4520003905936</c:v>
                </c:pt>
                <c:pt idx="783">
                  <c:v>4449.2747127015546</c:v>
                </c:pt>
                <c:pt idx="784">
                  <c:v>4454.0942519586652</c:v>
                </c:pt>
                <c:pt idx="785">
                  <c:v>4458.910614717247</c:v>
                </c:pt>
                <c:pt idx="786">
                  <c:v>4463.7237975348717</c:v>
                </c:pt>
                <c:pt idx="787">
                  <c:v>4468.5337969713673</c:v>
                </c:pt>
                <c:pt idx="788">
                  <c:v>4473.3406095888213</c:v>
                </c:pt>
                <c:pt idx="789">
                  <c:v>4478.1442319515791</c:v>
                </c:pt>
                <c:pt idx="790">
                  <c:v>4482.9446606262509</c:v>
                </c:pt>
                <c:pt idx="791">
                  <c:v>4487.7418921817098</c:v>
                </c:pt>
                <c:pt idx="792">
                  <c:v>4492.535923189097</c:v>
                </c:pt>
                <c:pt idx="793">
                  <c:v>4497.326750221825</c:v>
                </c:pt>
                <c:pt idx="794">
                  <c:v>4502.1143698555779</c:v>
                </c:pt>
                <c:pt idx="795">
                  <c:v>4506.8987786683147</c:v>
                </c:pt>
                <c:pt idx="796">
                  <c:v>4511.6799732402733</c:v>
                </c:pt>
                <c:pt idx="797">
                  <c:v>4516.4579501539693</c:v>
                </c:pt>
                <c:pt idx="798">
                  <c:v>4521.2327059942018</c:v>
                </c:pt>
                <c:pt idx="799">
                  <c:v>4526.0042373480537</c:v>
                </c:pt>
                <c:pt idx="800">
                  <c:v>4530.7725408048964</c:v>
                </c:pt>
                <c:pt idx="801">
                  <c:v>4535.5376129563911</c:v>
                </c:pt>
                <c:pt idx="802">
                  <c:v>4540.2994503964883</c:v>
                </c:pt>
                <c:pt idx="803">
                  <c:v>4545.0580497214351</c:v>
                </c:pt>
                <c:pt idx="804">
                  <c:v>4549.8134075297748</c:v>
                </c:pt>
                <c:pt idx="805">
                  <c:v>4554.5655204223503</c:v>
                </c:pt>
                <c:pt idx="806">
                  <c:v>4559.3143850023071</c:v>
                </c:pt>
                <c:pt idx="807">
                  <c:v>4564.0599978750943</c:v>
                </c:pt>
                <c:pt idx="808">
                  <c:v>4568.8023556484668</c:v>
                </c:pt>
                <c:pt idx="809">
                  <c:v>4573.5414549324905</c:v>
                </c:pt>
                <c:pt idx="810">
                  <c:v>4578.2772923395396</c:v>
                </c:pt>
                <c:pt idx="811">
                  <c:v>4583.0098644843047</c:v>
                </c:pt>
                <c:pt idx="812">
                  <c:v>4587.7391679837929</c:v>
                </c:pt>
                <c:pt idx="813">
                  <c:v>4592.4651994573278</c:v>
                </c:pt>
                <c:pt idx="814">
                  <c:v>4597.1879555265559</c:v>
                </c:pt>
                <c:pt idx="815">
                  <c:v>4601.9074328154475</c:v>
                </c:pt>
                <c:pt idx="816">
                  <c:v>4606.6236279502973</c:v>
                </c:pt>
                <c:pt idx="817">
                  <c:v>4611.3365375597314</c:v>
                </c:pt>
                <c:pt idx="818">
                  <c:v>4616.0461582747048</c:v>
                </c:pt>
                <c:pt idx="819">
                  <c:v>4620.7524867285047</c:v>
                </c:pt>
                <c:pt idx="820">
                  <c:v>4625.4555195567564</c:v>
                </c:pt>
                <c:pt idx="821">
                  <c:v>4630.15525339742</c:v>
                </c:pt>
                <c:pt idx="822">
                  <c:v>4634.8516848907984</c:v>
                </c:pt>
                <c:pt idx="823">
                  <c:v>4639.5448106795393</c:v>
                </c:pt>
                <c:pt idx="824">
                  <c:v>4644.2346274086312</c:v>
                </c:pt>
                <c:pt idx="825">
                  <c:v>4648.9211317254149</c:v>
                </c:pt>
                <c:pt idx="826">
                  <c:v>4653.6043202795763</c:v>
                </c:pt>
                <c:pt idx="827">
                  <c:v>4658.2841897231565</c:v>
                </c:pt>
                <c:pt idx="828">
                  <c:v>4662.9607367105518</c:v>
                </c:pt>
                <c:pt idx="829">
                  <c:v>4667.6339578985162</c:v>
                </c:pt>
                <c:pt idx="830">
                  <c:v>4672.3038499461609</c:v>
                </c:pt>
                <c:pt idx="831">
                  <c:v>4676.9704095149627</c:v>
                </c:pt>
                <c:pt idx="832">
                  <c:v>4681.6336332687588</c:v>
                </c:pt>
                <c:pt idx="833">
                  <c:v>4686.2935178737562</c:v>
                </c:pt>
                <c:pt idx="834">
                  <c:v>4690.9500599985304</c:v>
                </c:pt>
                <c:pt idx="835">
                  <c:v>4695.6032563140279</c:v>
                </c:pt>
                <c:pt idx="836">
                  <c:v>4700.2531034935701</c:v>
                </c:pt>
                <c:pt idx="837">
                  <c:v>4704.8995982128545</c:v>
                </c:pt>
                <c:pt idx="838">
                  <c:v>4709.5427371499563</c:v>
                </c:pt>
                <c:pt idx="839">
                  <c:v>4714.1825169853337</c:v>
                </c:pt>
                <c:pt idx="840">
                  <c:v>4718.8189344018265</c:v>
                </c:pt>
                <c:pt idx="841">
                  <c:v>4723.4519860846631</c:v>
                </c:pt>
                <c:pt idx="842">
                  <c:v>4728.0816687214574</c:v>
                </c:pt>
                <c:pt idx="843">
                  <c:v>4732.7079790022144</c:v>
                </c:pt>
                <c:pt idx="844">
                  <c:v>4737.3309136193338</c:v>
                </c:pt>
                <c:pt idx="845">
                  <c:v>4741.9504692676092</c:v>
                </c:pt>
                <c:pt idx="846">
                  <c:v>4746.5666426442313</c:v>
                </c:pt>
                <c:pt idx="847">
                  <c:v>4751.1794304487921</c:v>
                </c:pt>
                <c:pt idx="848">
                  <c:v>4755.7888293832866</c:v>
                </c:pt>
                <c:pt idx="849">
                  <c:v>4760.3948361521125</c:v>
                </c:pt>
                <c:pt idx="850">
                  <c:v>4764.9974474620758</c:v>
                </c:pt>
                <c:pt idx="851">
                  <c:v>4769.5966600223919</c:v>
                </c:pt>
                <c:pt idx="852">
                  <c:v>4774.1924705446909</c:v>
                </c:pt>
                <c:pt idx="853">
                  <c:v>4778.7848757430147</c:v>
                </c:pt>
                <c:pt idx="854">
                  <c:v>4783.3738723338211</c:v>
                </c:pt>
                <c:pt idx="855">
                  <c:v>4787.9594570359877</c:v>
                </c:pt>
                <c:pt idx="856">
                  <c:v>4792.5416265708127</c:v>
                </c:pt>
                <c:pt idx="857">
                  <c:v>4797.1203776620177</c:v>
                </c:pt>
                <c:pt idx="858">
                  <c:v>4801.6957070357521</c:v>
                </c:pt>
                <c:pt idx="859">
                  <c:v>4806.2676114205942</c:v>
                </c:pt>
                <c:pt idx="860">
                  <c:v>4810.8360875475519</c:v>
                </c:pt>
                <c:pt idx="861">
                  <c:v>4815.4011321500629</c:v>
                </c:pt>
                <c:pt idx="862">
                  <c:v>4819.9627419640055</c:v>
                </c:pt>
                <c:pt idx="863">
                  <c:v>4824.5209137276934</c:v>
                </c:pt>
                <c:pt idx="864">
                  <c:v>4829.0756441818794</c:v>
                </c:pt>
                <c:pt idx="865">
                  <c:v>4833.6269300697604</c:v>
                </c:pt>
                <c:pt idx="866">
                  <c:v>4838.174768136977</c:v>
                </c:pt>
                <c:pt idx="867">
                  <c:v>4842.7191551316191</c:v>
                </c:pt>
                <c:pt idx="868">
                  <c:v>4847.2600878042231</c:v>
                </c:pt>
                <c:pt idx="869">
                  <c:v>4851.7975629077773</c:v>
                </c:pt>
                <c:pt idx="870">
                  <c:v>4856.3315771977268</c:v>
                </c:pt>
                <c:pt idx="871">
                  <c:v>4860.8621274319703</c:v>
                </c:pt>
                <c:pt idx="872">
                  <c:v>4865.3892103708667</c:v>
                </c:pt>
                <c:pt idx="873">
                  <c:v>4869.9128227772344</c:v>
                </c:pt>
                <c:pt idx="874">
                  <c:v>4874.4329614163562</c:v>
                </c:pt>
                <c:pt idx="875">
                  <c:v>4878.9496230559826</c:v>
                </c:pt>
                <c:pt idx="876">
                  <c:v>4883.4628044663277</c:v>
                </c:pt>
                <c:pt idx="877">
                  <c:v>4887.9725024200798</c:v>
                </c:pt>
                <c:pt idx="878">
                  <c:v>4892.4787136923987</c:v>
                </c:pt>
                <c:pt idx="879">
                  <c:v>4896.9814350609167</c:v>
                </c:pt>
                <c:pt idx="880">
                  <c:v>4901.4806633057469</c:v>
                </c:pt>
                <c:pt idx="881">
                  <c:v>4905.9763952094809</c:v>
                </c:pt>
                <c:pt idx="882">
                  <c:v>4910.4686275571912</c:v>
                </c:pt>
                <c:pt idx="883">
                  <c:v>4914.9573571364344</c:v>
                </c:pt>
                <c:pt idx="884">
                  <c:v>4919.4425807372545</c:v>
                </c:pt>
                <c:pt idx="885">
                  <c:v>4923.9242951521846</c:v>
                </c:pt>
                <c:pt idx="886">
                  <c:v>4928.4024971762483</c:v>
                </c:pt>
                <c:pt idx="887">
                  <c:v>4932.8771836069618</c:v>
                </c:pt>
                <c:pt idx="888">
                  <c:v>4937.3483512443381</c:v>
                </c:pt>
                <c:pt idx="889">
                  <c:v>4941.8159968908867</c:v>
                </c:pt>
                <c:pt idx="890">
                  <c:v>4946.2801173516191</c:v>
                </c:pt>
                <c:pt idx="891">
                  <c:v>4950.7407094340469</c:v>
                </c:pt>
                <c:pt idx="892">
                  <c:v>4955.1977699481895</c:v>
                </c:pt>
                <c:pt idx="893">
                  <c:v>4959.6512957065715</c:v>
                </c:pt>
                <c:pt idx="894">
                  <c:v>4964.1012835242282</c:v>
                </c:pt>
                <c:pt idx="895">
                  <c:v>4968.5477302187055</c:v>
                </c:pt>
                <c:pt idx="896">
                  <c:v>4972.9906326100636</c:v>
                </c:pt>
                <c:pt idx="897">
                  <c:v>4977.4299875208808</c:v>
                </c:pt>
                <c:pt idx="898">
                  <c:v>4981.8657917762512</c:v>
                </c:pt>
                <c:pt idx="899">
                  <c:v>4986.298042203789</c:v>
                </c:pt>
                <c:pt idx="900">
                  <c:v>4990.7267356336342</c:v>
                </c:pt>
                <c:pt idx="901">
                  <c:v>4995.1518688984506</c:v>
                </c:pt>
                <c:pt idx="902">
                  <c:v>4999.5734388334295</c:v>
                </c:pt>
                <c:pt idx="903">
                  <c:v>5003.991442276294</c:v>
                </c:pt>
                <c:pt idx="904">
                  <c:v>5008.4058760672988</c:v>
                </c:pt>
                <c:pt idx="905">
                  <c:v>5012.816737049232</c:v>
                </c:pt>
                <c:pt idx="906">
                  <c:v>5017.2240220674175</c:v>
                </c:pt>
                <c:pt idx="907">
                  <c:v>5021.6277279697197</c:v>
                </c:pt>
                <c:pt idx="908">
                  <c:v>5026.0278516065437</c:v>
                </c:pt>
                <c:pt idx="909">
                  <c:v>5030.4243898308396</c:v>
                </c:pt>
                <c:pt idx="910">
                  <c:v>5034.8173394981022</c:v>
                </c:pt>
                <c:pt idx="911">
                  <c:v>5039.206697466373</c:v>
                </c:pt>
                <c:pt idx="912">
                  <c:v>5043.5924605962455</c:v>
                </c:pt>
                <c:pt idx="913">
                  <c:v>5047.9746257508659</c:v>
                </c:pt>
                <c:pt idx="914">
                  <c:v>5052.3531897959347</c:v>
                </c:pt>
                <c:pt idx="915">
                  <c:v>5056.7281495997076</c:v>
                </c:pt>
                <c:pt idx="916">
                  <c:v>5061.099502033001</c:v>
                </c:pt>
                <c:pt idx="917">
                  <c:v>5065.4672439691931</c:v>
                </c:pt>
                <c:pt idx="918">
                  <c:v>5069.8313722842249</c:v>
                </c:pt>
                <c:pt idx="919">
                  <c:v>5074.1918838566053</c:v>
                </c:pt>
                <c:pt idx="920">
                  <c:v>5078.5487755674112</c:v>
                </c:pt>
                <c:pt idx="921">
                  <c:v>5082.9020443002883</c:v>
                </c:pt>
                <c:pt idx="922">
                  <c:v>5087.2516869414567</c:v>
                </c:pt>
                <c:pt idx="923">
                  <c:v>5091.5977003797097</c:v>
                </c:pt>
                <c:pt idx="924">
                  <c:v>5095.9400815064191</c:v>
                </c:pt>
                <c:pt idx="925">
                  <c:v>5100.2788272155349</c:v>
                </c:pt>
                <c:pt idx="926">
                  <c:v>5104.6139344035901</c:v>
                </c:pt>
                <c:pt idx="927">
                  <c:v>5108.9453999697016</c:v>
                </c:pt>
                <c:pt idx="928">
                  <c:v>5113.2732208155712</c:v>
                </c:pt>
                <c:pt idx="929">
                  <c:v>5117.597393845489</c:v>
                </c:pt>
                <c:pt idx="930">
                  <c:v>5121.9179159663363</c:v>
                </c:pt>
                <c:pt idx="931">
                  <c:v>5126.2347840875864</c:v>
                </c:pt>
                <c:pt idx="932">
                  <c:v>5130.5479951213092</c:v>
                </c:pt>
                <c:pt idx="933">
                  <c:v>5134.8575459821704</c:v>
                </c:pt>
                <c:pt idx="934">
                  <c:v>5139.163433587436</c:v>
                </c:pt>
                <c:pt idx="935">
                  <c:v>5143.4656548569737</c:v>
                </c:pt>
                <c:pt idx="936">
                  <c:v>5147.7642067132547</c:v>
                </c:pt>
                <c:pt idx="937">
                  <c:v>5152.0590860813554</c:v>
                </c:pt>
                <c:pt idx="938">
                  <c:v>5156.350289888961</c:v>
                </c:pt>
                <c:pt idx="939">
                  <c:v>5160.6378150663677</c:v>
                </c:pt>
                <c:pt idx="940">
                  <c:v>5164.9216585464837</c:v>
                </c:pt>
                <c:pt idx="941">
                  <c:v>5169.2018172648332</c:v>
                </c:pt>
                <c:pt idx="942">
                  <c:v>5173.4782881595547</c:v>
                </c:pt>
                <c:pt idx="943">
                  <c:v>5177.7510681714102</c:v>
                </c:pt>
                <c:pt idx="944">
                  <c:v>5182.0201542437799</c:v>
                </c:pt>
                <c:pt idx="945">
                  <c:v>5186.2855433226687</c:v>
                </c:pt>
                <c:pt idx="946">
                  <c:v>5190.5472323567083</c:v>
                </c:pt>
                <c:pt idx="947">
                  <c:v>5194.8052182971569</c:v>
                </c:pt>
                <c:pt idx="948">
                  <c:v>5199.059498097904</c:v>
                </c:pt>
                <c:pt idx="949">
                  <c:v>5203.310068715472</c:v>
                </c:pt>
                <c:pt idx="950">
                  <c:v>5207.556927109018</c:v>
                </c:pt>
                <c:pt idx="951">
                  <c:v>5211.8000702403333</c:v>
                </c:pt>
                <c:pt idx="952">
                  <c:v>5216.03949507385</c:v>
                </c:pt>
                <c:pt idx="953">
                  <c:v>5220.2751985766417</c:v>
                </c:pt>
                <c:pt idx="954">
                  <c:v>5224.5071777184257</c:v>
                </c:pt>
                <c:pt idx="955">
                  <c:v>5228.7354294715651</c:v>
                </c:pt>
                <c:pt idx="956">
                  <c:v>5232.9599508110687</c:v>
                </c:pt>
                <c:pt idx="957">
                  <c:v>5237.1807387145973</c:v>
                </c:pt>
                <c:pt idx="958">
                  <c:v>5241.3977901624612</c:v>
                </c:pt>
                <c:pt idx="959">
                  <c:v>5245.6111021376282</c:v>
                </c:pt>
                <c:pt idx="960">
                  <c:v>5249.82067162572</c:v>
                </c:pt>
                <c:pt idx="961">
                  <c:v>5254.0264956150177</c:v>
                </c:pt>
                <c:pt idx="962">
                  <c:v>5258.2285710964643</c:v>
                </c:pt>
                <c:pt idx="963">
                  <c:v>5262.4268950636651</c:v>
                </c:pt>
                <c:pt idx="964">
                  <c:v>5266.6214645128894</c:v>
                </c:pt>
                <c:pt idx="965">
                  <c:v>5270.8122764430736</c:v>
                </c:pt>
                <c:pt idx="966">
                  <c:v>5274.9993278558259</c:v>
                </c:pt>
                <c:pt idx="967">
                  <c:v>5279.1826157554224</c:v>
                </c:pt>
                <c:pt idx="968">
                  <c:v>5283.3621371488161</c:v>
                </c:pt>
                <c:pt idx="969">
                  <c:v>5287.537889045635</c:v>
                </c:pt>
                <c:pt idx="970">
                  <c:v>5291.7098684581833</c:v>
                </c:pt>
                <c:pt idx="971">
                  <c:v>5295.8780724014468</c:v>
                </c:pt>
                <c:pt idx="972">
                  <c:v>5300.0424978930942</c:v>
                </c:pt>
                <c:pt idx="973">
                  <c:v>5304.2031419534769</c:v>
                </c:pt>
                <c:pt idx="974">
                  <c:v>5308.3600016056353</c:v>
                </c:pt>
                <c:pt idx="975">
                  <c:v>5312.5130738752969</c:v>
                </c:pt>
                <c:pt idx="976">
                  <c:v>5316.6623557908788</c:v>
                </c:pt>
                <c:pt idx="977">
                  <c:v>5320.8078443834938</c:v>
                </c:pt>
                <c:pt idx="978">
                  <c:v>5324.9495366869478</c:v>
                </c:pt>
                <c:pt idx="979">
                  <c:v>5329.0874297377459</c:v>
                </c:pt>
                <c:pt idx="980">
                  <c:v>5333.2215205750908</c:v>
                </c:pt>
                <c:pt idx="981">
                  <c:v>5337.3518062408875</c:v>
                </c:pt>
                <c:pt idx="982">
                  <c:v>5341.4782837797457</c:v>
                </c:pt>
                <c:pt idx="983">
                  <c:v>5345.6009502389779</c:v>
                </c:pt>
                <c:pt idx="984">
                  <c:v>5349.7198026686065</c:v>
                </c:pt>
                <c:pt idx="985">
                  <c:v>5353.8348381213636</c:v>
                </c:pt>
                <c:pt idx="986">
                  <c:v>5357.9460536526931</c:v>
                </c:pt>
                <c:pt idx="987">
                  <c:v>5362.0534463207541</c:v>
                </c:pt>
                <c:pt idx="988">
                  <c:v>5366.1570131864219</c:v>
                </c:pt>
                <c:pt idx="989">
                  <c:v>5370.2567513132899</c:v>
                </c:pt>
                <c:pt idx="990">
                  <c:v>5374.3526577676712</c:v>
                </c:pt>
                <c:pt idx="991">
                  <c:v>5378.4447296186045</c:v>
                </c:pt>
                <c:pt idx="992">
                  <c:v>5382.5329639378515</c:v>
                </c:pt>
                <c:pt idx="993">
                  <c:v>5386.6173577998989</c:v>
                </c:pt>
                <c:pt idx="994">
                  <c:v>5390.6979082819644</c:v>
                </c:pt>
                <c:pt idx="995">
                  <c:v>5394.7746124639971</c:v>
                </c:pt>
                <c:pt idx="996">
                  <c:v>5398.8474674286799</c:v>
                </c:pt>
                <c:pt idx="997">
                  <c:v>5402.9164702614316</c:v>
                </c:pt>
                <c:pt idx="998">
                  <c:v>5406.9816180504067</c:v>
                </c:pt>
                <c:pt idx="999">
                  <c:v>5411.0429078864991</c:v>
                </c:pt>
              </c:numCache>
            </c:numRef>
          </c:xVal>
          <c:yVal>
            <c:numRef>
              <c:f>Series_Comp!$AS$26:$AS$1025</c:f>
              <c:numCache>
                <c:formatCode>0_);\(0\)</c:formatCode>
                <c:ptCount val="1000"/>
                <c:pt idx="0">
                  <c:v>0</c:v>
                </c:pt>
                <c:pt idx="1">
                  <c:v>-1.0619282197078392E-9</c:v>
                </c:pt>
                <c:pt idx="2">
                  <c:v>-5.3096447235282957E-9</c:v>
                </c:pt>
                <c:pt idx="3">
                  <c:v>-1.2743150645295043E-8</c:v>
                </c:pt>
                <c:pt idx="4">
                  <c:v>-2.3362438043797362E-8</c:v>
                </c:pt>
                <c:pt idx="5">
                  <c:v>-3.7167498974871432E-8</c:v>
                </c:pt>
                <c:pt idx="6">
                  <c:v>-5.4158325494360723E-8</c:v>
                </c:pt>
                <c:pt idx="7">
                  <c:v>-7.4334909668477301E-8</c:v>
                </c:pt>
                <c:pt idx="8">
                  <c:v>-9.7697243563440506E-8</c:v>
                </c:pt>
                <c:pt idx="9">
                  <c:v>-1.2424531925583829E-7</c:v>
                </c:pt>
                <c:pt idx="10">
                  <c:v>-1.5397912882078567E-7</c:v>
                </c:pt>
                <c:pt idx="11">
                  <c:v>-1.8689866433636532E-7</c:v>
                </c:pt>
                <c:pt idx="12">
                  <c:v>-2.2300391789102852E-7</c:v>
                </c:pt>
                <c:pt idx="13">
                  <c:v>-2.6229488157323375E-7</c:v>
                </c:pt>
                <c:pt idx="14">
                  <c:v>-3.0477154747292702E-7</c:v>
                </c:pt>
                <c:pt idx="15">
                  <c:v>-3.5043390768598232E-7</c:v>
                </c:pt>
                <c:pt idx="16">
                  <c:v>-3.9928195432308278E-7</c:v>
                </c:pt>
                <c:pt idx="17">
                  <c:v>-4.5131567948159704E-7</c:v>
                </c:pt>
                <c:pt idx="18">
                  <c:v>-5.0653507527222274E-7</c:v>
                </c:pt>
                <c:pt idx="19">
                  <c:v>-5.6494013380862517E-7</c:v>
                </c:pt>
                <c:pt idx="20">
                  <c:v>-6.2653084720743714E-7</c:v>
                </c:pt>
                <c:pt idx="21">
                  <c:v>-6.9130720759269971E-7</c:v>
                </c:pt>
                <c:pt idx="22">
                  <c:v>-7.5926920708550086E-7</c:v>
                </c:pt>
                <c:pt idx="23">
                  <c:v>-8.304168378202574E-7</c:v>
                </c:pt>
                <c:pt idx="24">
                  <c:v>-9.0475009193139342E-7</c:v>
                </c:pt>
                <c:pt idx="25">
                  <c:v>-9.822689615563006E-7</c:v>
                </c:pt>
                <c:pt idx="26">
                  <c:v>-1.0629734388353382E-6</c:v>
                </c:pt>
                <c:pt idx="27">
                  <c:v>-1.1468635159133134E-6</c:v>
                </c:pt>
                <c:pt idx="28">
                  <c:v>-1.2339391849454016E-6</c:v>
                </c:pt>
                <c:pt idx="29">
                  <c:v>-1.3242004380749445E-6</c:v>
                </c:pt>
                <c:pt idx="30">
                  <c:v>-1.4176472674689732E-6</c:v>
                </c:pt>
                <c:pt idx="31">
                  <c:v>-1.593141363939933E-6</c:v>
                </c:pt>
                <c:pt idx="32">
                  <c:v>-1.8692993181368639E-6</c:v>
                </c:pt>
                <c:pt idx="33">
                  <c:v>-2.2454870506895375E-6</c:v>
                </c:pt>
                <c:pt idx="34">
                  <c:v>-2.7298816565083191E-6</c:v>
                </c:pt>
                <c:pt idx="35">
                  <c:v>-3.3189496452167266E-6</c:v>
                </c:pt>
                <c:pt idx="36">
                  <c:v>-4.0216507634199566E-6</c:v>
                </c:pt>
                <c:pt idx="37">
                  <c:v>-4.8427480371257131E-6</c:v>
                </c:pt>
                <c:pt idx="38">
                  <c:v>-5.7812215975240569E-6</c:v>
                </c:pt>
                <c:pt idx="39">
                  <c:v>-6.8397524124280014E-6</c:v>
                </c:pt>
                <c:pt idx="40">
                  <c:v>-8.0230737592467327E-6</c:v>
                </c:pt>
                <c:pt idx="41">
                  <c:v>-9.3344597827869192E-6</c:v>
                </c:pt>
                <c:pt idx="42">
                  <c:v>-1.0776248460992528E-5</c:v>
                </c:pt>
                <c:pt idx="43">
                  <c:v>-1.2354472740796E-5</c:v>
                </c:pt>
                <c:pt idx="44">
                  <c:v>-1.4069702612221898E-5</c:v>
                </c:pt>
                <c:pt idx="45">
                  <c:v>-1.5926004071382015E-5</c:v>
                </c:pt>
                <c:pt idx="46">
                  <c:v>-1.7928211454730446E-5</c:v>
                </c:pt>
                <c:pt idx="47">
                  <c:v>-2.0077021273863962E-5</c:v>
                </c:pt>
                <c:pt idx="48">
                  <c:v>-2.2377334259214447E-5</c:v>
                </c:pt>
                <c:pt idx="49">
                  <c:v>-2.48317525298206E-5</c:v>
                </c:pt>
                <c:pt idx="50">
                  <c:v>-2.744239787401145E-5</c:v>
                </c:pt>
                <c:pt idx="51">
                  <c:v>-3.0213401609649457E-5</c:v>
                </c:pt>
                <c:pt idx="52">
                  <c:v>-3.314819201718512E-5</c:v>
                </c:pt>
                <c:pt idx="53">
                  <c:v>-3.6249634430532697E-5</c:v>
                </c:pt>
                <c:pt idx="54">
                  <c:v>-3.9521143504044961E-5</c:v>
                </c:pt>
                <c:pt idx="55">
                  <c:v>-4.2965611188444899E-5</c:v>
                </c:pt>
                <c:pt idx="56">
                  <c:v>-4.6586404370820409E-5</c:v>
                </c:pt>
                <c:pt idx="57">
                  <c:v>-5.0386406771196264E-5</c:v>
                </c:pt>
                <c:pt idx="58">
                  <c:v>-5.4368919484691218E-5</c:v>
                </c:pt>
                <c:pt idx="59">
                  <c:v>-5.8537578239300604E-5</c:v>
                </c:pt>
                <c:pt idx="60">
                  <c:v>-6.289553994252251E-5</c:v>
                </c:pt>
                <c:pt idx="61">
                  <c:v>-6.7445556860452893E-5</c:v>
                </c:pt>
                <c:pt idx="62">
                  <c:v>-7.2190721746387602E-5</c:v>
                </c:pt>
                <c:pt idx="63">
                  <c:v>-7.7133751812637463E-5</c:v>
                </c:pt>
                <c:pt idx="64">
                  <c:v>-8.2277672137503395E-5</c:v>
                </c:pt>
                <c:pt idx="65">
                  <c:v>-8.7626367857514378E-5</c:v>
                </c:pt>
                <c:pt idx="66">
                  <c:v>-9.3182703346905352E-5</c:v>
                </c:pt>
                <c:pt idx="67">
                  <c:v>-9.8949786226116293E-5</c:v>
                </c:pt>
                <c:pt idx="68">
                  <c:v>-1.0493092758066374E-4</c:v>
                </c:pt>
                <c:pt idx="69">
                  <c:v>-1.1112908810449024E-4</c:v>
                </c:pt>
                <c:pt idx="70">
                  <c:v>-1.1754792523147902E-4</c:v>
                </c:pt>
                <c:pt idx="71">
                  <c:v>-1.2419072446649343E-4</c:v>
                </c:pt>
                <c:pt idx="72">
                  <c:v>-1.310599754574108E-4</c:v>
                </c:pt>
                <c:pt idx="73">
                  <c:v>-1.3815883030673891E-4</c:v>
                </c:pt>
                <c:pt idx="74">
                  <c:v>-1.4549057735554691E-4</c:v>
                </c:pt>
                <c:pt idx="75">
                  <c:v>-1.5305819568084463E-4</c:v>
                </c:pt>
                <c:pt idx="76">
                  <c:v>-1.6086521117150747E-4</c:v>
                </c:pt>
                <c:pt idx="77">
                  <c:v>-1.6891482951057827E-4</c:v>
                </c:pt>
                <c:pt idx="78">
                  <c:v>-1.7720997014519167E-4</c:v>
                </c:pt>
                <c:pt idx="79">
                  <c:v>-1.8575404620480335E-4</c:v>
                </c:pt>
                <c:pt idx="80">
                  <c:v>-1.9454981218586286E-4</c:v>
                </c:pt>
                <c:pt idx="81">
                  <c:v>-2.0360084951745127E-4</c:v>
                </c:pt>
                <c:pt idx="82">
                  <c:v>-2.1291009667924547E-4</c:v>
                </c:pt>
                <c:pt idx="83">
                  <c:v>-2.2248058448297897E-4</c:v>
                </c:pt>
                <c:pt idx="84">
                  <c:v>-2.3231574821207116E-4</c:v>
                </c:pt>
                <c:pt idx="85">
                  <c:v>-2.4241843280500044E-4</c:v>
                </c:pt>
                <c:pt idx="86">
                  <c:v>-2.5279187529564357E-4</c:v>
                </c:pt>
                <c:pt idx="87">
                  <c:v>-2.634393617925772E-4</c:v>
                </c:pt>
                <c:pt idx="88">
                  <c:v>-2.7436363541351436E-4</c:v>
                </c:pt>
                <c:pt idx="89">
                  <c:v>-2.8556780227905984E-4</c:v>
                </c:pt>
                <c:pt idx="90">
                  <c:v>-2.9705501572626036E-4</c:v>
                </c:pt>
                <c:pt idx="91">
                  <c:v>-3.0882873981600032E-4</c:v>
                </c:pt>
                <c:pt idx="92">
                  <c:v>-3.2089218835620555E-4</c:v>
                </c:pt>
                <c:pt idx="93">
                  <c:v>-3.3324808820754144E-4</c:v>
                </c:pt>
                <c:pt idx="94">
                  <c:v>-3.4589972952606108E-4</c:v>
                </c:pt>
                <c:pt idx="95">
                  <c:v>-3.5885017404234436E-4</c:v>
                </c:pt>
                <c:pt idx="96">
                  <c:v>-3.7210251374341567E-4</c:v>
                </c:pt>
                <c:pt idx="97">
                  <c:v>-3.8566010063122304E-4</c:v>
                </c:pt>
                <c:pt idx="98">
                  <c:v>-3.9952606247142342E-4</c:v>
                </c:pt>
                <c:pt idx="99">
                  <c:v>-4.1370354458513184E-4</c:v>
                </c:pt>
                <c:pt idx="100">
                  <c:v>-4.2819548689608766E-4</c:v>
                </c:pt>
                <c:pt idx="101">
                  <c:v>-4.4300506884511895E-4</c:v>
                </c:pt>
                <c:pt idx="102">
                  <c:v>-4.5813547712274125E-4</c:v>
                </c:pt>
                <c:pt idx="103">
                  <c:v>-4.735896975479948E-4</c:v>
                </c:pt>
                <c:pt idx="104">
                  <c:v>-4.8937073111754176E-4</c:v>
                </c:pt>
                <c:pt idx="105">
                  <c:v>-5.0548178811324611E-4</c:v>
                </c:pt>
                <c:pt idx="106">
                  <c:v>-5.2192607625350885E-4</c:v>
                </c:pt>
                <c:pt idx="107">
                  <c:v>-5.3870660994077011E-4</c:v>
                </c:pt>
                <c:pt idx="108">
                  <c:v>-5.5582640921502649E-4</c:v>
                </c:pt>
                <c:pt idx="109">
                  <c:v>-5.7328867932807711E-4</c:v>
                </c:pt>
                <c:pt idx="110">
                  <c:v>-5.910964385378607E-4</c:v>
                </c:pt>
                <c:pt idx="111">
                  <c:v>-6.0925288008584601E-4</c:v>
                </c:pt>
                <c:pt idx="112">
                  <c:v>-6.2776118601317254E-4</c:v>
                </c:pt>
                <c:pt idx="113">
                  <c:v>-6.4662435832900877E-4</c:v>
                </c:pt>
                <c:pt idx="114">
                  <c:v>-6.6584556065849335E-4</c:v>
                </c:pt>
                <c:pt idx="115">
                  <c:v>-6.8542778123670386E-4</c:v>
                </c:pt>
                <c:pt idx="116">
                  <c:v>-7.0537416188156711E-4</c:v>
                </c:pt>
                <c:pt idx="117">
                  <c:v>-7.25687829546128E-4</c:v>
                </c:pt>
                <c:pt idx="118">
                  <c:v>-7.4637189595072877E-4</c:v>
                </c:pt>
                <c:pt idx="119">
                  <c:v>-7.6742930689216416E-4</c:v>
                </c:pt>
                <c:pt idx="120">
                  <c:v>-7.8886314798360519E-4</c:v>
                </c:pt>
                <c:pt idx="121">
                  <c:v>-8.1067648853496365E-4</c:v>
                </c:pt>
                <c:pt idx="122">
                  <c:v>-8.3287238137938664E-4</c:v>
                </c:pt>
                <c:pt idx="123">
                  <c:v>-8.5545400281652171E-4</c:v>
                </c:pt>
                <c:pt idx="124">
                  <c:v>-8.7842450524514319E-4</c:v>
                </c:pt>
                <c:pt idx="125">
                  <c:v>-9.0178688209740772E-4</c:v>
                </c:pt>
                <c:pt idx="126">
                  <c:v>-9.2554424340957563E-4</c:v>
                </c:pt>
                <c:pt idx="127">
                  <c:v>-9.4969967605235974E-4</c:v>
                </c:pt>
                <c:pt idx="128">
                  <c:v>-9.7425624406675493E-4</c:v>
                </c:pt>
                <c:pt idx="129">
                  <c:v>-9.9921698897916856E-4</c:v>
                </c:pt>
                <c:pt idx="130">
                  <c:v>-1.0245850546863689E-3</c:v>
                </c:pt>
                <c:pt idx="131">
                  <c:v>-1.0503634346719969E-3</c:v>
                </c:pt>
                <c:pt idx="132">
                  <c:v>-1.0765552216502102E-3</c:v>
                </c:pt>
                <c:pt idx="133">
                  <c:v>-1.1031633628471702E-3</c:v>
                </c:pt>
                <c:pt idx="134">
                  <c:v>-1.13019090174274E-3</c:v>
                </c:pt>
                <c:pt idx="135">
                  <c:v>-1.1576409711296467E-3</c:v>
                </c:pt>
                <c:pt idx="136">
                  <c:v>-1.1855166733265696E-3</c:v>
                </c:pt>
                <c:pt idx="137">
                  <c:v>-1.2138210809760799E-3</c:v>
                </c:pt>
                <c:pt idx="138">
                  <c:v>-1.2425571279742682E-3</c:v>
                </c:pt>
                <c:pt idx="139">
                  <c:v>-1.271727833224643E-3</c:v>
                </c:pt>
                <c:pt idx="140">
                  <c:v>-1.3013364012661251E-3</c:v>
                </c:pt>
                <c:pt idx="141">
                  <c:v>-1.3313857903277384E-3</c:v>
                </c:pt>
                <c:pt idx="142">
                  <c:v>-1.3618790361585454E-3</c:v>
                </c:pt>
                <c:pt idx="143">
                  <c:v>-1.3928191446955769E-3</c:v>
                </c:pt>
                <c:pt idx="144">
                  <c:v>-1.4242091933897717E-3</c:v>
                </c:pt>
                <c:pt idx="145">
                  <c:v>-1.456052227170726E-3</c:v>
                </c:pt>
                <c:pt idx="146">
                  <c:v>-1.488351259407423E-3</c:v>
                </c:pt>
                <c:pt idx="147">
                  <c:v>-1.5211092728429311E-3</c:v>
                </c:pt>
                <c:pt idx="148">
                  <c:v>-1.5543293153708509E-3</c:v>
                </c:pt>
                <c:pt idx="149">
                  <c:v>-1.5880144020170958E-3</c:v>
                </c:pt>
                <c:pt idx="150">
                  <c:v>-1.6221676082431606E-3</c:v>
                </c:pt>
                <c:pt idx="151">
                  <c:v>-1.6567919747684143E-3</c:v>
                </c:pt>
                <c:pt idx="152">
                  <c:v>-1.6918905086673369E-3</c:v>
                </c:pt>
                <c:pt idx="153">
                  <c:v>-1.7274661843672565E-3</c:v>
                </c:pt>
                <c:pt idx="154">
                  <c:v>-1.7635220320479116E-3</c:v>
                </c:pt>
                <c:pt idx="155">
                  <c:v>-1.8000610477036767E-3</c:v>
                </c:pt>
                <c:pt idx="156">
                  <c:v>-1.8370862792800036E-3</c:v>
                </c:pt>
                <c:pt idx="157">
                  <c:v>-1.8746007392453654E-3</c:v>
                </c:pt>
                <c:pt idx="158">
                  <c:v>-1.9126074056885353E-3</c:v>
                </c:pt>
                <c:pt idx="159">
                  <c:v>-1.9511092233845523E-3</c:v>
                </c:pt>
                <c:pt idx="160">
                  <c:v>-1.9901092663440578E-3</c:v>
                </c:pt>
                <c:pt idx="161">
                  <c:v>-2.0296104913327517E-3</c:v>
                </c:pt>
                <c:pt idx="162">
                  <c:v>-2.0696159792693608E-3</c:v>
                </c:pt>
                <c:pt idx="163">
                  <c:v>-2.1101286174254881E-3</c:v>
                </c:pt>
                <c:pt idx="164">
                  <c:v>-2.1511514153934263E-3</c:v>
                </c:pt>
                <c:pt idx="165">
                  <c:v>-2.1926874226043214E-3</c:v>
                </c:pt>
                <c:pt idx="166">
                  <c:v>-2.2347395759960299E-3</c:v>
                </c:pt>
                <c:pt idx="167">
                  <c:v>-2.2773108527387904E-3</c:v>
                </c:pt>
                <c:pt idx="168">
                  <c:v>-2.3204042676679922E-3</c:v>
                </c:pt>
                <c:pt idx="169">
                  <c:v>-2.3640227986827852E-3</c:v>
                </c:pt>
                <c:pt idx="170">
                  <c:v>-2.4081693879064088E-3</c:v>
                </c:pt>
                <c:pt idx="171">
                  <c:v>-2.4528470132160955E-3</c:v>
                </c:pt>
                <c:pt idx="172">
                  <c:v>-2.498058685953992E-3</c:v>
                </c:pt>
                <c:pt idx="173">
                  <c:v>-2.543807311227718E-3</c:v>
                </c:pt>
                <c:pt idx="174">
                  <c:v>-2.5900958961993124E-3</c:v>
                </c:pt>
                <c:pt idx="175">
                  <c:v>-2.6369274104018287E-3</c:v>
                </c:pt>
                <c:pt idx="176">
                  <c:v>-2.6843047205413638E-3</c:v>
                </c:pt>
                <c:pt idx="177">
                  <c:v>-2.7322308571741329E-3</c:v>
                </c:pt>
                <c:pt idx="178">
                  <c:v>-2.7807087471791365E-3</c:v>
                </c:pt>
                <c:pt idx="179">
                  <c:v>-2.8297413461801507E-3</c:v>
                </c:pt>
                <c:pt idx="180">
                  <c:v>-2.8793316367345671E-3</c:v>
                </c:pt>
                <c:pt idx="181">
                  <c:v>-2.9294825638758373E-3</c:v>
                </c:pt>
                <c:pt idx="182">
                  <c:v>-2.9801970362738155E-3</c:v>
                </c:pt>
                <c:pt idx="183">
                  <c:v>-3.0314779886289477E-3</c:v>
                </c:pt>
                <c:pt idx="184">
                  <c:v>-3.0833283193938124E-3</c:v>
                </c:pt>
                <c:pt idx="185">
                  <c:v>-3.1357510118281821E-3</c:v>
                </c:pt>
                <c:pt idx="186">
                  <c:v>-3.1887490111378431E-3</c:v>
                </c:pt>
                <c:pt idx="187">
                  <c:v>-3.2423252843378288E-3</c:v>
                </c:pt>
                <c:pt idx="188">
                  <c:v>-3.2964827027256944E-3</c:v>
                </c:pt>
                <c:pt idx="189">
                  <c:v>-3.351224217743871E-3</c:v>
                </c:pt>
                <c:pt idx="190">
                  <c:v>-3.406552686718899E-3</c:v>
                </c:pt>
                <c:pt idx="191">
                  <c:v>-3.462471044953854E-3</c:v>
                </c:pt>
                <c:pt idx="192">
                  <c:v>-3.5189822464007101E-3</c:v>
                </c:pt>
                <c:pt idx="193">
                  <c:v>-3.5760892073985742E-3</c:v>
                </c:pt>
                <c:pt idx="194">
                  <c:v>-3.6337948077920456E-3</c:v>
                </c:pt>
                <c:pt idx="195">
                  <c:v>-3.6921019458698171E-3</c:v>
                </c:pt>
                <c:pt idx="196">
                  <c:v>-3.7510135371834263E-3</c:v>
                </c:pt>
                <c:pt idx="197">
                  <c:v>-3.810532513407891E-3</c:v>
                </c:pt>
                <c:pt idx="198">
                  <c:v>-3.8706617167752803E-3</c:v>
                </c:pt>
                <c:pt idx="199">
                  <c:v>-3.9314040583954876E-3</c:v>
                </c:pt>
                <c:pt idx="200">
                  <c:v>-3.9927624127057476E-3</c:v>
                </c:pt>
                <c:pt idx="201">
                  <c:v>-4.0547397198866745E-3</c:v>
                </c:pt>
                <c:pt idx="202">
                  <c:v>-4.1173388323089899E-3</c:v>
                </c:pt>
                <c:pt idx="203">
                  <c:v>-4.1805626666324416E-3</c:v>
                </c:pt>
                <c:pt idx="204">
                  <c:v>-4.2444141025081497E-3</c:v>
                </c:pt>
                <c:pt idx="205">
                  <c:v>-4.3088959836390999E-3</c:v>
                </c:pt>
                <c:pt idx="206">
                  <c:v>-4.3740111670273136E-3</c:v>
                </c:pt>
                <c:pt idx="207">
                  <c:v>-4.4397625698110611E-3</c:v>
                </c:pt>
                <c:pt idx="208">
                  <c:v>-4.5061530247053972E-3</c:v>
                </c:pt>
                <c:pt idx="209">
                  <c:v>-4.5731853765535605E-3</c:v>
                </c:pt>
                <c:pt idx="210">
                  <c:v>-4.6408624814713653E-3</c:v>
                </c:pt>
                <c:pt idx="211">
                  <c:v>-4.7091872060911182E-3</c:v>
                </c:pt>
                <c:pt idx="212">
                  <c:v>-4.7781624267530486E-3</c:v>
                </c:pt>
                <c:pt idx="213">
                  <c:v>-4.8477909837655224E-3</c:v>
                </c:pt>
                <c:pt idx="214">
                  <c:v>-4.91807572699783E-3</c:v>
                </c:pt>
                <c:pt idx="215">
                  <c:v>-4.9890195152082336E-3</c:v>
                </c:pt>
                <c:pt idx="216">
                  <c:v>-5.0606251715485185E-3</c:v>
                </c:pt>
                <c:pt idx="217">
                  <c:v>-5.1328955713525609E-3</c:v>
                </c:pt>
                <c:pt idx="218">
                  <c:v>-5.2058335108289703E-3</c:v>
                </c:pt>
                <c:pt idx="219">
                  <c:v>-5.2794418375231604E-3</c:v>
                </c:pt>
                <c:pt idx="220">
                  <c:v>-5.3537234058483136E-3</c:v>
                </c:pt>
                <c:pt idx="221">
                  <c:v>-5.428680992830239E-3</c:v>
                </c:pt>
                <c:pt idx="222">
                  <c:v>-5.5043174664600094E-3</c:v>
                </c:pt>
                <c:pt idx="223">
                  <c:v>-5.5806356588127314E-3</c:v>
                </c:pt>
                <c:pt idx="224">
                  <c:v>-5.6576383670187145E-3</c:v>
                </c:pt>
                <c:pt idx="225">
                  <c:v>-5.7353283945458036E-3</c:v>
                </c:pt>
                <c:pt idx="226">
                  <c:v>-5.8137085506849272E-3</c:v>
                </c:pt>
                <c:pt idx="227">
                  <c:v>-5.8927816103757167E-3</c:v>
                </c:pt>
                <c:pt idx="228">
                  <c:v>-5.9725503937467471E-3</c:v>
                </c:pt>
                <c:pt idx="229">
                  <c:v>-6.0530176863023769E-3</c:v>
                </c:pt>
                <c:pt idx="230">
                  <c:v>-6.1341863170872851E-3</c:v>
                </c:pt>
                <c:pt idx="231">
                  <c:v>-6.2160590802961789E-3</c:v>
                </c:pt>
                <c:pt idx="232">
                  <c:v>-6.2986387741512696E-3</c:v>
                </c:pt>
                <c:pt idx="233">
                  <c:v>-6.381928162828141E-3</c:v>
                </c:pt>
                <c:pt idx="234">
                  <c:v>-6.4659300520004464E-3</c:v>
                </c:pt>
                <c:pt idx="235">
                  <c:v>-6.550647213111542E-3</c:v>
                </c:pt>
                <c:pt idx="236">
                  <c:v>-6.6360824209761356E-3</c:v>
                </c:pt>
                <c:pt idx="237">
                  <c:v>-6.7222384169872374E-3</c:v>
                </c:pt>
                <c:pt idx="238">
                  <c:v>-6.8091179821406873E-3</c:v>
                </c:pt>
                <c:pt idx="239">
                  <c:v>-6.896723899675032E-3</c:v>
                </c:pt>
                <c:pt idx="240">
                  <c:v>-6.9850589192391377E-3</c:v>
                </c:pt>
                <c:pt idx="241">
                  <c:v>-7.0741257929345597E-3</c:v>
                </c:pt>
                <c:pt idx="242">
                  <c:v>-7.1639272749743675E-3</c:v>
                </c:pt>
                <c:pt idx="243">
                  <c:v>-7.2544661559928603E-3</c:v>
                </c:pt>
                <c:pt idx="244">
                  <c:v>-7.3457451585675557E-3</c:v>
                </c:pt>
                <c:pt idx="245">
                  <c:v>-7.4377670413716653E-3</c:v>
                </c:pt>
                <c:pt idx="246">
                  <c:v>-7.5305345301872571E-3</c:v>
                </c:pt>
                <c:pt idx="247">
                  <c:v>-7.6240503522254531E-3</c:v>
                </c:pt>
                <c:pt idx="248">
                  <c:v>-7.718317269092145E-3</c:v>
                </c:pt>
                <c:pt idx="249">
                  <c:v>-7.813337976510239E-3</c:v>
                </c:pt>
                <c:pt idx="250">
                  <c:v>-7.9091152370484863E-3</c:v>
                </c:pt>
                <c:pt idx="251">
                  <c:v>-8.0056517479335579E-3</c:v>
                </c:pt>
                <c:pt idx="252">
                  <c:v>-8.1029502394795519E-3</c:v>
                </c:pt>
                <c:pt idx="253">
                  <c:v>-8.2010134099286935E-3</c:v>
                </c:pt>
                <c:pt idx="254">
                  <c:v>-8.2998439579181366E-3</c:v>
                </c:pt>
                <c:pt idx="255">
                  <c:v>-8.3994446137130637E-3</c:v>
                </c:pt>
                <c:pt idx="256">
                  <c:v>-8.499818075569824E-3</c:v>
                </c:pt>
                <c:pt idx="257">
                  <c:v>-8.6009670414834635E-3</c:v>
                </c:pt>
                <c:pt idx="258">
                  <c:v>-8.7028942089620309E-3</c:v>
                </c:pt>
                <c:pt idx="259">
                  <c:v>-8.8056022748428438E-3</c:v>
                </c:pt>
                <c:pt idx="260">
                  <c:v>-8.9090939350824887E-3</c:v>
                </c:pt>
                <c:pt idx="261">
                  <c:v>-9.0133718845888389E-3</c:v>
                </c:pt>
                <c:pt idx="262">
                  <c:v>-9.118438787221874E-3</c:v>
                </c:pt>
                <c:pt idx="263">
                  <c:v>-9.2242973356870921E-3</c:v>
                </c:pt>
                <c:pt idx="264">
                  <c:v>-9.3309501917472146E-3</c:v>
                </c:pt>
                <c:pt idx="265">
                  <c:v>-9.4384000452387203E-3</c:v>
                </c:pt>
                <c:pt idx="266">
                  <c:v>-9.5466495262270003E-3</c:v>
                </c:pt>
                <c:pt idx="267">
                  <c:v>-9.6557013214590981E-3</c:v>
                </c:pt>
                <c:pt idx="268">
                  <c:v>-9.7655580869861914E-3</c:v>
                </c:pt>
                <c:pt idx="269">
                  <c:v>-9.8762224771493864E-3</c:v>
                </c:pt>
                <c:pt idx="270">
                  <c:v>-9.9876971163552122E-3</c:v>
                </c:pt>
                <c:pt idx="271">
                  <c:v>-1.0099984655519569E-2</c:v>
                </c:pt>
                <c:pt idx="272">
                  <c:v>-1.0213087743454677E-2</c:v>
                </c:pt>
                <c:pt idx="273">
                  <c:v>-1.0327009026711537E-2</c:v>
                </c:pt>
                <c:pt idx="274">
                  <c:v>-1.0441751149474952E-2</c:v>
                </c:pt>
                <c:pt idx="275">
                  <c:v>-1.0557316726357535E-2</c:v>
                </c:pt>
                <c:pt idx="276">
                  <c:v>-1.0673708396853771E-2</c:v>
                </c:pt>
                <c:pt idx="277">
                  <c:v>-1.0790928797745541E-2</c:v>
                </c:pt>
                <c:pt idx="278">
                  <c:v>-1.090898050995542E-2</c:v>
                </c:pt>
                <c:pt idx="279">
                  <c:v>-1.1027866165291616E-2</c:v>
                </c:pt>
                <c:pt idx="280">
                  <c:v>-1.1147588392545342E-2</c:v>
                </c:pt>
                <c:pt idx="281">
                  <c:v>-1.1268149765462369E-2</c:v>
                </c:pt>
                <c:pt idx="282">
                  <c:v>-1.1389552907256583E-2</c:v>
                </c:pt>
                <c:pt idx="283">
                  <c:v>-1.1511800412242028E-2</c:v>
                </c:pt>
                <c:pt idx="284">
                  <c:v>-1.1634894897330899E-2</c:v>
                </c:pt>
                <c:pt idx="285">
                  <c:v>-1.1758838925476934E-2</c:v>
                </c:pt>
                <c:pt idx="286">
                  <c:v>-1.1883635107306455E-2</c:v>
                </c:pt>
                <c:pt idx="287">
                  <c:v>-1.2009286024945075E-2</c:v>
                </c:pt>
                <c:pt idx="288">
                  <c:v>-1.2135794232610892E-2</c:v>
                </c:pt>
                <c:pt idx="289">
                  <c:v>-1.2263162330955655E-2</c:v>
                </c:pt>
                <c:pt idx="290">
                  <c:v>-1.2391392892403473E-2</c:v>
                </c:pt>
                <c:pt idx="291">
                  <c:v>-1.2520488461770308E-2</c:v>
                </c:pt>
                <c:pt idx="292">
                  <c:v>-1.2650451629098254E-2</c:v>
                </c:pt>
                <c:pt idx="293">
                  <c:v>-1.2781284932592325E-2</c:v>
                </c:pt>
                <c:pt idx="294">
                  <c:v>-1.2912990931150087E-2</c:v>
                </c:pt>
                <c:pt idx="295">
                  <c:v>-1.3045572156449671E-2</c:v>
                </c:pt>
                <c:pt idx="296">
                  <c:v>-1.3179031160415602E-2</c:v>
                </c:pt>
                <c:pt idx="297">
                  <c:v>-1.3313370491257529E-2</c:v>
                </c:pt>
                <c:pt idx="298">
                  <c:v>-1.3448592693401974E-2</c:v>
                </c:pt>
                <c:pt idx="299">
                  <c:v>-1.3584700307466084E-2</c:v>
                </c:pt>
                <c:pt idx="300">
                  <c:v>-1.3721695870194671E-2</c:v>
                </c:pt>
                <c:pt idx="301">
                  <c:v>-1.3859581891738E-2</c:v>
                </c:pt>
                <c:pt idx="302">
                  <c:v>-1.3998360878736339E-2</c:v>
                </c:pt>
                <c:pt idx="303">
                  <c:v>-1.4138035356685216E-2</c:v>
                </c:pt>
                <c:pt idx="304">
                  <c:v>-1.4278607847050467E-2</c:v>
                </c:pt>
                <c:pt idx="305">
                  <c:v>-1.4420080867236701E-2</c:v>
                </c:pt>
                <c:pt idx="306">
                  <c:v>-1.4562456886602458E-2</c:v>
                </c:pt>
                <c:pt idx="307">
                  <c:v>-1.4705738414897283E-2</c:v>
                </c:pt>
                <c:pt idx="308">
                  <c:v>-1.4849927936006238E-2</c:v>
                </c:pt>
                <c:pt idx="309">
                  <c:v>-1.4995027951593467E-2</c:v>
                </c:pt>
                <c:pt idx="310">
                  <c:v>-1.5141040937679134E-2</c:v>
                </c:pt>
                <c:pt idx="311">
                  <c:v>-1.5287969387742269E-2</c:v>
                </c:pt>
                <c:pt idx="312">
                  <c:v>-1.5435815769827995E-2</c:v>
                </c:pt>
                <c:pt idx="313">
                  <c:v>-1.5584582569120082E-2</c:v>
                </c:pt>
                <c:pt idx="314">
                  <c:v>-1.5734272266494577E-2</c:v>
                </c:pt>
                <c:pt idx="315">
                  <c:v>-1.5884887317708686E-2</c:v>
                </c:pt>
                <c:pt idx="316">
                  <c:v>-1.6036430174568947E-2</c:v>
                </c:pt>
                <c:pt idx="317">
                  <c:v>-1.6188903284894543E-2</c:v>
                </c:pt>
                <c:pt idx="318">
                  <c:v>-1.6342309112882175E-2</c:v>
                </c:pt>
                <c:pt idx="319">
                  <c:v>-1.649665009806138E-2</c:v>
                </c:pt>
                <c:pt idx="320">
                  <c:v>-1.6651928675916614E-2</c:v>
                </c:pt>
                <c:pt idx="321">
                  <c:v>-1.6808147297889906E-2</c:v>
                </c:pt>
                <c:pt idx="322">
                  <c:v>-1.6965308391081704E-2</c:v>
                </c:pt>
                <c:pt idx="323">
                  <c:v>-1.7123414378489712E-2</c:v>
                </c:pt>
                <c:pt idx="324">
                  <c:v>-1.7282467679024711E-2</c:v>
                </c:pt>
                <c:pt idx="325">
                  <c:v>-1.7442470727003868E-2</c:v>
                </c:pt>
                <c:pt idx="326">
                  <c:v>-1.7603425932843916E-2</c:v>
                </c:pt>
                <c:pt idx="327">
                  <c:v>-1.776533570281167E-2</c:v>
                </c:pt>
                <c:pt idx="328">
                  <c:v>-1.7928202458233913E-2</c:v>
                </c:pt>
                <c:pt idx="329">
                  <c:v>-1.8092028596836313E-2</c:v>
                </c:pt>
                <c:pt idx="330">
                  <c:v>-1.8256816512189477E-2</c:v>
                </c:pt>
                <c:pt idx="331">
                  <c:v>-1.8422568593672251E-2</c:v>
                </c:pt>
                <c:pt idx="332">
                  <c:v>-1.8589287226487509E-2</c:v>
                </c:pt>
                <c:pt idx="333">
                  <c:v>-1.875697479165692E-2</c:v>
                </c:pt>
                <c:pt idx="334">
                  <c:v>-1.8925633684537729E-2</c:v>
                </c:pt>
                <c:pt idx="335">
                  <c:v>-1.9095266259099263E-2</c:v>
                </c:pt>
                <c:pt idx="336">
                  <c:v>-1.9265874883756702E-2</c:v>
                </c:pt>
                <c:pt idx="337">
                  <c:v>-1.9437461922723158E-2</c:v>
                </c:pt>
                <c:pt idx="338">
                  <c:v>-1.9610029754116892E-2</c:v>
                </c:pt>
                <c:pt idx="339">
                  <c:v>-1.9783580715497903E-2</c:v>
                </c:pt>
                <c:pt idx="340">
                  <c:v>-1.9958117158436355E-2</c:v>
                </c:pt>
                <c:pt idx="341">
                  <c:v>-2.0133641430289968E-2</c:v>
                </c:pt>
                <c:pt idx="342">
                  <c:v>-2.031015587419872E-2</c:v>
                </c:pt>
                <c:pt idx="343">
                  <c:v>-2.04876628290954E-2</c:v>
                </c:pt>
                <c:pt idx="344">
                  <c:v>-2.0666164612181168E-2</c:v>
                </c:pt>
                <c:pt idx="345">
                  <c:v>-2.0845663571561934E-2</c:v>
                </c:pt>
                <c:pt idx="346">
                  <c:v>-2.1026162016213636E-2</c:v>
                </c:pt>
                <c:pt idx="347">
                  <c:v>-2.1207662268403281E-2</c:v>
                </c:pt>
                <c:pt idx="348">
                  <c:v>-2.1390166629070652E-2</c:v>
                </c:pt>
                <c:pt idx="349">
                  <c:v>-2.1573677412262932E-2</c:v>
                </c:pt>
                <c:pt idx="350">
                  <c:v>-2.175819692782556E-2</c:v>
                </c:pt>
                <c:pt idx="351">
                  <c:v>-2.1943727481402227E-2</c:v>
                </c:pt>
                <c:pt idx="352">
                  <c:v>-2.2130271357687484E-2</c:v>
                </c:pt>
                <c:pt idx="353">
                  <c:v>-2.2317830837462964E-2</c:v>
                </c:pt>
                <c:pt idx="354">
                  <c:v>-2.2506408214166329E-2</c:v>
                </c:pt>
                <c:pt idx="355">
                  <c:v>-2.2696005760569724E-2</c:v>
                </c:pt>
                <c:pt idx="356">
                  <c:v>-2.2886625745527189E-2</c:v>
                </c:pt>
                <c:pt idx="357">
                  <c:v>-2.3078270433995726E-2</c:v>
                </c:pt>
                <c:pt idx="358">
                  <c:v>-2.3270942103241939E-2</c:v>
                </c:pt>
                <c:pt idx="359">
                  <c:v>-2.3464643010234536E-2</c:v>
                </c:pt>
                <c:pt idx="360">
                  <c:v>-2.3659375408045212E-2</c:v>
                </c:pt>
                <c:pt idx="361">
                  <c:v>-2.3855141545848717E-2</c:v>
                </c:pt>
                <c:pt idx="362">
                  <c:v>-2.4051943668933377E-2</c:v>
                </c:pt>
                <c:pt idx="363">
                  <c:v>-2.424978401870111E-2</c:v>
                </c:pt>
                <c:pt idx="364">
                  <c:v>-2.4448664832667454E-2</c:v>
                </c:pt>
                <c:pt idx="365">
                  <c:v>-2.4648588328842994E-2</c:v>
                </c:pt>
                <c:pt idx="366">
                  <c:v>-2.4849556752720436E-2</c:v>
                </c:pt>
                <c:pt idx="367">
                  <c:v>-2.5051572314726767E-2</c:v>
                </c:pt>
                <c:pt idx="368">
                  <c:v>-2.5254637237068507E-2</c:v>
                </c:pt>
                <c:pt idx="369">
                  <c:v>-2.5458753722788614E-2</c:v>
                </c:pt>
                <c:pt idx="370">
                  <c:v>-2.5663923971306325E-2</c:v>
                </c:pt>
                <c:pt idx="371">
                  <c:v>-2.5870150178448719E-2</c:v>
                </c:pt>
                <c:pt idx="372">
                  <c:v>-2.6077434551486554E-2</c:v>
                </c:pt>
                <c:pt idx="373">
                  <c:v>-2.6285779278878877E-2</c:v>
                </c:pt>
                <c:pt idx="374">
                  <c:v>-2.6495186545476862E-2</c:v>
                </c:pt>
                <c:pt idx="375">
                  <c:v>-2.6705658532539599E-2</c:v>
                </c:pt>
                <c:pt idx="376">
                  <c:v>-2.6917197417734139E-2</c:v>
                </c:pt>
                <c:pt idx="377">
                  <c:v>-2.7129805375135502E-2</c:v>
                </c:pt>
                <c:pt idx="378">
                  <c:v>-2.7343484560626633E-2</c:v>
                </c:pt>
                <c:pt idx="379">
                  <c:v>-2.7558237126729529E-2</c:v>
                </c:pt>
                <c:pt idx="380">
                  <c:v>-2.7774065237089814E-2</c:v>
                </c:pt>
                <c:pt idx="381">
                  <c:v>-2.7990971037376404E-2</c:v>
                </c:pt>
                <c:pt idx="382">
                  <c:v>-2.8208956669907824E-2</c:v>
                </c:pt>
                <c:pt idx="383">
                  <c:v>-2.8428024273662741E-2</c:v>
                </c:pt>
                <c:pt idx="384">
                  <c:v>-2.8648175984269497E-2</c:v>
                </c:pt>
                <c:pt idx="385">
                  <c:v>-2.8869413934021884E-2</c:v>
                </c:pt>
                <c:pt idx="386">
                  <c:v>-2.9091740251879151E-2</c:v>
                </c:pt>
                <c:pt idx="387">
                  <c:v>-2.931515704946976E-2</c:v>
                </c:pt>
                <c:pt idx="388">
                  <c:v>-2.9539666449230971E-2</c:v>
                </c:pt>
                <c:pt idx="389">
                  <c:v>-2.9765270556405831E-2</c:v>
                </c:pt>
                <c:pt idx="390">
                  <c:v>-2.9991971473128702E-2</c:v>
                </c:pt>
                <c:pt idx="391">
                  <c:v>-3.0219771298409564E-2</c:v>
                </c:pt>
                <c:pt idx="392">
                  <c:v>-3.0448672128144533E-2</c:v>
                </c:pt>
                <c:pt idx="393">
                  <c:v>-3.0678676041523866E-2</c:v>
                </c:pt>
                <c:pt idx="394">
                  <c:v>-3.0909785128331528E-2</c:v>
                </c:pt>
                <c:pt idx="395">
                  <c:v>-3.1142001461803206E-2</c:v>
                </c:pt>
                <c:pt idx="396">
                  <c:v>-3.1375327125621313E-2</c:v>
                </c:pt>
                <c:pt idx="397">
                  <c:v>-3.160976418705129E-2</c:v>
                </c:pt>
                <c:pt idx="398">
                  <c:v>-3.184531469717259E-2</c:v>
                </c:pt>
                <c:pt idx="399">
                  <c:v>-3.2081980704334261E-2</c:v>
                </c:pt>
                <c:pt idx="400">
                  <c:v>-3.2319764280425468E-2</c:v>
                </c:pt>
                <c:pt idx="401">
                  <c:v>-3.2558667455005026E-2</c:v>
                </c:pt>
                <c:pt idx="402">
                  <c:v>-3.2798692281119354E-2</c:v>
                </c:pt>
                <c:pt idx="403">
                  <c:v>-3.3039840782982111E-2</c:v>
                </c:pt>
                <c:pt idx="404">
                  <c:v>-3.3282114995148881E-2</c:v>
                </c:pt>
                <c:pt idx="405">
                  <c:v>-3.3525516936609018E-2</c:v>
                </c:pt>
                <c:pt idx="406">
                  <c:v>-3.377004863655212E-2</c:v>
                </c:pt>
                <c:pt idx="407">
                  <c:v>-3.4015712096012382E-2</c:v>
                </c:pt>
                <c:pt idx="408">
                  <c:v>-3.4262509338939491E-2</c:v>
                </c:pt>
                <c:pt idx="409">
                  <c:v>-3.451044236135356E-2</c:v>
                </c:pt>
                <c:pt idx="410">
                  <c:v>-3.4759513156870044E-2</c:v>
                </c:pt>
                <c:pt idx="411">
                  <c:v>-3.5009723729184039E-2</c:v>
                </c:pt>
                <c:pt idx="412">
                  <c:v>-3.5261076054570378E-2</c:v>
                </c:pt>
                <c:pt idx="413">
                  <c:v>-3.5513572131799509E-2</c:v>
                </c:pt>
                <c:pt idx="414">
                  <c:v>-3.5767213920125995E-2</c:v>
                </c:pt>
                <c:pt idx="415">
                  <c:v>-3.6022003401231795E-2</c:v>
                </c:pt>
                <c:pt idx="416">
                  <c:v>-3.6277942529977264E-2</c:v>
                </c:pt>
                <c:pt idx="417">
                  <c:v>-3.6535033271276274E-2</c:v>
                </c:pt>
                <c:pt idx="418">
                  <c:v>-3.6793277575684333E-2</c:v>
                </c:pt>
                <c:pt idx="419">
                  <c:v>-3.7052677403679263E-2</c:v>
                </c:pt>
                <c:pt idx="420">
                  <c:v>-3.7313234701485572E-2</c:v>
                </c:pt>
                <c:pt idx="421">
                  <c:v>-3.7574951401268729E-2</c:v>
                </c:pt>
                <c:pt idx="422">
                  <c:v>-3.7837829445116579E-2</c:v>
                </c:pt>
                <c:pt idx="423">
                  <c:v>-3.8101870749319311E-2</c:v>
                </c:pt>
                <c:pt idx="424">
                  <c:v>-3.8367077240121041E-2</c:v>
                </c:pt>
                <c:pt idx="425">
                  <c:v>-3.8633450830042999E-2</c:v>
                </c:pt>
                <c:pt idx="426">
                  <c:v>-3.8900993441444903E-2</c:v>
                </c:pt>
                <c:pt idx="427">
                  <c:v>-3.916970697143491E-2</c:v>
                </c:pt>
                <c:pt idx="428">
                  <c:v>-3.9439593315404767E-2</c:v>
                </c:pt>
                <c:pt idx="429">
                  <c:v>-3.971065436703515E-2</c:v>
                </c:pt>
                <c:pt idx="430">
                  <c:v>-3.9982892029735054E-2</c:v>
                </c:pt>
                <c:pt idx="431">
                  <c:v>-4.0256308182187062E-2</c:v>
                </c:pt>
                <c:pt idx="432">
                  <c:v>-4.0530904701478181E-2</c:v>
                </c:pt>
                <c:pt idx="433">
                  <c:v>-4.0806683463084172E-2</c:v>
                </c:pt>
                <c:pt idx="434">
                  <c:v>-4.1083646329571878E-2</c:v>
                </c:pt>
                <c:pt idx="435">
                  <c:v>-4.136179516202295E-2</c:v>
                </c:pt>
                <c:pt idx="436">
                  <c:v>-4.1641131820028598E-2</c:v>
                </c:pt>
                <c:pt idx="437">
                  <c:v>-4.1921658150512714E-2</c:v>
                </c:pt>
                <c:pt idx="438">
                  <c:v>-4.2203375999034801E-2</c:v>
                </c:pt>
                <c:pt idx="439">
                  <c:v>-4.2486287209753268E-2</c:v>
                </c:pt>
                <c:pt idx="440">
                  <c:v>-4.2770393614411283E-2</c:v>
                </c:pt>
                <c:pt idx="441">
                  <c:v>-4.3055697043492692E-2</c:v>
                </c:pt>
                <c:pt idx="442">
                  <c:v>-4.3342199304372254E-2</c:v>
                </c:pt>
                <c:pt idx="443">
                  <c:v>-4.3629902214237404E-2</c:v>
                </c:pt>
                <c:pt idx="444">
                  <c:v>-4.3918807589089885E-2</c:v>
                </c:pt>
                <c:pt idx="445">
                  <c:v>-4.4208917243724728E-2</c:v>
                </c:pt>
                <c:pt idx="446">
                  <c:v>-4.4500232970284735E-2</c:v>
                </c:pt>
                <c:pt idx="447">
                  <c:v>-4.4792756559947536E-2</c:v>
                </c:pt>
                <c:pt idx="448">
                  <c:v>-4.5086489813525074E-2</c:v>
                </c:pt>
                <c:pt idx="449">
                  <c:v>-4.5381434498939999E-2</c:v>
                </c:pt>
                <c:pt idx="450">
                  <c:v>-4.5677592404453675E-2</c:v>
                </c:pt>
                <c:pt idx="451">
                  <c:v>-4.5974965306784056E-2</c:v>
                </c:pt>
                <c:pt idx="452">
                  <c:v>-4.6273554960816018E-2</c:v>
                </c:pt>
                <c:pt idx="453">
                  <c:v>-4.6573363131168596E-2</c:v>
                </c:pt>
                <c:pt idx="454">
                  <c:v>-4.6874391571258743E-2</c:v>
                </c:pt>
                <c:pt idx="455">
                  <c:v>-4.7176642033779956E-2</c:v>
                </c:pt>
                <c:pt idx="456">
                  <c:v>-4.7480116260396936E-2</c:v>
                </c:pt>
                <c:pt idx="457">
                  <c:v>-4.7784815981892624E-2</c:v>
                </c:pt>
                <c:pt idx="458">
                  <c:v>-4.8090742928520849E-2</c:v>
                </c:pt>
                <c:pt idx="459">
                  <c:v>-4.8397898829985381E-2</c:v>
                </c:pt>
                <c:pt idx="460">
                  <c:v>-4.8706285415408432E-2</c:v>
                </c:pt>
                <c:pt idx="461">
                  <c:v>-4.9015904383081281E-2</c:v>
                </c:pt>
                <c:pt idx="462">
                  <c:v>-4.9326757451109204E-2</c:v>
                </c:pt>
                <c:pt idx="463">
                  <c:v>-4.9638846327104393E-2</c:v>
                </c:pt>
                <c:pt idx="464">
                  <c:v>-4.9952172698316311E-2</c:v>
                </c:pt>
                <c:pt idx="465">
                  <c:v>-5.0266738261728873E-2</c:v>
                </c:pt>
                <c:pt idx="466">
                  <c:v>-5.0582544704079746E-2</c:v>
                </c:pt>
                <c:pt idx="467">
                  <c:v>-5.0899593702033563E-2</c:v>
                </c:pt>
                <c:pt idx="468">
                  <c:v>-5.1217886932083116E-2</c:v>
                </c:pt>
                <c:pt idx="469">
                  <c:v>-5.1537426060774272E-2</c:v>
                </c:pt>
                <c:pt idx="470">
                  <c:v>-5.1858212744831954E-2</c:v>
                </c:pt>
                <c:pt idx="471">
                  <c:v>-5.2180248640977339E-2</c:v>
                </c:pt>
                <c:pt idx="472">
                  <c:v>-5.2503535396252486E-2</c:v>
                </c:pt>
                <c:pt idx="473">
                  <c:v>-5.28280746577535E-2</c:v>
                </c:pt>
                <c:pt idx="474">
                  <c:v>-5.3153868063023427E-2</c:v>
                </c:pt>
                <c:pt idx="475">
                  <c:v>-5.3480917249732883E-2</c:v>
                </c:pt>
                <c:pt idx="476">
                  <c:v>-5.3809223846135991E-2</c:v>
                </c:pt>
                <c:pt idx="477">
                  <c:v>-5.4138789480651234E-2</c:v>
                </c:pt>
                <c:pt idx="478">
                  <c:v>-5.4469615762978013E-2</c:v>
                </c:pt>
                <c:pt idx="479">
                  <c:v>-5.4801704293756297E-2</c:v>
                </c:pt>
                <c:pt idx="480">
                  <c:v>-5.5135056683402899E-2</c:v>
                </c:pt>
                <c:pt idx="481">
                  <c:v>-5.5469674523962155E-2</c:v>
                </c:pt>
                <c:pt idx="482">
                  <c:v>-5.5805559407931651E-2</c:v>
                </c:pt>
                <c:pt idx="483">
                  <c:v>-5.6142712918991158E-2</c:v>
                </c:pt>
                <c:pt idx="484">
                  <c:v>-5.6481136650544883E-2</c:v>
                </c:pt>
                <c:pt idx="485">
                  <c:v>-5.6820832168815519E-2</c:v>
                </c:pt>
                <c:pt idx="486">
                  <c:v>-5.7161801049823713E-2</c:v>
                </c:pt>
                <c:pt idx="487">
                  <c:v>-5.7504044851884546E-2</c:v>
                </c:pt>
                <c:pt idx="488">
                  <c:v>-5.784756513400275E-2</c:v>
                </c:pt>
                <c:pt idx="489">
                  <c:v>-5.8192363437745295E-2</c:v>
                </c:pt>
                <c:pt idx="490">
                  <c:v>-5.8538441305510606E-2</c:v>
                </c:pt>
                <c:pt idx="491">
                  <c:v>-5.888580028050238E-2</c:v>
                </c:pt>
                <c:pt idx="492">
                  <c:v>-5.9234441897731457E-2</c:v>
                </c:pt>
                <c:pt idx="493">
                  <c:v>-5.9584367684131369E-2</c:v>
                </c:pt>
                <c:pt idx="494">
                  <c:v>-5.9935579149770241E-2</c:v>
                </c:pt>
                <c:pt idx="495">
                  <c:v>-6.0288077823475755E-2</c:v>
                </c:pt>
                <c:pt idx="496">
                  <c:v>-6.0641865208443162E-2</c:v>
                </c:pt>
                <c:pt idx="497">
                  <c:v>-6.0996942808972318E-2</c:v>
                </c:pt>
                <c:pt idx="498">
                  <c:v>-6.1353312112886318E-2</c:v>
                </c:pt>
                <c:pt idx="499">
                  <c:v>-6.1710974617958797E-2</c:v>
                </c:pt>
                <c:pt idx="500">
                  <c:v>-6.206993180564941E-2</c:v>
                </c:pt>
                <c:pt idx="501">
                  <c:v>-6.2430185149996952E-2</c:v>
                </c:pt>
                <c:pt idx="502">
                  <c:v>-6.2791736134948831E-2</c:v>
                </c:pt>
                <c:pt idx="503">
                  <c:v>-6.3154586219822964E-2</c:v>
                </c:pt>
                <c:pt idx="504">
                  <c:v>-6.351873687390365E-2</c:v>
                </c:pt>
                <c:pt idx="505">
                  <c:v>-6.3884189550686352E-2</c:v>
                </c:pt>
                <c:pt idx="506">
                  <c:v>-6.4250945688050926E-2</c:v>
                </c:pt>
                <c:pt idx="507">
                  <c:v>-6.4619006733932977E-2</c:v>
                </c:pt>
                <c:pt idx="508">
                  <c:v>-6.4988374120804868E-2</c:v>
                </c:pt>
                <c:pt idx="509">
                  <c:v>-6.5359049282711121E-2</c:v>
                </c:pt>
                <c:pt idx="510">
                  <c:v>-6.5731033646847889E-2</c:v>
                </c:pt>
                <c:pt idx="511">
                  <c:v>-6.610432862528412E-2</c:v>
                </c:pt>
                <c:pt idx="512">
                  <c:v>-6.6478935631808012E-2</c:v>
                </c:pt>
                <c:pt idx="513">
                  <c:v>-6.6854856073590485E-2</c:v>
                </c:pt>
                <c:pt idx="514">
                  <c:v>-6.7232091351274406E-2</c:v>
                </c:pt>
                <c:pt idx="515">
                  <c:v>-6.7610642859032399E-2</c:v>
                </c:pt>
                <c:pt idx="516">
                  <c:v>-6.7990511984640331E-2</c:v>
                </c:pt>
                <c:pt idx="517">
                  <c:v>-6.8371700109566655E-2</c:v>
                </c:pt>
                <c:pt idx="518">
                  <c:v>-6.8754208609030101E-2</c:v>
                </c:pt>
                <c:pt idx="519">
                  <c:v>-6.9138038852083764E-2</c:v>
                </c:pt>
                <c:pt idx="520">
                  <c:v>-6.9523192193572517E-2</c:v>
                </c:pt>
                <c:pt idx="521">
                  <c:v>-6.9909669998528559E-2</c:v>
                </c:pt>
                <c:pt idx="522">
                  <c:v>-7.0297473617901923E-2</c:v>
                </c:pt>
                <c:pt idx="523">
                  <c:v>-7.068660439672908E-2</c:v>
                </c:pt>
                <c:pt idx="524">
                  <c:v>-7.107706366624264E-2</c:v>
                </c:pt>
                <c:pt idx="525">
                  <c:v>-7.14688527679046E-2</c:v>
                </c:pt>
                <c:pt idx="526">
                  <c:v>-7.1861973029451923E-2</c:v>
                </c:pt>
                <c:pt idx="527">
                  <c:v>-7.2256425765085508E-2</c:v>
                </c:pt>
                <c:pt idx="528">
                  <c:v>-7.2652212283497053E-2</c:v>
                </c:pt>
                <c:pt idx="529">
                  <c:v>-7.3049333895811974E-2</c:v>
                </c:pt>
                <c:pt idx="530">
                  <c:v>-7.3447791907688534E-2</c:v>
                </c:pt>
                <c:pt idx="531">
                  <c:v>-7.3847587611590312E-2</c:v>
                </c:pt>
                <c:pt idx="532">
                  <c:v>-7.4248722294734282E-2</c:v>
                </c:pt>
                <c:pt idx="533">
                  <c:v>-7.4651197246876189E-2</c:v>
                </c:pt>
                <c:pt idx="534">
                  <c:v>-7.5055013737106838E-2</c:v>
                </c:pt>
                <c:pt idx="535">
                  <c:v>-7.5460173037202843E-2</c:v>
                </c:pt>
                <c:pt idx="536">
                  <c:v>-7.586667642158991E-2</c:v>
                </c:pt>
                <c:pt idx="537">
                  <c:v>-7.6274525144343866E-2</c:v>
                </c:pt>
                <c:pt idx="538">
                  <c:v>-7.668372045468258E-2</c:v>
                </c:pt>
                <c:pt idx="539">
                  <c:v>-7.7094263604641111E-2</c:v>
                </c:pt>
                <c:pt idx="540">
                  <c:v>-7.7506155833858018E-2</c:v>
                </c:pt>
                <c:pt idx="541">
                  <c:v>-7.7919398369727652E-2</c:v>
                </c:pt>
                <c:pt idx="542">
                  <c:v>-7.8333992435075286E-2</c:v>
                </c:pt>
                <c:pt idx="543">
                  <c:v>-7.8749939255711457E-2</c:v>
                </c:pt>
                <c:pt idx="544">
                  <c:v>-7.9167240045423068E-2</c:v>
                </c:pt>
                <c:pt idx="545">
                  <c:v>-7.9585896013580265E-2</c:v>
                </c:pt>
                <c:pt idx="546">
                  <c:v>-8.0005908357739602E-2</c:v>
                </c:pt>
                <c:pt idx="547">
                  <c:v>-8.0427278278600467E-2</c:v>
                </c:pt>
                <c:pt idx="548">
                  <c:v>-8.085000696520625E-2</c:v>
                </c:pt>
                <c:pt idx="549">
                  <c:v>-8.1274095595070317E-2</c:v>
                </c:pt>
                <c:pt idx="550">
                  <c:v>-8.1699545348980204E-2</c:v>
                </c:pt>
                <c:pt idx="551">
                  <c:v>-8.2126357403632319E-2</c:v>
                </c:pt>
                <c:pt idx="552">
                  <c:v>-8.2554532917121823E-2</c:v>
                </c:pt>
                <c:pt idx="553">
                  <c:v>-8.2984073050944074E-2</c:v>
                </c:pt>
                <c:pt idx="554">
                  <c:v>-8.3414978955453065E-2</c:v>
                </c:pt>
                <c:pt idx="555">
                  <c:v>-8.3847251777237244E-2</c:v>
                </c:pt>
                <c:pt idx="556">
                  <c:v>-8.428089265193274E-2</c:v>
                </c:pt>
                <c:pt idx="557">
                  <c:v>-8.4715902718712488E-2</c:v>
                </c:pt>
                <c:pt idx="558">
                  <c:v>-8.5152283098794079E-2</c:v>
                </c:pt>
                <c:pt idx="559">
                  <c:v>-8.5590034917010699E-2</c:v>
                </c:pt>
                <c:pt idx="560">
                  <c:v>-8.6029159287574056E-2</c:v>
                </c:pt>
                <c:pt idx="561">
                  <c:v>-8.6469657314184642E-2</c:v>
                </c:pt>
                <c:pt idx="562">
                  <c:v>-8.6911530097218553E-2</c:v>
                </c:pt>
                <c:pt idx="563">
                  <c:v>-8.7354778733759048E-2</c:v>
                </c:pt>
                <c:pt idx="564">
                  <c:v>-8.7799404310614476E-2</c:v>
                </c:pt>
                <c:pt idx="565">
                  <c:v>-8.8245407918413704E-2</c:v>
                </c:pt>
                <c:pt idx="566">
                  <c:v>-8.8692790623683113E-2</c:v>
                </c:pt>
                <c:pt idx="567">
                  <c:v>-8.9141553496932341E-2</c:v>
                </c:pt>
                <c:pt idx="568">
                  <c:v>-8.9591697605651346E-2</c:v>
                </c:pt>
                <c:pt idx="569">
                  <c:v>-9.0043224007454264E-2</c:v>
                </c:pt>
                <c:pt idx="570">
                  <c:v>-9.0496133757056313E-2</c:v>
                </c:pt>
                <c:pt idx="571">
                  <c:v>-9.095042789946492E-2</c:v>
                </c:pt>
                <c:pt idx="572">
                  <c:v>-9.1406107463228747E-2</c:v>
                </c:pt>
                <c:pt idx="573">
                  <c:v>-9.1863173481095142E-2</c:v>
                </c:pt>
                <c:pt idx="574">
                  <c:v>-9.2321626983164623E-2</c:v>
                </c:pt>
                <c:pt idx="575">
                  <c:v>-9.2781468990118798E-2</c:v>
                </c:pt>
                <c:pt idx="576">
                  <c:v>-9.3242700513346377E-2</c:v>
                </c:pt>
                <c:pt idx="577">
                  <c:v>-9.3705322561767793E-2</c:v>
                </c:pt>
                <c:pt idx="578">
                  <c:v>-9.4169336135147136E-2</c:v>
                </c:pt>
                <c:pt idx="579">
                  <c:v>-9.4634742224207688E-2</c:v>
                </c:pt>
                <c:pt idx="580">
                  <c:v>-9.5101541817398758E-2</c:v>
                </c:pt>
                <c:pt idx="581">
                  <c:v>-9.5569735894249649E-2</c:v>
                </c:pt>
                <c:pt idx="582">
                  <c:v>-9.6039325432131228E-2</c:v>
                </c:pt>
                <c:pt idx="583">
                  <c:v>-9.6510311393016329E-2</c:v>
                </c:pt>
                <c:pt idx="584">
                  <c:v>-9.6982694736866396E-2</c:v>
                </c:pt>
                <c:pt idx="585">
                  <c:v>-9.7456476421652533E-2</c:v>
                </c:pt>
                <c:pt idx="586">
                  <c:v>-9.7931657396798683E-2</c:v>
                </c:pt>
                <c:pt idx="587">
                  <c:v>-9.8408238609832985E-2</c:v>
                </c:pt>
                <c:pt idx="588">
                  <c:v>-9.8886220993347623E-2</c:v>
                </c:pt>
                <c:pt idx="589">
                  <c:v>-9.9365605478180755E-2</c:v>
                </c:pt>
                <c:pt idx="590">
                  <c:v>-9.9846392986948987E-2</c:v>
                </c:pt>
                <c:pt idx="591">
                  <c:v>-0.10032858443413137</c:v>
                </c:pt>
                <c:pt idx="592">
                  <c:v>-0.10081218073261576</c:v>
                </c:pt>
                <c:pt idx="593">
                  <c:v>-0.101297182787268</c:v>
                </c:pt>
                <c:pt idx="594">
                  <c:v>-0.10178359149504221</c:v>
                </c:pt>
                <c:pt idx="595">
                  <c:v>-0.10227140774503855</c:v>
                </c:pt>
                <c:pt idx="596">
                  <c:v>-0.10276063242499706</c:v>
                </c:pt>
                <c:pt idx="597">
                  <c:v>-0.10325126640855678</c:v>
                </c:pt>
                <c:pt idx="598">
                  <c:v>-0.10374331056812271</c:v>
                </c:pt>
                <c:pt idx="599">
                  <c:v>-0.10423676576854519</c:v>
                </c:pt>
                <c:pt idx="600">
                  <c:v>-0.10473163287349833</c:v>
                </c:pt>
                <c:pt idx="601">
                  <c:v>-0.10522791273291231</c:v>
                </c:pt>
                <c:pt idx="602">
                  <c:v>-0.10572560618942523</c:v>
                </c:pt>
                <c:pt idx="603">
                  <c:v>-0.10622471408466173</c:v>
                </c:pt>
                <c:pt idx="604">
                  <c:v>-0.10672523725305424</c:v>
                </c:pt>
                <c:pt idx="605">
                  <c:v>-0.10722717652189541</c:v>
                </c:pt>
                <c:pt idx="606">
                  <c:v>-0.10773053271141164</c:v>
                </c:pt>
                <c:pt idx="607">
                  <c:v>-0.10823530663486292</c:v>
                </c:pt>
                <c:pt idx="608">
                  <c:v>-0.10874149909859526</c:v>
                </c:pt>
                <c:pt idx="609">
                  <c:v>-0.10924911090211957</c:v>
                </c:pt>
                <c:pt idx="610">
                  <c:v>-0.10975814283817982</c:v>
                </c:pt>
                <c:pt idx="611">
                  <c:v>-0.11026859569894248</c:v>
                </c:pt>
                <c:pt idx="612">
                  <c:v>-0.11078047026381733</c:v>
                </c:pt>
                <c:pt idx="613">
                  <c:v>-0.11129376730565733</c:v>
                </c:pt>
                <c:pt idx="614">
                  <c:v>-0.11180848759690071</c:v>
                </c:pt>
                <c:pt idx="615">
                  <c:v>-0.11232463189747058</c:v>
                </c:pt>
                <c:pt idx="616">
                  <c:v>-0.11284220096096428</c:v>
                </c:pt>
                <c:pt idx="617">
                  <c:v>-0.11336119554069053</c:v>
                </c:pt>
                <c:pt idx="618">
                  <c:v>-0.11388161637771595</c:v>
                </c:pt>
                <c:pt idx="619">
                  <c:v>-0.11440346420695474</c:v>
                </c:pt>
                <c:pt idx="620">
                  <c:v>-0.11492673975724742</c:v>
                </c:pt>
                <c:pt idx="621">
                  <c:v>-0.11545144375140808</c:v>
                </c:pt>
                <c:pt idx="622">
                  <c:v>-0.11597757690629269</c:v>
                </c:pt>
                <c:pt idx="623">
                  <c:v>-0.11650513993286211</c:v>
                </c:pt>
                <c:pt idx="624">
                  <c:v>-0.11703413353034976</c:v>
                </c:pt>
                <c:pt idx="625">
                  <c:v>-0.11756455839227251</c:v>
                </c:pt>
                <c:pt idx="626">
                  <c:v>-0.11809641521818978</c:v>
                </c:pt>
                <c:pt idx="627">
                  <c:v>-0.11862970469026413</c:v>
                </c:pt>
                <c:pt idx="628">
                  <c:v>-0.11916442748512526</c:v>
                </c:pt>
                <c:pt idx="629">
                  <c:v>-0.1197005842738912</c:v>
                </c:pt>
                <c:pt idx="630">
                  <c:v>-0.12023817571645139</c:v>
                </c:pt>
                <c:pt idx="631">
                  <c:v>-0.12077720247313664</c:v>
                </c:pt>
                <c:pt idx="632">
                  <c:v>-0.12131766519895511</c:v>
                </c:pt>
                <c:pt idx="633">
                  <c:v>-0.12185956453213762</c:v>
                </c:pt>
                <c:pt idx="634">
                  <c:v>-0.12240290111152441</c:v>
                </c:pt>
                <c:pt idx="635">
                  <c:v>-0.12294767557083788</c:v>
                </c:pt>
                <c:pt idx="636">
                  <c:v>-0.12349388853300773</c:v>
                </c:pt>
                <c:pt idx="637">
                  <c:v>-0.12404154062169391</c:v>
                </c:pt>
                <c:pt idx="638">
                  <c:v>-0.1245906324499107</c:v>
                </c:pt>
                <c:pt idx="639">
                  <c:v>-0.12514116462012656</c:v>
                </c:pt>
                <c:pt idx="640">
                  <c:v>-0.12569313773004911</c:v>
                </c:pt>
                <c:pt idx="641">
                  <c:v>-0.12624655237263577</c:v>
                </c:pt>
                <c:pt idx="642">
                  <c:v>-0.12680140913616719</c:v>
                </c:pt>
                <c:pt idx="643">
                  <c:v>-0.12735770859867751</c:v>
                </c:pt>
                <c:pt idx="644">
                  <c:v>-0.12791545133365542</c:v>
                </c:pt>
                <c:pt idx="645">
                  <c:v>-0.12847463791008615</c:v>
                </c:pt>
                <c:pt idx="646">
                  <c:v>-0.12903526888693945</c:v>
                </c:pt>
                <c:pt idx="647">
                  <c:v>-0.12959734481880772</c:v>
                </c:pt>
                <c:pt idx="648">
                  <c:v>-0.13016086625043063</c:v>
                </c:pt>
                <c:pt idx="649">
                  <c:v>-0.13072583372230701</c:v>
                </c:pt>
                <c:pt idx="650">
                  <c:v>-0.13129224776522477</c:v>
                </c:pt>
                <c:pt idx="651">
                  <c:v>-0.13186010891134289</c:v>
                </c:pt>
                <c:pt idx="652">
                  <c:v>-0.13242941767776534</c:v>
                </c:pt>
                <c:pt idx="653">
                  <c:v>-0.13300017458304067</c:v>
                </c:pt>
                <c:pt idx="654">
                  <c:v>-0.13357238013629535</c:v>
                </c:pt>
                <c:pt idx="655">
                  <c:v>-0.13414603483186874</c:v>
                </c:pt>
                <c:pt idx="656">
                  <c:v>-0.13472113916570752</c:v>
                </c:pt>
                <c:pt idx="657">
                  <c:v>-0.13529769362456737</c:v>
                </c:pt>
                <c:pt idx="658">
                  <c:v>-0.13587569869147778</c:v>
                </c:pt>
                <c:pt idx="659">
                  <c:v>-0.13645515484040327</c:v>
                </c:pt>
                <c:pt idx="660">
                  <c:v>-0.13703606253634315</c:v>
                </c:pt>
                <c:pt idx="661">
                  <c:v>-0.13761842224609316</c:v>
                </c:pt>
                <c:pt idx="662">
                  <c:v>-0.13820223442225008</c:v>
                </c:pt>
                <c:pt idx="663">
                  <c:v>-0.13878749951396807</c:v>
                </c:pt>
                <c:pt idx="664">
                  <c:v>-0.13937421796702174</c:v>
                </c:pt>
                <c:pt idx="665">
                  <c:v>-0.13996239021851978</c:v>
                </c:pt>
                <c:pt idx="666">
                  <c:v>-0.14055201669171852</c:v>
                </c:pt>
                <c:pt idx="667">
                  <c:v>-0.14114309781194906</c:v>
                </c:pt>
                <c:pt idx="668">
                  <c:v>-0.14173563399084763</c:v>
                </c:pt>
                <c:pt idx="669">
                  <c:v>-0.14232962564221976</c:v>
                </c:pt>
                <c:pt idx="670">
                  <c:v>-0.14292507316630224</c:v>
                </c:pt>
                <c:pt idx="671">
                  <c:v>-0.14352197696035129</c:v>
                </c:pt>
                <c:pt idx="672">
                  <c:v>-0.14412033741346675</c:v>
                </c:pt>
                <c:pt idx="673">
                  <c:v>-0.14472015491185722</c:v>
                </c:pt>
                <c:pt idx="674">
                  <c:v>-0.1453214298336799</c:v>
                </c:pt>
                <c:pt idx="675">
                  <c:v>-0.1459241625439642</c:v>
                </c:pt>
                <c:pt idx="676">
                  <c:v>-0.14652835341019249</c:v>
                </c:pt>
                <c:pt idx="677">
                  <c:v>-0.14713400278685596</c:v>
                </c:pt>
                <c:pt idx="678">
                  <c:v>-0.14774111102583293</c:v>
                </c:pt>
                <c:pt idx="679">
                  <c:v>-0.14834967847130218</c:v>
                </c:pt>
                <c:pt idx="680">
                  <c:v>-0.14895970545980056</c:v>
                </c:pt>
                <c:pt idx="681">
                  <c:v>-0.14957119232032812</c:v>
                </c:pt>
                <c:pt idx="682">
                  <c:v>-0.15018413937946115</c:v>
                </c:pt>
                <c:pt idx="683">
                  <c:v>-0.15079854695126263</c:v>
                </c:pt>
                <c:pt idx="684">
                  <c:v>-0.15141441535256886</c:v>
                </c:pt>
                <c:pt idx="685">
                  <c:v>-0.15203174488781829</c:v>
                </c:pt>
                <c:pt idx="686">
                  <c:v>-0.15265053584917235</c:v>
                </c:pt>
                <c:pt idx="687">
                  <c:v>-0.15327078853169709</c:v>
                </c:pt>
                <c:pt idx="688">
                  <c:v>-0.1538925032233209</c:v>
                </c:pt>
                <c:pt idx="689">
                  <c:v>-0.15451568019989462</c:v>
                </c:pt>
                <c:pt idx="690">
                  <c:v>-0.15514031973028364</c:v>
                </c:pt>
                <c:pt idx="691">
                  <c:v>-0.15576642208143382</c:v>
                </c:pt>
                <c:pt idx="692">
                  <c:v>-0.15639398751339487</c:v>
                </c:pt>
                <c:pt idx="693">
                  <c:v>-0.15702301627445928</c:v>
                </c:pt>
                <c:pt idx="694">
                  <c:v>-0.15765350861113653</c:v>
                </c:pt>
                <c:pt idx="695">
                  <c:v>-0.15828546476324476</c:v>
                </c:pt>
                <c:pt idx="696">
                  <c:v>-0.15891888496396853</c:v>
                </c:pt>
                <c:pt idx="697">
                  <c:v>-0.15955376943501876</c:v>
                </c:pt>
                <c:pt idx="698">
                  <c:v>-0.16019011839652816</c:v>
                </c:pt>
                <c:pt idx="699">
                  <c:v>-0.16082793206218496</c:v>
                </c:pt>
                <c:pt idx="700">
                  <c:v>-0.1614672106392801</c:v>
                </c:pt>
                <c:pt idx="701">
                  <c:v>-0.16210795432877553</c:v>
                </c:pt>
                <c:pt idx="702">
                  <c:v>-0.16275016332536724</c:v>
                </c:pt>
                <c:pt idx="703">
                  <c:v>-0.16339383781268191</c:v>
                </c:pt>
                <c:pt idx="704">
                  <c:v>-0.16403897797305161</c:v>
                </c:pt>
                <c:pt idx="705">
                  <c:v>-0.16468558397788624</c:v>
                </c:pt>
                <c:pt idx="706">
                  <c:v>-0.16533365599258693</c:v>
                </c:pt>
                <c:pt idx="707">
                  <c:v>-0.16598319417658824</c:v>
                </c:pt>
                <c:pt idx="708">
                  <c:v>-0.1666341986881982</c:v>
                </c:pt>
                <c:pt idx="709">
                  <c:v>-0.1672866696702828</c:v>
                </c:pt>
                <c:pt idx="710">
                  <c:v>-0.16794060726471802</c:v>
                </c:pt>
                <c:pt idx="711">
                  <c:v>-0.16859601160761803</c:v>
                </c:pt>
                <c:pt idx="712">
                  <c:v>-0.16925288282465786</c:v>
                </c:pt>
                <c:pt idx="713">
                  <c:v>-0.16991122103589773</c:v>
                </c:pt>
                <c:pt idx="714">
                  <c:v>-0.17057102635582511</c:v>
                </c:pt>
                <c:pt idx="715">
                  <c:v>-0.17123229889341771</c:v>
                </c:pt>
                <c:pt idx="716">
                  <c:v>-0.17189503875218023</c:v>
                </c:pt>
                <c:pt idx="717">
                  <c:v>-0.17255924602550912</c:v>
                </c:pt>
                <c:pt idx="718">
                  <c:v>-0.17322492080146953</c:v>
                </c:pt>
                <c:pt idx="719">
                  <c:v>-0.17389206315814967</c:v>
                </c:pt>
                <c:pt idx="720">
                  <c:v>-0.17456067317775043</c:v>
                </c:pt>
                <c:pt idx="721">
                  <c:v>-0.1752307509232828</c:v>
                </c:pt>
                <c:pt idx="722">
                  <c:v>-0.17590229645731401</c:v>
                </c:pt>
                <c:pt idx="723">
                  <c:v>-0.17657530983732686</c:v>
                </c:pt>
                <c:pt idx="724">
                  <c:v>-0.17724979111115272</c:v>
                </c:pt>
                <c:pt idx="725">
                  <c:v>-0.17792574032165934</c:v>
                </c:pt>
                <c:pt idx="726">
                  <c:v>-0.1786031575067929</c:v>
                </c:pt>
                <c:pt idx="727">
                  <c:v>-0.17928204269504247</c:v>
                </c:pt>
                <c:pt idx="728">
                  <c:v>-0.17996239591008575</c:v>
                </c:pt>
                <c:pt idx="729">
                  <c:v>-0.18064421716626936</c:v>
                </c:pt>
                <c:pt idx="730">
                  <c:v>-0.18132750647325988</c:v>
                </c:pt>
                <c:pt idx="731">
                  <c:v>-0.18201226383606492</c:v>
                </c:pt>
                <c:pt idx="732">
                  <c:v>-0.1826984892505395</c:v>
                </c:pt>
                <c:pt idx="733">
                  <c:v>-0.18338618270799514</c:v>
                </c:pt>
                <c:pt idx="734">
                  <c:v>-0.18407534419525243</c:v>
                </c:pt>
                <c:pt idx="735">
                  <c:v>-0.18476597368562758</c:v>
                </c:pt>
                <c:pt idx="736">
                  <c:v>-0.18545807114808241</c:v>
                </c:pt>
                <c:pt idx="737">
                  <c:v>-0.18615163655172309</c:v>
                </c:pt>
                <c:pt idx="738">
                  <c:v>-0.18684666985238779</c:v>
                </c:pt>
                <c:pt idx="739">
                  <c:v>-0.18754317100166526</c:v>
                </c:pt>
                <c:pt idx="740">
                  <c:v>-0.18824113994696312</c:v>
                </c:pt>
                <c:pt idx="741">
                  <c:v>-0.1889405766270616</c:v>
                </c:pt>
                <c:pt idx="742">
                  <c:v>-0.18964148097220795</c:v>
                </c:pt>
                <c:pt idx="743">
                  <c:v>-0.19034385290861539</c:v>
                </c:pt>
                <c:pt idx="744">
                  <c:v>-0.19104769235406921</c:v>
                </c:pt>
                <c:pt idx="745">
                  <c:v>-0.1917529992224099</c:v>
                </c:pt>
                <c:pt idx="746">
                  <c:v>-0.1924597734147718</c:v>
                </c:pt>
                <c:pt idx="747">
                  <c:v>-0.19316801483285378</c:v>
                </c:pt>
                <c:pt idx="748">
                  <c:v>-0.19387772337015788</c:v>
                </c:pt>
                <c:pt idx="749">
                  <c:v>-0.19458889891643041</c:v>
                </c:pt>
                <c:pt idx="750">
                  <c:v>-0.19530154134893729</c:v>
                </c:pt>
                <c:pt idx="751">
                  <c:v>-0.19601565054131997</c:v>
                </c:pt>
                <c:pt idx="752">
                  <c:v>-0.19673122635925938</c:v>
                </c:pt>
                <c:pt idx="753">
                  <c:v>-0.19744826866485926</c:v>
                </c:pt>
                <c:pt idx="754">
                  <c:v>-0.19816677731238888</c:v>
                </c:pt>
                <c:pt idx="755">
                  <c:v>-0.19888675214830398</c:v>
                </c:pt>
                <c:pt idx="756">
                  <c:v>-0.19960819301565119</c:v>
                </c:pt>
                <c:pt idx="757">
                  <c:v>-0.20033109974978441</c:v>
                </c:pt>
                <c:pt idx="758">
                  <c:v>-0.20105547217411807</c:v>
                </c:pt>
                <c:pt idx="759">
                  <c:v>-0.20178131011310899</c:v>
                </c:pt>
                <c:pt idx="760">
                  <c:v>-0.20250861338367365</c:v>
                </c:pt>
                <c:pt idx="761">
                  <c:v>-0.20323738179097281</c:v>
                </c:pt>
                <c:pt idx="762">
                  <c:v>-0.20396761514131995</c:v>
                </c:pt>
                <c:pt idx="763">
                  <c:v>-0.20469931322937784</c:v>
                </c:pt>
                <c:pt idx="764">
                  <c:v>-0.20543247584252095</c:v>
                </c:pt>
                <c:pt idx="765">
                  <c:v>-0.20616710276511893</c:v>
                </c:pt>
                <c:pt idx="766">
                  <c:v>-0.20690319377433189</c:v>
                </c:pt>
                <c:pt idx="767">
                  <c:v>-0.20764074864017859</c:v>
                </c:pt>
                <c:pt idx="768">
                  <c:v>-0.20837976712556799</c:v>
                </c:pt>
                <c:pt idx="769">
                  <c:v>-0.20912024898639375</c:v>
                </c:pt>
                <c:pt idx="770">
                  <c:v>-0.20986219397574438</c:v>
                </c:pt>
                <c:pt idx="771">
                  <c:v>-0.21060560183557747</c:v>
                </c:pt>
                <c:pt idx="772">
                  <c:v>-0.21135047230516099</c:v>
                </c:pt>
                <c:pt idx="773">
                  <c:v>-0.21209680511691564</c:v>
                </c:pt>
                <c:pt idx="774">
                  <c:v>-0.21284459999230984</c:v>
                </c:pt>
                <c:pt idx="775">
                  <c:v>-0.21359385665440597</c:v>
                </c:pt>
                <c:pt idx="776">
                  <c:v>-0.21434457481126676</c:v>
                </c:pt>
                <c:pt idx="777">
                  <c:v>-0.21509675417263291</c:v>
                </c:pt>
                <c:pt idx="778">
                  <c:v>-0.21585039443336107</c:v>
                </c:pt>
                <c:pt idx="779">
                  <c:v>-0.2166054952900594</c:v>
                </c:pt>
                <c:pt idx="780">
                  <c:v>-0.21736205642870929</c:v>
                </c:pt>
                <c:pt idx="781">
                  <c:v>-0.21812007752475468</c:v>
                </c:pt>
                <c:pt idx="782">
                  <c:v>-0.2188795582554908</c:v>
                </c:pt>
                <c:pt idx="783">
                  <c:v>-0.21964049828774895</c:v>
                </c:pt>
                <c:pt idx="784">
                  <c:v>-0.22040289728209084</c:v>
                </c:pt>
                <c:pt idx="785">
                  <c:v>-0.2211667548969084</c:v>
                </c:pt>
                <c:pt idx="786">
                  <c:v>-0.22193207077624508</c:v>
                </c:pt>
                <c:pt idx="787">
                  <c:v>-0.22269884456208486</c:v>
                </c:pt>
                <c:pt idx="788">
                  <c:v>-0.22346707589031545</c:v>
                </c:pt>
                <c:pt idx="789">
                  <c:v>-0.22423676439077547</c:v>
                </c:pt>
                <c:pt idx="790">
                  <c:v>-0.22500790968730183</c:v>
                </c:pt>
                <c:pt idx="791">
                  <c:v>-0.22578051139374006</c:v>
                </c:pt>
                <c:pt idx="792">
                  <c:v>-0.22655456911803892</c:v>
                </c:pt>
                <c:pt idx="793">
                  <c:v>-0.22733008246630834</c:v>
                </c:pt>
                <c:pt idx="794">
                  <c:v>-0.22810705103483486</c:v>
                </c:pt>
                <c:pt idx="795">
                  <c:v>-0.2288854744141344</c:v>
                </c:pt>
                <c:pt idx="796">
                  <c:v>-0.22966535219299422</c:v>
                </c:pt>
                <c:pt idx="797">
                  <c:v>-0.2304466839465357</c:v>
                </c:pt>
                <c:pt idx="798">
                  <c:v>-0.23122946924824617</c:v>
                </c:pt>
                <c:pt idx="799">
                  <c:v>-0.23201370766203644</c:v>
                </c:pt>
                <c:pt idx="800">
                  <c:v>-0.23279939875026201</c:v>
                </c:pt>
                <c:pt idx="801">
                  <c:v>-0.23358654206579643</c:v>
                </c:pt>
                <c:pt idx="802">
                  <c:v>-0.23437513715211525</c:v>
                </c:pt>
                <c:pt idx="803">
                  <c:v>-0.23516518355125426</c:v>
                </c:pt>
                <c:pt idx="804">
                  <c:v>-0.23595668079593532</c:v>
                </c:pt>
                <c:pt idx="805">
                  <c:v>-0.23674962841356642</c:v>
                </c:pt>
                <c:pt idx="806">
                  <c:v>-0.23754402592627852</c:v>
                </c:pt>
                <c:pt idx="807">
                  <c:v>-0.23833987285097272</c:v>
                </c:pt>
                <c:pt idx="808">
                  <c:v>-0.23913716869543575</c:v>
                </c:pt>
                <c:pt idx="809">
                  <c:v>-0.23993591296232955</c:v>
                </c:pt>
                <c:pt idx="810">
                  <c:v>-0.24073610514529617</c:v>
                </c:pt>
                <c:pt idx="811">
                  <c:v>-0.24153774473294737</c:v>
                </c:pt>
                <c:pt idx="812">
                  <c:v>-0.24234083121275454</c:v>
                </c:pt>
                <c:pt idx="813">
                  <c:v>-0.24314536405945264</c:v>
                </c:pt>
                <c:pt idx="814">
                  <c:v>-0.24395134274285135</c:v>
                </c:pt>
                <c:pt idx="815">
                  <c:v>-0.24475876672787719</c:v>
                </c:pt>
                <c:pt idx="816">
                  <c:v>-0.24556763547075705</c:v>
                </c:pt>
                <c:pt idx="817">
                  <c:v>-0.24637794842675079</c:v>
                </c:pt>
                <c:pt idx="818">
                  <c:v>-0.24718970504251844</c:v>
                </c:pt>
                <c:pt idx="819">
                  <c:v>-0.24800290475613604</c:v>
                </c:pt>
                <c:pt idx="820">
                  <c:v>-0.24881754700101169</c:v>
                </c:pt>
                <c:pt idx="821">
                  <c:v>-0.24963363120209023</c:v>
                </c:pt>
                <c:pt idx="822">
                  <c:v>-0.25045115677971685</c:v>
                </c:pt>
                <c:pt idx="823">
                  <c:v>-0.25127012315348501</c:v>
                </c:pt>
                <c:pt idx="824">
                  <c:v>-0.25209052972703927</c:v>
                </c:pt>
                <c:pt idx="825">
                  <c:v>-0.25291237590715165</c:v>
                </c:pt>
                <c:pt idx="826">
                  <c:v>-0.25373566108476087</c:v>
                </c:pt>
                <c:pt idx="827">
                  <c:v>-0.25456038465020614</c:v>
                </c:pt>
                <c:pt idx="828">
                  <c:v>-0.25538654598568905</c:v>
                </c:pt>
                <c:pt idx="829">
                  <c:v>-0.25621414447283786</c:v>
                </c:pt>
                <c:pt idx="830">
                  <c:v>-0.25704317947771532</c:v>
                </c:pt>
                <c:pt idx="831">
                  <c:v>-0.25787365036964832</c:v>
                </c:pt>
                <c:pt idx="832">
                  <c:v>-0.25870555650248739</c:v>
                </c:pt>
                <c:pt idx="833">
                  <c:v>-0.25953889722968315</c:v>
                </c:pt>
                <c:pt idx="834">
                  <c:v>-0.26037367190053295</c:v>
                </c:pt>
                <c:pt idx="835">
                  <c:v>-0.261209879852774</c:v>
                </c:pt>
                <c:pt idx="836">
                  <c:v>-0.26204752042008467</c:v>
                </c:pt>
                <c:pt idx="837">
                  <c:v>-0.26288659293211614</c:v>
                </c:pt>
                <c:pt idx="838">
                  <c:v>-0.26372709670712213</c:v>
                </c:pt>
                <c:pt idx="839">
                  <c:v>-0.26456903106310364</c:v>
                </c:pt>
                <c:pt idx="840">
                  <c:v>-0.26541239530676386</c:v>
                </c:pt>
                <c:pt idx="841">
                  <c:v>-0.26625718874461096</c:v>
                </c:pt>
                <c:pt idx="842">
                  <c:v>-0.26710341067194471</c:v>
                </c:pt>
                <c:pt idx="843">
                  <c:v>-0.26795106038025296</c:v>
                </c:pt>
                <c:pt idx="844">
                  <c:v>-0.26880013715358436</c:v>
                </c:pt>
                <c:pt idx="845">
                  <c:v>-0.2696506402722596</c:v>
                </c:pt>
                <c:pt idx="846">
                  <c:v>-0.27050256900557479</c:v>
                </c:pt>
                <c:pt idx="847">
                  <c:v>-0.27135592261917163</c:v>
                </c:pt>
                <c:pt idx="848">
                  <c:v>-0.27221070037507422</c:v>
                </c:pt>
                <c:pt idx="849">
                  <c:v>-0.27306690152441865</c:v>
                </c:pt>
                <c:pt idx="850">
                  <c:v>-0.27392452531480738</c:v>
                </c:pt>
                <c:pt idx="851">
                  <c:v>-0.27478357098667661</c:v>
                </c:pt>
                <c:pt idx="852">
                  <c:v>-0.2756440377806037</c:v>
                </c:pt>
                <c:pt idx="853">
                  <c:v>-0.27650592492645643</c:v>
                </c:pt>
                <c:pt idx="854">
                  <c:v>-0.27736923164706762</c:v>
                </c:pt>
                <c:pt idx="855">
                  <c:v>-0.27823395715829291</c:v>
                </c:pt>
                <c:pt idx="856">
                  <c:v>-0.27910010066903718</c:v>
                </c:pt>
                <c:pt idx="857">
                  <c:v>-0.27996766138488688</c:v>
                </c:pt>
                <c:pt idx="858">
                  <c:v>-0.28083663850456697</c:v>
                </c:pt>
                <c:pt idx="859">
                  <c:v>-0.28170703122353136</c:v>
                </c:pt>
                <c:pt idx="860">
                  <c:v>-0.28257883873044054</c:v>
                </c:pt>
                <c:pt idx="861">
                  <c:v>-0.28345206020004354</c:v>
                </c:pt>
                <c:pt idx="862">
                  <c:v>-0.28432669481109402</c:v>
                </c:pt>
                <c:pt idx="863">
                  <c:v>-0.28520274173208254</c:v>
                </c:pt>
                <c:pt idx="864">
                  <c:v>-0.28608020012486379</c:v>
                </c:pt>
                <c:pt idx="865">
                  <c:v>-0.28695906914468822</c:v>
                </c:pt>
                <c:pt idx="866">
                  <c:v>-0.28783934794377675</c:v>
                </c:pt>
                <c:pt idx="867">
                  <c:v>-0.28872103566782475</c:v>
                </c:pt>
                <c:pt idx="868">
                  <c:v>-0.28960413145601793</c:v>
                </c:pt>
                <c:pt idx="869">
                  <c:v>-0.29048863443756756</c:v>
                </c:pt>
                <c:pt idx="870">
                  <c:v>-0.29137454374229854</c:v>
                </c:pt>
                <c:pt idx="871">
                  <c:v>-0.29226185849013497</c:v>
                </c:pt>
                <c:pt idx="872">
                  <c:v>-0.29315057779466452</c:v>
                </c:pt>
                <c:pt idx="873">
                  <c:v>-0.29404070076315397</c:v>
                </c:pt>
                <c:pt idx="874">
                  <c:v>-0.29493222650009809</c:v>
                </c:pt>
                <c:pt idx="875">
                  <c:v>-0.29582515410374444</c:v>
                </c:pt>
                <c:pt idx="876">
                  <c:v>-0.29671948266264447</c:v>
                </c:pt>
                <c:pt idx="877">
                  <c:v>-0.297615211262651</c:v>
                </c:pt>
                <c:pt idx="878">
                  <c:v>-0.29851233898350099</c:v>
                </c:pt>
                <c:pt idx="879">
                  <c:v>-0.29941086489534557</c:v>
                </c:pt>
                <c:pt idx="880">
                  <c:v>-0.3003107880657423</c:v>
                </c:pt>
                <c:pt idx="881">
                  <c:v>-0.30121210755967615</c:v>
                </c:pt>
                <c:pt idx="882">
                  <c:v>-0.30211482242920779</c:v>
                </c:pt>
                <c:pt idx="883">
                  <c:v>-0.30301893172390398</c:v>
                </c:pt>
                <c:pt idx="884">
                  <c:v>-0.30392443448738377</c:v>
                </c:pt>
                <c:pt idx="885">
                  <c:v>-0.30483132975737065</c:v>
                </c:pt>
                <c:pt idx="886">
                  <c:v>-0.30573961656574006</c:v>
                </c:pt>
                <c:pt idx="887">
                  <c:v>-0.30664929393851409</c:v>
                </c:pt>
                <c:pt idx="888">
                  <c:v>-0.3075603608959297</c:v>
                </c:pt>
                <c:pt idx="889">
                  <c:v>-0.30847281644903707</c:v>
                </c:pt>
                <c:pt idx="890">
                  <c:v>-0.3093866596065713</c:v>
                </c:pt>
                <c:pt idx="891">
                  <c:v>-0.31030188936817515</c:v>
                </c:pt>
                <c:pt idx="892">
                  <c:v>-0.31121850473121304</c:v>
                </c:pt>
                <c:pt idx="893">
                  <c:v>-0.31213650468742699</c:v>
                </c:pt>
                <c:pt idx="894">
                  <c:v>-0.31305588821955083</c:v>
                </c:pt>
                <c:pt idx="895">
                  <c:v>-0.31397665430813976</c:v>
                </c:pt>
                <c:pt idx="896">
                  <c:v>-0.31489880192482483</c:v>
                </c:pt>
                <c:pt idx="897">
                  <c:v>-0.31582233003910043</c:v>
                </c:pt>
                <c:pt idx="898">
                  <c:v>-0.31674723761161022</c:v>
                </c:pt>
                <c:pt idx="899">
                  <c:v>-0.31767352359418405</c:v>
                </c:pt>
                <c:pt idx="900">
                  <c:v>-0.31860118693661482</c:v>
                </c:pt>
                <c:pt idx="901">
                  <c:v>-0.31953022658329899</c:v>
                </c:pt>
                <c:pt idx="902">
                  <c:v>-0.32046064146993991</c:v>
                </c:pt>
                <c:pt idx="903">
                  <c:v>-0.32139243053026173</c:v>
                </c:pt>
                <c:pt idx="904">
                  <c:v>-0.32232559269267619</c:v>
                </c:pt>
                <c:pt idx="905">
                  <c:v>-0.32326012687700173</c:v>
                </c:pt>
                <c:pt idx="906">
                  <c:v>-0.32419603199449482</c:v>
                </c:pt>
                <c:pt idx="907">
                  <c:v>-0.3251333069545379</c:v>
                </c:pt>
                <c:pt idx="908">
                  <c:v>-0.32607195066133232</c:v>
                </c:pt>
                <c:pt idx="909">
                  <c:v>-0.32701196201393484</c:v>
                </c:pt>
                <c:pt idx="910">
                  <c:v>-0.327953339902956</c:v>
                </c:pt>
                <c:pt idx="911">
                  <c:v>-0.32889608321393538</c:v>
                </c:pt>
                <c:pt idx="912">
                  <c:v>-0.32984019082734162</c:v>
                </c:pt>
                <c:pt idx="913">
                  <c:v>-0.33078566161861978</c:v>
                </c:pt>
                <c:pt idx="914">
                  <c:v>-0.3317324944581912</c:v>
                </c:pt>
                <c:pt idx="915">
                  <c:v>-0.33268068820492858</c:v>
                </c:pt>
                <c:pt idx="916">
                  <c:v>-0.33363024171606165</c:v>
                </c:pt>
                <c:pt idx="917">
                  <c:v>-0.33458115384389092</c:v>
                </c:pt>
                <c:pt idx="918">
                  <c:v>-0.33553342343254899</c:v>
                </c:pt>
                <c:pt idx="919">
                  <c:v>-0.33648704932456747</c:v>
                </c:pt>
                <c:pt idx="920">
                  <c:v>-0.33744203035764858</c:v>
                </c:pt>
                <c:pt idx="921">
                  <c:v>-0.33839836535813489</c:v>
                </c:pt>
                <c:pt idx="922">
                  <c:v>-0.33935605315085204</c:v>
                </c:pt>
                <c:pt idx="923">
                  <c:v>-0.34031509255261527</c:v>
                </c:pt>
                <c:pt idx="924">
                  <c:v>-0.34127548237551536</c:v>
                </c:pt>
                <c:pt idx="925">
                  <c:v>-0.34223722142368523</c:v>
                </c:pt>
                <c:pt idx="926">
                  <c:v>-0.34320030849982486</c:v>
                </c:pt>
                <c:pt idx="927">
                  <c:v>-0.34416474239873396</c:v>
                </c:pt>
                <c:pt idx="928">
                  <c:v>-0.34513052191060356</c:v>
                </c:pt>
                <c:pt idx="929">
                  <c:v>-0.34609764581777691</c:v>
                </c:pt>
                <c:pt idx="930">
                  <c:v>-0.34706611289803052</c:v>
                </c:pt>
                <c:pt idx="931">
                  <c:v>-0.34803592192138777</c:v>
                </c:pt>
                <c:pt idx="932">
                  <c:v>-0.34900707165654932</c:v>
                </c:pt>
                <c:pt idx="933">
                  <c:v>-0.34997956086450999</c:v>
                </c:pt>
                <c:pt idx="934">
                  <c:v>-0.35095338830178707</c:v>
                </c:pt>
                <c:pt idx="935">
                  <c:v>-0.35192855272043083</c:v>
                </c:pt>
                <c:pt idx="936">
                  <c:v>-0.35290505286488544</c:v>
                </c:pt>
                <c:pt idx="937">
                  <c:v>-0.35388288747198893</c:v>
                </c:pt>
                <c:pt idx="938">
                  <c:v>-0.35486205527421205</c:v>
                </c:pt>
                <c:pt idx="939">
                  <c:v>-0.35584255499967421</c:v>
                </c:pt>
                <c:pt idx="940">
                  <c:v>-0.35682438537215894</c:v>
                </c:pt>
                <c:pt idx="941">
                  <c:v>-0.35780754510797502</c:v>
                </c:pt>
                <c:pt idx="942">
                  <c:v>-0.35879203291597733</c:v>
                </c:pt>
                <c:pt idx="943">
                  <c:v>-0.359777847503924</c:v>
                </c:pt>
                <c:pt idx="944">
                  <c:v>-0.36076498757217179</c:v>
                </c:pt>
                <c:pt idx="945">
                  <c:v>-0.36175345181371293</c:v>
                </c:pt>
                <c:pt idx="946">
                  <c:v>-0.36274323892049526</c:v>
                </c:pt>
                <c:pt idx="947">
                  <c:v>-0.3637343475740103</c:v>
                </c:pt>
                <c:pt idx="948">
                  <c:v>-0.36472677645473139</c:v>
                </c:pt>
                <c:pt idx="949">
                  <c:v>-0.36572052423587242</c:v>
                </c:pt>
                <c:pt idx="950">
                  <c:v>-0.36671558958653738</c:v>
                </c:pt>
                <c:pt idx="951">
                  <c:v>-0.36771197116549453</c:v>
                </c:pt>
                <c:pt idx="952">
                  <c:v>-0.36870966763058344</c:v>
                </c:pt>
                <c:pt idx="953">
                  <c:v>-0.36970867763247856</c:v>
                </c:pt>
                <c:pt idx="954">
                  <c:v>-0.37070899981783906</c:v>
                </c:pt>
                <c:pt idx="955">
                  <c:v>-0.37171063282932965</c:v>
                </c:pt>
                <c:pt idx="956">
                  <c:v>-0.37271357529940541</c:v>
                </c:pt>
                <c:pt idx="957">
                  <c:v>-0.37371782585969249</c:v>
                </c:pt>
                <c:pt idx="958">
                  <c:v>-0.37472338313167042</c:v>
                </c:pt>
                <c:pt idx="959">
                  <c:v>-0.37573024573601593</c:v>
                </c:pt>
                <c:pt idx="960">
                  <c:v>-0.37673841228640881</c:v>
                </c:pt>
                <c:pt idx="961">
                  <c:v>-0.3777478813895791</c:v>
                </c:pt>
                <c:pt idx="962">
                  <c:v>-0.37875865165148043</c:v>
                </c:pt>
                <c:pt idx="963">
                  <c:v>-0.37977072167114823</c:v>
                </c:pt>
                <c:pt idx="964">
                  <c:v>-0.38078409003764974</c:v>
                </c:pt>
                <c:pt idx="965">
                  <c:v>-0.38179875533934937</c:v>
                </c:pt>
                <c:pt idx="966">
                  <c:v>-0.38281471615776153</c:v>
                </c:pt>
                <c:pt idx="967">
                  <c:v>-0.38383197106757688</c:v>
                </c:pt>
                <c:pt idx="968">
                  <c:v>-0.38485051864282005</c:v>
                </c:pt>
                <c:pt idx="969">
                  <c:v>-0.38587035744767872</c:v>
                </c:pt>
                <c:pt idx="970">
                  <c:v>-0.38689148604264556</c:v>
                </c:pt>
                <c:pt idx="971">
                  <c:v>-0.38791390298149991</c:v>
                </c:pt>
                <c:pt idx="972">
                  <c:v>-0.38893760681434697</c:v>
                </c:pt>
                <c:pt idx="973">
                  <c:v>-0.38996259608463102</c:v>
                </c:pt>
                <c:pt idx="974">
                  <c:v>-0.39098886933519855</c:v>
                </c:pt>
                <c:pt idx="975">
                  <c:v>-0.39201642509922197</c:v>
                </c:pt>
                <c:pt idx="976">
                  <c:v>-0.39304526190326</c:v>
                </c:pt>
                <c:pt idx="977">
                  <c:v>-0.39407537827332612</c:v>
                </c:pt>
                <c:pt idx="978">
                  <c:v>-0.39510677272584888</c:v>
                </c:pt>
                <c:pt idx="979">
                  <c:v>-0.39613944377673782</c:v>
                </c:pt>
                <c:pt idx="980">
                  <c:v>-0.39717338993234913</c:v>
                </c:pt>
                <c:pt idx="981">
                  <c:v>-0.39820860969555416</c:v>
                </c:pt>
                <c:pt idx="982">
                  <c:v>-0.39924510156572868</c:v>
                </c:pt>
                <c:pt idx="983">
                  <c:v>-0.40028286403279495</c:v>
                </c:pt>
                <c:pt idx="984">
                  <c:v>-0.40132189558321657</c:v>
                </c:pt>
                <c:pt idx="985">
                  <c:v>-0.40236219470004037</c:v>
                </c:pt>
                <c:pt idx="986">
                  <c:v>-0.40340375985989912</c:v>
                </c:pt>
                <c:pt idx="987">
                  <c:v>-0.40444658953304302</c:v>
                </c:pt>
                <c:pt idx="988">
                  <c:v>-0.40549068218932921</c:v>
                </c:pt>
                <c:pt idx="989">
                  <c:v>-0.4065360362892716</c:v>
                </c:pt>
                <c:pt idx="990">
                  <c:v>-0.40758265028707497</c:v>
                </c:pt>
                <c:pt idx="991">
                  <c:v>-0.40863052263657734</c:v>
                </c:pt>
                <c:pt idx="992">
                  <c:v>-0.40967965178532872</c:v>
                </c:pt>
                <c:pt idx="993">
                  <c:v>-0.41073003617164089</c:v>
                </c:pt>
                <c:pt idx="994">
                  <c:v>-0.41178167423054013</c:v>
                </c:pt>
                <c:pt idx="995">
                  <c:v>-0.41283456439379368</c:v>
                </c:pt>
                <c:pt idx="996">
                  <c:v>-0.41388870508990427</c:v>
                </c:pt>
                <c:pt idx="997">
                  <c:v>-0.41494409474117594</c:v>
                </c:pt>
                <c:pt idx="998">
                  <c:v>-0.4160007317637191</c:v>
                </c:pt>
                <c:pt idx="999">
                  <c:v>-0.41705861456750321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556480"/>
        <c:axId val="429550992"/>
        <c:extLst/>
      </c:scatterChart>
      <c:valAx>
        <c:axId val="429556480"/>
        <c:scaling>
          <c:orientation val="minMax"/>
          <c:max val="3000"/>
          <c:min val="-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);\(0\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550992"/>
        <c:crosses val="autoZero"/>
        <c:crossBetween val="midCat"/>
        <c:majorUnit val="4000"/>
        <c:minorUnit val="2000"/>
      </c:valAx>
      <c:valAx>
        <c:axId val="429550992"/>
        <c:scaling>
          <c:orientation val="minMax"/>
          <c:max val="3000"/>
          <c:min val="-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);\(0\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556480"/>
        <c:crosses val="autoZero"/>
        <c:crossBetween val="midCat"/>
        <c:majorUnit val="1000"/>
        <c:minorUnit val="5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Top View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192712611770482"/>
          <c:y val="7.6057994970215356E-2"/>
          <c:w val="0.84922885924606473"/>
          <c:h val="0.79835319136288363"/>
        </c:manualLayout>
      </c:layout>
      <c:scatterChart>
        <c:scatterStyle val="lineMarker"/>
        <c:varyColors val="0"/>
        <c:ser>
          <c:idx val="0"/>
          <c:order val="0"/>
          <c:tx>
            <c:v>MapPos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Series_Comp!$AT$27:$AT$1025</c:f>
              <c:numCache>
                <c:formatCode>0_);\(0\)</c:formatCode>
                <c:ptCount val="999"/>
                <c:pt idx="0">
                  <c:v>5.1599107213291537E-3</c:v>
                </c:pt>
                <c:pt idx="1">
                  <c:v>1.5479734616395621E-2</c:v>
                </c:pt>
                <c:pt idx="2">
                  <c:v>3.0959471685173871E-2</c:v>
                </c:pt>
                <c:pt idx="3">
                  <c:v>5.1599118248970531E-2</c:v>
                </c:pt>
                <c:pt idx="4">
                  <c:v>7.7398666950394712E-2</c:v>
                </c:pt>
                <c:pt idx="5">
                  <c:v>0.10835810675334308</c:v>
                </c:pt>
                <c:pt idx="6">
                  <c:v>0.14447742294296936</c:v>
                </c:pt>
                <c:pt idx="7">
                  <c:v>0.18575659712568077</c:v>
                </c:pt>
                <c:pt idx="8">
                  <c:v>0.23219560722911267</c:v>
                </c:pt>
                <c:pt idx="9">
                  <c:v>0.28379442750212425</c:v>
                </c:pt>
                <c:pt idx="10">
                  <c:v>0.34055302851479669</c:v>
                </c:pt>
                <c:pt idx="11">
                  <c:v>0.40247137715842179</c:v>
                </c:pt>
                <c:pt idx="12">
                  <c:v>0.46954943664549331</c:v>
                </c:pt>
                <c:pt idx="13">
                  <c:v>0.54178716650971914</c:v>
                </c:pt>
                <c:pt idx="14">
                  <c:v>0.61918452260601786</c:v>
                </c:pt>
                <c:pt idx="15">
                  <c:v>0.70174145711052383</c:v>
                </c:pt>
                <c:pt idx="16">
                  <c:v>0.78945791852059521</c:v>
                </c:pt>
                <c:pt idx="17">
                  <c:v>0.88233385165482436</c:v>
                </c:pt>
                <c:pt idx="18">
                  <c:v>0.98036919765305719</c:v>
                </c:pt>
                <c:pt idx="19">
                  <c:v>1.0835638939763965</c:v>
                </c:pt>
                <c:pt idx="20">
                  <c:v>1.1919178744072327</c:v>
                </c:pt>
                <c:pt idx="21">
                  <c:v>1.3054310690492525</c:v>
                </c:pt>
                <c:pt idx="22">
                  <c:v>1.4241034043274747</c:v>
                </c:pt>
                <c:pt idx="23">
                  <c:v>1.5479348029882705</c:v>
                </c:pt>
                <c:pt idx="24">
                  <c:v>1.6769251840993857</c:v>
                </c:pt>
                <c:pt idx="25">
                  <c:v>1.8110744630499918</c:v>
                </c:pt>
                <c:pt idx="26">
                  <c:v>1.9503825515506936</c:v>
                </c:pt>
                <c:pt idx="27">
                  <c:v>2.0948493576335863</c:v>
                </c:pt>
                <c:pt idx="28">
                  <c:v>2.2444747856522875</c:v>
                </c:pt>
                <c:pt idx="29">
                  <c:v>2.3992587362819853</c:v>
                </c:pt>
                <c:pt idx="30">
                  <c:v>2.5592010610021814</c:v>
                </c:pt>
                <c:pt idx="31">
                  <c:v>2.7243016423913042</c:v>
                </c:pt>
                <c:pt idx="32">
                  <c:v>2.894560370461666</c:v>
                </c:pt>
                <c:pt idx="33">
                  <c:v>3.0699771264621973</c:v>
                </c:pt>
                <c:pt idx="34">
                  <c:v>3.2505517947230107</c:v>
                </c:pt>
                <c:pt idx="35">
                  <c:v>3.4362842486859844</c:v>
                </c:pt>
                <c:pt idx="36">
                  <c:v>3.627174360537833</c:v>
                </c:pt>
                <c:pt idx="37">
                  <c:v>3.8232220021251364</c:v>
                </c:pt>
                <c:pt idx="38">
                  <c:v>4.0244270394810382</c:v>
                </c:pt>
                <c:pt idx="39">
                  <c:v>4.2307893337769986</c:v>
                </c:pt>
                <c:pt idx="40">
                  <c:v>4.4423087433493489</c:v>
                </c:pt>
                <c:pt idx="41">
                  <c:v>4.6589851233974473</c:v>
                </c:pt>
                <c:pt idx="42">
                  <c:v>4.8808183233114733</c:v>
                </c:pt>
                <c:pt idx="43">
                  <c:v>5.1078081919569813</c:v>
                </c:pt>
                <c:pt idx="44">
                  <c:v>5.339954572505281</c:v>
                </c:pt>
                <c:pt idx="45">
                  <c:v>5.5772573040076843</c:v>
                </c:pt>
                <c:pt idx="46">
                  <c:v>5.8197162242262541</c:v>
                </c:pt>
                <c:pt idx="47">
                  <c:v>6.0673311648207138</c:v>
                </c:pt>
                <c:pt idx="48">
                  <c:v>6.3201019551005597</c:v>
                </c:pt>
                <c:pt idx="49">
                  <c:v>6.5780284209759463</c:v>
                </c:pt>
                <c:pt idx="50">
                  <c:v>6.84111038352144</c:v>
                </c:pt>
                <c:pt idx="51">
                  <c:v>7.1093476605411121</c:v>
                </c:pt>
                <c:pt idx="52">
                  <c:v>7.3827400664877487</c:v>
                </c:pt>
                <c:pt idx="53">
                  <c:v>7.6612874118213474</c:v>
                </c:pt>
                <c:pt idx="54">
                  <c:v>7.9449895036276281</c:v>
                </c:pt>
                <c:pt idx="55">
                  <c:v>8.2338461450426959</c:v>
                </c:pt>
                <c:pt idx="56">
                  <c:v>8.5278571358057977</c:v>
                </c:pt>
                <c:pt idx="57">
                  <c:v>8.8270222717400344</c:v>
                </c:pt>
                <c:pt idx="58">
                  <c:v>9.1313413448002709</c:v>
                </c:pt>
                <c:pt idx="59">
                  <c:v>9.4408141435424149</c:v>
                </c:pt>
                <c:pt idx="60">
                  <c:v>9.7554404530806931</c:v>
                </c:pt>
                <c:pt idx="61">
                  <c:v>10.075220054658086</c:v>
                </c:pt>
                <c:pt idx="62">
                  <c:v>10.400152726059384</c:v>
                </c:pt>
                <c:pt idx="63">
                  <c:v>10.730238241217217</c:v>
                </c:pt>
                <c:pt idx="64">
                  <c:v>11.06547636989392</c:v>
                </c:pt>
                <c:pt idx="65">
                  <c:v>11.40586687876613</c:v>
                </c:pt>
                <c:pt idx="66">
                  <c:v>11.751409530696092</c:v>
                </c:pt>
                <c:pt idx="67">
                  <c:v>12.102104084754789</c:v>
                </c:pt>
                <c:pt idx="68">
                  <c:v>12.457950296541382</c:v>
                </c:pt>
                <c:pt idx="69">
                  <c:v>12.818947917579758</c:v>
                </c:pt>
                <c:pt idx="70">
                  <c:v>13.185096695934758</c:v>
                </c:pt>
                <c:pt idx="71">
                  <c:v>13.556396376456625</c:v>
                </c:pt>
                <c:pt idx="72">
                  <c:v>13.932846699940542</c:v>
                </c:pt>
                <c:pt idx="73">
                  <c:v>14.314447403430208</c:v>
                </c:pt>
                <c:pt idx="74">
                  <c:v>14.701198220474744</c:v>
                </c:pt>
                <c:pt idx="75">
                  <c:v>15.09309888063552</c:v>
                </c:pt>
                <c:pt idx="76">
                  <c:v>15.490149109986033</c:v>
                </c:pt>
                <c:pt idx="77">
                  <c:v>15.892348631092434</c:v>
                </c:pt>
                <c:pt idx="78">
                  <c:v>16.299697162564314</c:v>
                </c:pt>
                <c:pt idx="79">
                  <c:v>16.712194419718863</c:v>
                </c:pt>
                <c:pt idx="80">
                  <c:v>17.129840113725106</c:v>
                </c:pt>
                <c:pt idx="81">
                  <c:v>17.552633952451004</c:v>
                </c:pt>
                <c:pt idx="82">
                  <c:v>17.980575640039969</c:v>
                </c:pt>
                <c:pt idx="83">
                  <c:v>18.413664876731296</c:v>
                </c:pt>
                <c:pt idx="84">
                  <c:v>18.851901359433423</c:v>
                </c:pt>
                <c:pt idx="85">
                  <c:v>19.295284781158195</c:v>
                </c:pt>
                <c:pt idx="86">
                  <c:v>19.743814831218693</c:v>
                </c:pt>
                <c:pt idx="87">
                  <c:v>20.197491195570397</c:v>
                </c:pt>
                <c:pt idx="88">
                  <c:v>20.656313556289582</c:v>
                </c:pt>
                <c:pt idx="89">
                  <c:v>21.12028159175545</c:v>
                </c:pt>
                <c:pt idx="90">
                  <c:v>21.589394976498632</c:v>
                </c:pt>
                <c:pt idx="91">
                  <c:v>22.063653381524457</c:v>
                </c:pt>
                <c:pt idx="92">
                  <c:v>22.543056474449347</c:v>
                </c:pt>
                <c:pt idx="93">
                  <c:v>23.027603918896379</c:v>
                </c:pt>
                <c:pt idx="94">
                  <c:v>23.517295374951356</c:v>
                </c:pt>
                <c:pt idx="95">
                  <c:v>24.012130499014113</c:v>
                </c:pt>
                <c:pt idx="96">
                  <c:v>24.512108943666501</c:v>
                </c:pt>
                <c:pt idx="97">
                  <c:v>25.01723035795138</c:v>
                </c:pt>
                <c:pt idx="98">
                  <c:v>25.527494387233656</c:v>
                </c:pt>
                <c:pt idx="99">
                  <c:v>26.042900673328798</c:v>
                </c:pt>
                <c:pt idx="100">
                  <c:v>26.56344885424706</c:v>
                </c:pt>
                <c:pt idx="101">
                  <c:v>27.089138564327421</c:v>
                </c:pt>
                <c:pt idx="102">
                  <c:v>27.619969434357536</c:v>
                </c:pt>
                <c:pt idx="103">
                  <c:v>28.155941091449662</c:v>
                </c:pt>
                <c:pt idx="104">
                  <c:v>28.697053158929279</c:v>
                </c:pt>
                <c:pt idx="105">
                  <c:v>29.243305256457234</c:v>
                </c:pt>
                <c:pt idx="106">
                  <c:v>29.794697000139703</c:v>
                </c:pt>
                <c:pt idx="107">
                  <c:v>30.351228002413993</c:v>
                </c:pt>
                <c:pt idx="108">
                  <c:v>30.912897871945535</c:v>
                </c:pt>
                <c:pt idx="109">
                  <c:v>31.479706213842228</c:v>
                </c:pt>
                <c:pt idx="110">
                  <c:v>32.051652629446529</c:v>
                </c:pt>
                <c:pt idx="111">
                  <c:v>32.628736716442809</c:v>
                </c:pt>
                <c:pt idx="112">
                  <c:v>33.210958068954668</c:v>
                </c:pt>
                <c:pt idx="113">
                  <c:v>33.79831627734881</c:v>
                </c:pt>
                <c:pt idx="114">
                  <c:v>34.390810928429033</c:v>
                </c:pt>
                <c:pt idx="115">
                  <c:v>34.988441605247402</c:v>
                </c:pt>
                <c:pt idx="116">
                  <c:v>35.591207887201392</c:v>
                </c:pt>
                <c:pt idx="117">
                  <c:v>36.199109350034355</c:v>
                </c:pt>
                <c:pt idx="118">
                  <c:v>36.812145565922421</c:v>
                </c:pt>
                <c:pt idx="119">
                  <c:v>37.430316103299049</c:v>
                </c:pt>
                <c:pt idx="120">
                  <c:v>38.053620526945068</c:v>
                </c:pt>
                <c:pt idx="121">
                  <c:v>38.682058397989067</c:v>
                </c:pt>
                <c:pt idx="122">
                  <c:v>39.315629273827327</c:v>
                </c:pt>
                <c:pt idx="123">
                  <c:v>39.954332708208774</c:v>
                </c:pt>
                <c:pt idx="124">
                  <c:v>40.598168251312842</c:v>
                </c:pt>
                <c:pt idx="125">
                  <c:v>41.247135449591504</c:v>
                </c:pt>
                <c:pt idx="126">
                  <c:v>41.901233845849852</c:v>
                </c:pt>
                <c:pt idx="127">
                  <c:v>42.560462979246232</c:v>
                </c:pt>
                <c:pt idx="128">
                  <c:v>43.224822385292363</c:v>
                </c:pt>
                <c:pt idx="129">
                  <c:v>43.89431159578195</c:v>
                </c:pt>
                <c:pt idx="130">
                  <c:v>44.568930138936132</c:v>
                </c:pt>
                <c:pt idx="131">
                  <c:v>45.248677539260477</c:v>
                </c:pt>
                <c:pt idx="132">
                  <c:v>45.933553317685792</c:v>
                </c:pt>
                <c:pt idx="133">
                  <c:v>46.623556991429673</c:v>
                </c:pt>
                <c:pt idx="134">
                  <c:v>47.318688074000846</c:v>
                </c:pt>
                <c:pt idx="135">
                  <c:v>48.018946075268275</c:v>
                </c:pt>
                <c:pt idx="136">
                  <c:v>48.724330501461012</c:v>
                </c:pt>
                <c:pt idx="137">
                  <c:v>49.43484085523108</c:v>
                </c:pt>
                <c:pt idx="138">
                  <c:v>50.15047663552545</c:v>
                </c:pt>
                <c:pt idx="139">
                  <c:v>50.871237337528711</c:v>
                </c:pt>
                <c:pt idx="140">
                  <c:v>51.597122452911144</c:v>
                </c:pt>
                <c:pt idx="141">
                  <c:v>52.328131469643331</c:v>
                </c:pt>
                <c:pt idx="142">
                  <c:v>53.064263872058071</c:v>
                </c:pt>
                <c:pt idx="143">
                  <c:v>53.805519140792619</c:v>
                </c:pt>
                <c:pt idx="144">
                  <c:v>54.55189675284872</c:v>
                </c:pt>
                <c:pt idx="145">
                  <c:v>55.30339618159239</c:v>
                </c:pt>
                <c:pt idx="146">
                  <c:v>56.060016896753737</c:v>
                </c:pt>
                <c:pt idx="147">
                  <c:v>56.821758364372435</c:v>
                </c:pt>
                <c:pt idx="148">
                  <c:v>57.588620046854267</c:v>
                </c:pt>
                <c:pt idx="149">
                  <c:v>58.36060140291805</c:v>
                </c:pt>
                <c:pt idx="150">
                  <c:v>59.137701887650522</c:v>
                </c:pt>
                <c:pt idx="151">
                  <c:v>59.919920952506097</c:v>
                </c:pt>
                <c:pt idx="152">
                  <c:v>60.707258045306638</c:v>
                </c:pt>
                <c:pt idx="153">
                  <c:v>61.499712610191239</c:v>
                </c:pt>
                <c:pt idx="154">
                  <c:v>62.297284087668082</c:v>
                </c:pt>
                <c:pt idx="155">
                  <c:v>63.099971914565529</c:v>
                </c:pt>
                <c:pt idx="156">
                  <c:v>63.907775524082545</c:v>
                </c:pt>
                <c:pt idx="157">
                  <c:v>64.720694345788473</c:v>
                </c:pt>
                <c:pt idx="158">
                  <c:v>65.538727805622798</c:v>
                </c:pt>
                <c:pt idx="159">
                  <c:v>66.361875325802501</c:v>
                </c:pt>
                <c:pt idx="160">
                  <c:v>67.190136324963561</c:v>
                </c:pt>
                <c:pt idx="161">
                  <c:v>68.023510218023162</c:v>
                </c:pt>
                <c:pt idx="162">
                  <c:v>68.86199641636199</c:v>
                </c:pt>
                <c:pt idx="163">
                  <c:v>69.705594327643794</c:v>
                </c:pt>
                <c:pt idx="164">
                  <c:v>70.554303355863041</c:v>
                </c:pt>
                <c:pt idx="165">
                  <c:v>71.408122901432449</c:v>
                </c:pt>
                <c:pt idx="166">
                  <c:v>72.267052361096034</c:v>
                </c:pt>
                <c:pt idx="167">
                  <c:v>73.131091127930986</c:v>
                </c:pt>
                <c:pt idx="168">
                  <c:v>74.000238591390783</c:v>
                </c:pt>
                <c:pt idx="169">
                  <c:v>74.874494137304907</c:v>
                </c:pt>
                <c:pt idx="170">
                  <c:v>75.753857147838374</c:v>
                </c:pt>
                <c:pt idx="171">
                  <c:v>76.638327001493508</c:v>
                </c:pt>
                <c:pt idx="172">
                  <c:v>77.527903073190174</c:v>
                </c:pt>
                <c:pt idx="173">
                  <c:v>78.422584734147208</c:v>
                </c:pt>
                <c:pt idx="174">
                  <c:v>79.322371351962644</c:v>
                </c:pt>
                <c:pt idx="175">
                  <c:v>80.227262290651396</c:v>
                </c:pt>
                <c:pt idx="176">
                  <c:v>81.137256910493335</c:v>
                </c:pt>
                <c:pt idx="177">
                  <c:v>82.052354568186615</c:v>
                </c:pt>
                <c:pt idx="178">
                  <c:v>82.972554616772399</c:v>
                </c:pt>
                <c:pt idx="179">
                  <c:v>83.897856405636418</c:v>
                </c:pt>
                <c:pt idx="180">
                  <c:v>84.828259280546192</c:v>
                </c:pt>
                <c:pt idx="181">
                  <c:v>85.763762583650788</c:v>
                </c:pt>
                <c:pt idx="182">
                  <c:v>86.704365653445677</c:v>
                </c:pt>
                <c:pt idx="183">
                  <c:v>87.650067824808744</c:v>
                </c:pt>
                <c:pt idx="184">
                  <c:v>88.600868428931648</c:v>
                </c:pt>
                <c:pt idx="185">
                  <c:v>89.556766793390409</c:v>
                </c:pt>
                <c:pt idx="186">
                  <c:v>90.517762242111743</c:v>
                </c:pt>
                <c:pt idx="187">
                  <c:v>91.483854095440535</c:v>
                </c:pt>
                <c:pt idx="188">
                  <c:v>92.455041670039989</c:v>
                </c:pt>
                <c:pt idx="189">
                  <c:v>93.431324278991497</c:v>
                </c:pt>
                <c:pt idx="190">
                  <c:v>94.412701231696971</c:v>
                </c:pt>
                <c:pt idx="191">
                  <c:v>95.399171833913158</c:v>
                </c:pt>
                <c:pt idx="192">
                  <c:v>96.390735387784218</c:v>
                </c:pt>
                <c:pt idx="193">
                  <c:v>97.38739119184153</c:v>
                </c:pt>
                <c:pt idx="194">
                  <c:v>98.38913854097288</c:v>
                </c:pt>
                <c:pt idx="195">
                  <c:v>99.395976726423598</c:v>
                </c:pt>
                <c:pt idx="196">
                  <c:v>100.40790503579775</c:v>
                </c:pt>
                <c:pt idx="197">
                  <c:v>101.42492275311874</c:v>
                </c:pt>
                <c:pt idx="198">
                  <c:v>102.44702915873958</c:v>
                </c:pt>
                <c:pt idx="199">
                  <c:v>103.47422352940357</c:v>
                </c:pt>
                <c:pt idx="200">
                  <c:v>104.50650513818648</c:v>
                </c:pt>
                <c:pt idx="201">
                  <c:v>105.54387325458443</c:v>
                </c:pt>
                <c:pt idx="202">
                  <c:v>106.58632714442781</c:v>
                </c:pt>
                <c:pt idx="203">
                  <c:v>107.63386606993954</c:v>
                </c:pt>
                <c:pt idx="204">
                  <c:v>108.68648928973487</c:v>
                </c:pt>
                <c:pt idx="205">
                  <c:v>109.74419605879385</c:v>
                </c:pt>
                <c:pt idx="206">
                  <c:v>110.80698562843531</c:v>
                </c:pt>
                <c:pt idx="207">
                  <c:v>111.87485724639956</c:v>
                </c:pt>
                <c:pt idx="208">
                  <c:v>112.94781015679393</c:v>
                </c:pt>
                <c:pt idx="209">
                  <c:v>114.02584360009389</c:v>
                </c:pt>
                <c:pt idx="210">
                  <c:v>115.10895681314391</c:v>
                </c:pt>
                <c:pt idx="211">
                  <c:v>116.19714902915851</c:v>
                </c:pt>
                <c:pt idx="212">
                  <c:v>117.2904194777488</c:v>
                </c:pt>
                <c:pt idx="213">
                  <c:v>118.38876738489705</c:v>
                </c:pt>
                <c:pt idx="214">
                  <c:v>119.49219197295766</c:v>
                </c:pt>
                <c:pt idx="215">
                  <c:v>120.60069246068292</c:v>
                </c:pt>
                <c:pt idx="216">
                  <c:v>121.71426806317373</c:v>
                </c:pt>
                <c:pt idx="217">
                  <c:v>122.83291799195473</c:v>
                </c:pt>
                <c:pt idx="218">
                  <c:v>123.9566414549007</c:v>
                </c:pt>
                <c:pt idx="219">
                  <c:v>125.08543765626241</c:v>
                </c:pt>
                <c:pt idx="220">
                  <c:v>126.21930579671499</c:v>
                </c:pt>
                <c:pt idx="221">
                  <c:v>127.35824507326291</c:v>
                </c:pt>
                <c:pt idx="222">
                  <c:v>128.50225467931256</c:v>
                </c:pt>
                <c:pt idx="223">
                  <c:v>129.65133380467228</c:v>
                </c:pt>
                <c:pt idx="224">
                  <c:v>130.80548163552947</c:v>
                </c:pt>
                <c:pt idx="225">
                  <c:v>131.96469735445146</c:v>
                </c:pt>
                <c:pt idx="226">
                  <c:v>133.1289801404088</c:v>
                </c:pt>
                <c:pt idx="227">
                  <c:v>134.29832916873079</c:v>
                </c:pt>
                <c:pt idx="228">
                  <c:v>135.47274361115129</c:v>
                </c:pt>
                <c:pt idx="229">
                  <c:v>136.65222263576499</c:v>
                </c:pt>
                <c:pt idx="230">
                  <c:v>137.83676540707245</c:v>
                </c:pt>
                <c:pt idx="231">
                  <c:v>139.0263710859586</c:v>
                </c:pt>
                <c:pt idx="232">
                  <c:v>140.2210388297149</c:v>
                </c:pt>
                <c:pt idx="233">
                  <c:v>141.42076779199715</c:v>
                </c:pt>
                <c:pt idx="234">
                  <c:v>142.62555712286894</c:v>
                </c:pt>
                <c:pt idx="235">
                  <c:v>143.83540596878095</c:v>
                </c:pt>
                <c:pt idx="236">
                  <c:v>145.05031347259242</c:v>
                </c:pt>
                <c:pt idx="237">
                  <c:v>146.27027877353032</c:v>
                </c:pt>
                <c:pt idx="238">
                  <c:v>147.49530100721117</c:v>
                </c:pt>
                <c:pt idx="239">
                  <c:v>148.72537930566193</c:v>
                </c:pt>
                <c:pt idx="240">
                  <c:v>149.96051279730011</c:v>
                </c:pt>
                <c:pt idx="241">
                  <c:v>151.20070060693465</c:v>
                </c:pt>
                <c:pt idx="242">
                  <c:v>152.44594185574709</c:v>
                </c:pt>
                <c:pt idx="243">
                  <c:v>153.69623566135135</c:v>
                </c:pt>
                <c:pt idx="244">
                  <c:v>154.95158113773533</c:v>
                </c:pt>
                <c:pt idx="245">
                  <c:v>156.21197739530055</c:v>
                </c:pt>
                <c:pt idx="246">
                  <c:v>157.47742354084343</c:v>
                </c:pt>
                <c:pt idx="247">
                  <c:v>158.74791867753723</c:v>
                </c:pt>
                <c:pt idx="248">
                  <c:v>160.02346190498938</c:v>
                </c:pt>
                <c:pt idx="249">
                  <c:v>161.304052319167</c:v>
                </c:pt>
                <c:pt idx="250">
                  <c:v>162.58968901247238</c:v>
                </c:pt>
                <c:pt idx="251">
                  <c:v>163.88037107368788</c:v>
                </c:pt>
                <c:pt idx="252">
                  <c:v>165.17609758801342</c:v>
                </c:pt>
                <c:pt idx="253">
                  <c:v>166.47686763704874</c:v>
                </c:pt>
                <c:pt idx="254">
                  <c:v>167.78268029877643</c:v>
                </c:pt>
                <c:pt idx="255">
                  <c:v>169.09353464759849</c:v>
                </c:pt>
                <c:pt idx="256">
                  <c:v>170.40942975431912</c:v>
                </c:pt>
                <c:pt idx="257">
                  <c:v>171.73036468614535</c:v>
                </c:pt>
                <c:pt idx="258">
                  <c:v>173.05633850668792</c:v>
                </c:pt>
                <c:pt idx="259">
                  <c:v>174.38735027596204</c:v>
                </c:pt>
                <c:pt idx="260">
                  <c:v>175.72339905038802</c:v>
                </c:pt>
                <c:pt idx="261">
                  <c:v>177.06448388280901</c:v>
                </c:pt>
                <c:pt idx="262">
                  <c:v>178.41060382245774</c:v>
                </c:pt>
                <c:pt idx="263">
                  <c:v>179.76175791499099</c:v>
                </c:pt>
                <c:pt idx="264">
                  <c:v>181.11794520245695</c:v>
                </c:pt>
                <c:pt idx="265">
                  <c:v>182.47916472334538</c:v>
                </c:pt>
                <c:pt idx="266">
                  <c:v>183.84541551252264</c:v>
                </c:pt>
                <c:pt idx="267">
                  <c:v>185.21669660128165</c:v>
                </c:pt>
                <c:pt idx="268">
                  <c:v>186.59300701732624</c:v>
                </c:pt>
                <c:pt idx="269">
                  <c:v>187.97434578478763</c:v>
                </c:pt>
                <c:pt idx="270">
                  <c:v>189.3607119241934</c:v>
                </c:pt>
                <c:pt idx="271">
                  <c:v>190.75210445248428</c:v>
                </c:pt>
                <c:pt idx="272">
                  <c:v>192.14852238301486</c:v>
                </c:pt>
                <c:pt idx="273">
                  <c:v>193.54996472555447</c:v>
                </c:pt>
                <c:pt idx="274">
                  <c:v>194.95643048630305</c:v>
                </c:pt>
                <c:pt idx="275">
                  <c:v>196.36791866786123</c:v>
                </c:pt>
                <c:pt idx="276">
                  <c:v>197.7844282692466</c:v>
                </c:pt>
                <c:pt idx="277">
                  <c:v>199.2059582859242</c:v>
                </c:pt>
                <c:pt idx="278">
                  <c:v>200.6325077097473</c:v>
                </c:pt>
                <c:pt idx="279">
                  <c:v>202.06407552898838</c:v>
                </c:pt>
                <c:pt idx="280">
                  <c:v>203.50066072836901</c:v>
                </c:pt>
                <c:pt idx="281">
                  <c:v>204.94226228900189</c:v>
                </c:pt>
                <c:pt idx="282">
                  <c:v>206.38887918843557</c:v>
                </c:pt>
                <c:pt idx="283">
                  <c:v>207.84051040062627</c:v>
                </c:pt>
                <c:pt idx="284">
                  <c:v>209.29715489598155</c:v>
                </c:pt>
                <c:pt idx="285">
                  <c:v>210.75881164130394</c:v>
                </c:pt>
                <c:pt idx="286">
                  <c:v>212.22547959983447</c:v>
                </c:pt>
                <c:pt idx="287">
                  <c:v>213.69715773125304</c:v>
                </c:pt>
                <c:pt idx="288">
                  <c:v>215.17384499163742</c:v>
                </c:pt>
                <c:pt idx="289">
                  <c:v>216.65554033350591</c:v>
                </c:pt>
                <c:pt idx="290">
                  <c:v>218.14224270581761</c:v>
                </c:pt>
                <c:pt idx="291">
                  <c:v>219.63395105393244</c:v>
                </c:pt>
                <c:pt idx="292">
                  <c:v>221.13066431966621</c:v>
                </c:pt>
                <c:pt idx="293">
                  <c:v>222.63238144125074</c:v>
                </c:pt>
                <c:pt idx="294">
                  <c:v>224.13910135336144</c:v>
                </c:pt>
                <c:pt idx="295">
                  <c:v>225.6508229870914</c:v>
                </c:pt>
                <c:pt idx="296">
                  <c:v>227.16754526996567</c:v>
                </c:pt>
                <c:pt idx="297">
                  <c:v>228.68926712594197</c:v>
                </c:pt>
                <c:pt idx="298">
                  <c:v>230.21598747541145</c:v>
                </c:pt>
                <c:pt idx="299">
                  <c:v>231.74770523519959</c:v>
                </c:pt>
                <c:pt idx="300">
                  <c:v>233.28441931857947</c:v>
                </c:pt>
                <c:pt idx="301">
                  <c:v>234.82612863525978</c:v>
                </c:pt>
                <c:pt idx="302">
                  <c:v>236.37283209137297</c:v>
                </c:pt>
                <c:pt idx="303">
                  <c:v>237.92452858948889</c:v>
                </c:pt>
                <c:pt idx="304">
                  <c:v>239.48121702861553</c:v>
                </c:pt>
                <c:pt idx="305">
                  <c:v>241.04289630422434</c:v>
                </c:pt>
                <c:pt idx="306">
                  <c:v>242.60956530820164</c:v>
                </c:pt>
                <c:pt idx="307">
                  <c:v>244.18122292888637</c:v>
                </c:pt>
                <c:pt idx="308">
                  <c:v>245.7578680510465</c:v>
                </c:pt>
                <c:pt idx="309">
                  <c:v>247.33949955590407</c:v>
                </c:pt>
                <c:pt idx="310">
                  <c:v>248.92611632111186</c:v>
                </c:pt>
                <c:pt idx="311">
                  <c:v>250.5177172207782</c:v>
                </c:pt>
                <c:pt idx="312">
                  <c:v>252.11430112544389</c:v>
                </c:pt>
                <c:pt idx="313">
                  <c:v>253.71586690209506</c:v>
                </c:pt>
                <c:pt idx="314">
                  <c:v>255.32241341417549</c:v>
                </c:pt>
                <c:pt idx="315">
                  <c:v>256.93393952157561</c:v>
                </c:pt>
                <c:pt idx="316">
                  <c:v>258.55044408063338</c:v>
                </c:pt>
                <c:pt idx="317">
                  <c:v>260.17192594412364</c:v>
                </c:pt>
                <c:pt idx="318">
                  <c:v>261.79838396128184</c:v>
                </c:pt>
                <c:pt idx="319">
                  <c:v>263.42981697779328</c:v>
                </c:pt>
                <c:pt idx="320">
                  <c:v>265.06622383578292</c:v>
                </c:pt>
                <c:pt idx="321">
                  <c:v>266.70760337383854</c:v>
                </c:pt>
                <c:pt idx="322">
                  <c:v>268.35395442700025</c:v>
                </c:pt>
                <c:pt idx="323">
                  <c:v>270.00527582676131</c:v>
                </c:pt>
                <c:pt idx="324">
                  <c:v>271.66156640105817</c:v>
                </c:pt>
                <c:pt idx="325">
                  <c:v>273.32282497429304</c:v>
                </c:pt>
                <c:pt idx="326">
                  <c:v>274.98905036732384</c:v>
                </c:pt>
                <c:pt idx="327">
                  <c:v>276.66024139745429</c:v>
                </c:pt>
                <c:pt idx="328">
                  <c:v>278.33639687845618</c:v>
                </c:pt>
                <c:pt idx="329">
                  <c:v>280.01751562055955</c:v>
                </c:pt>
                <c:pt idx="330">
                  <c:v>281.70359643045327</c:v>
                </c:pt>
                <c:pt idx="331">
                  <c:v>283.3946381112861</c:v>
                </c:pt>
                <c:pt idx="332">
                  <c:v>285.09063946266747</c:v>
                </c:pt>
                <c:pt idx="333">
                  <c:v>286.79159928065792</c:v>
                </c:pt>
                <c:pt idx="334">
                  <c:v>288.49751635780109</c:v>
                </c:pt>
                <c:pt idx="335">
                  <c:v>290.20838948309336</c:v>
                </c:pt>
                <c:pt idx="336">
                  <c:v>291.92421744199515</c:v>
                </c:pt>
                <c:pt idx="337">
                  <c:v>293.64499901642176</c:v>
                </c:pt>
                <c:pt idx="338">
                  <c:v>295.37073298477429</c:v>
                </c:pt>
                <c:pt idx="339">
                  <c:v>297.1014181219104</c:v>
                </c:pt>
                <c:pt idx="340">
                  <c:v>298.83705319915515</c:v>
                </c:pt>
                <c:pt idx="341">
                  <c:v>300.57763698430188</c:v>
                </c:pt>
                <c:pt idx="342">
                  <c:v>302.32316824161308</c:v>
                </c:pt>
                <c:pt idx="343">
                  <c:v>304.07364573183094</c:v>
                </c:pt>
                <c:pt idx="344">
                  <c:v>305.8290682121492</c:v>
                </c:pt>
                <c:pt idx="345">
                  <c:v>307.58943443625253</c:v>
                </c:pt>
                <c:pt idx="346">
                  <c:v>309.35474315428866</c:v>
                </c:pt>
                <c:pt idx="347">
                  <c:v>311.12499311288815</c:v>
                </c:pt>
                <c:pt idx="348">
                  <c:v>312.9001830551465</c:v>
                </c:pt>
                <c:pt idx="349">
                  <c:v>314.68031172063428</c:v>
                </c:pt>
                <c:pt idx="350">
                  <c:v>316.46537784539834</c:v>
                </c:pt>
                <c:pt idx="351">
                  <c:v>318.25538016197169</c:v>
                </c:pt>
                <c:pt idx="352">
                  <c:v>320.0503173993651</c:v>
                </c:pt>
                <c:pt idx="353">
                  <c:v>321.85018828305874</c:v>
                </c:pt>
                <c:pt idx="354">
                  <c:v>323.65499153502162</c:v>
                </c:pt>
                <c:pt idx="355">
                  <c:v>325.46472587370317</c:v>
                </c:pt>
                <c:pt idx="356">
                  <c:v>327.27939001403399</c:v>
                </c:pt>
                <c:pt idx="357">
                  <c:v>329.09898266741794</c:v>
                </c:pt>
                <c:pt idx="358">
                  <c:v>330.92350254175113</c:v>
                </c:pt>
                <c:pt idx="359">
                  <c:v>332.75294834141351</c:v>
                </c:pt>
                <c:pt idx="360">
                  <c:v>334.58731876727001</c:v>
                </c:pt>
                <c:pt idx="361">
                  <c:v>336.4266125166713</c:v>
                </c:pt>
                <c:pt idx="362">
                  <c:v>338.27082828345476</c:v>
                </c:pt>
                <c:pt idx="363">
                  <c:v>340.11996475794541</c:v>
                </c:pt>
                <c:pt idx="364">
                  <c:v>341.9740206269654</c:v>
                </c:pt>
                <c:pt idx="365">
                  <c:v>343.832994573809</c:v>
                </c:pt>
                <c:pt idx="366">
                  <c:v>345.69688527827805</c:v>
                </c:pt>
                <c:pt idx="367">
                  <c:v>347.56569141665705</c:v>
                </c:pt>
                <c:pt idx="368">
                  <c:v>349.43941166173119</c:v>
                </c:pt>
                <c:pt idx="369">
                  <c:v>351.31804468277852</c:v>
                </c:pt>
                <c:pt idx="370">
                  <c:v>353.20158914557106</c:v>
                </c:pt>
                <c:pt idx="371">
                  <c:v>355.09004371236739</c:v>
                </c:pt>
                <c:pt idx="372">
                  <c:v>356.98340704193032</c:v>
                </c:pt>
                <c:pt idx="373">
                  <c:v>358.88167778951924</c:v>
                </c:pt>
                <c:pt idx="374">
                  <c:v>360.78485460689126</c:v>
                </c:pt>
                <c:pt idx="375">
                  <c:v>362.69293614230213</c:v>
                </c:pt>
                <c:pt idx="376">
                  <c:v>364.6059210405071</c:v>
                </c:pt>
                <c:pt idx="377">
                  <c:v>366.52380794276985</c:v>
                </c:pt>
                <c:pt idx="378">
                  <c:v>368.44659548685547</c:v>
                </c:pt>
                <c:pt idx="379">
                  <c:v>370.37428230702335</c:v>
                </c:pt>
                <c:pt idx="380">
                  <c:v>372.3068670340441</c:v>
                </c:pt>
                <c:pt idx="381">
                  <c:v>374.24434829519242</c:v>
                </c:pt>
                <c:pt idx="382">
                  <c:v>376.18672471424827</c:v>
                </c:pt>
                <c:pt idx="383">
                  <c:v>378.13399491149761</c:v>
                </c:pt>
                <c:pt idx="384">
                  <c:v>380.08615750373343</c:v>
                </c:pt>
                <c:pt idx="385">
                  <c:v>382.04321110425678</c:v>
                </c:pt>
                <c:pt idx="386">
                  <c:v>384.00515432288535</c:v>
                </c:pt>
                <c:pt idx="387">
                  <c:v>385.97198576593905</c:v>
                </c:pt>
                <c:pt idx="388">
                  <c:v>387.94370403625629</c:v>
                </c:pt>
                <c:pt idx="389">
                  <c:v>389.92030773318726</c:v>
                </c:pt>
                <c:pt idx="390">
                  <c:v>391.90179545259491</c:v>
                </c:pt>
                <c:pt idx="391">
                  <c:v>393.88816578685595</c:v>
                </c:pt>
                <c:pt idx="392">
                  <c:v>395.87941732486928</c:v>
                </c:pt>
                <c:pt idx="393">
                  <c:v>397.87554865204197</c:v>
                </c:pt>
                <c:pt idx="394">
                  <c:v>399.87655835030517</c:v>
                </c:pt>
                <c:pt idx="395">
                  <c:v>401.88244499810031</c:v>
                </c:pt>
                <c:pt idx="396">
                  <c:v>403.89320717039482</c:v>
                </c:pt>
                <c:pt idx="397">
                  <c:v>405.90884343868288</c:v>
                </c:pt>
                <c:pt idx="398">
                  <c:v>407.92935237097919</c:v>
                </c:pt>
                <c:pt idx="399">
                  <c:v>409.95473253180558</c:v>
                </c:pt>
                <c:pt idx="400">
                  <c:v>411.98498248222796</c:v>
                </c:pt>
                <c:pt idx="401">
                  <c:v>414.02010077982152</c:v>
                </c:pt>
                <c:pt idx="402">
                  <c:v>416.06008597870004</c:v>
                </c:pt>
                <c:pt idx="403">
                  <c:v>418.1049366294958</c:v>
                </c:pt>
                <c:pt idx="404">
                  <c:v>420.15465127937455</c:v>
                </c:pt>
                <c:pt idx="405">
                  <c:v>422.20922847202252</c:v>
                </c:pt>
                <c:pt idx="406">
                  <c:v>424.26866674766842</c:v>
                </c:pt>
                <c:pt idx="407">
                  <c:v>426.33296464305647</c:v>
                </c:pt>
                <c:pt idx="408">
                  <c:v>428.40212069147532</c:v>
                </c:pt>
                <c:pt idx="409">
                  <c:v>430.47613342274502</c:v>
                </c:pt>
                <c:pt idx="410">
                  <c:v>432.55500136321132</c:v>
                </c:pt>
                <c:pt idx="411">
                  <c:v>434.6387230357671</c:v>
                </c:pt>
                <c:pt idx="412">
                  <c:v>436.72729695982622</c:v>
                </c:pt>
                <c:pt idx="413">
                  <c:v>438.82072165135838</c:v>
                </c:pt>
                <c:pt idx="414">
                  <c:v>440.9189956228563</c:v>
                </c:pt>
                <c:pt idx="415">
                  <c:v>443.02211738336365</c:v>
                </c:pt>
                <c:pt idx="416">
                  <c:v>445.13008543845609</c:v>
                </c:pt>
                <c:pt idx="417">
                  <c:v>447.24289829025548</c:v>
                </c:pt>
                <c:pt idx="418">
                  <c:v>449.36055443741787</c:v>
                </c:pt>
                <c:pt idx="419">
                  <c:v>451.48305237514751</c:v>
                </c:pt>
                <c:pt idx="420">
                  <c:v>453.61039059519788</c:v>
                </c:pt>
                <c:pt idx="421">
                  <c:v>455.74256758585977</c:v>
                </c:pt>
                <c:pt idx="422">
                  <c:v>457.87958183198162</c:v>
                </c:pt>
                <c:pt idx="423">
                  <c:v>460.02143181495137</c:v>
                </c:pt>
                <c:pt idx="424">
                  <c:v>462.16811601271007</c:v>
                </c:pt>
                <c:pt idx="425">
                  <c:v>464.3196328997405</c:v>
                </c:pt>
                <c:pt idx="426">
                  <c:v>466.47598094708701</c:v>
                </c:pt>
                <c:pt idx="427">
                  <c:v>468.63715862234392</c:v>
                </c:pt>
                <c:pt idx="428">
                  <c:v>470.80316438965656</c:v>
                </c:pt>
                <c:pt idx="429">
                  <c:v>472.97399670971629</c:v>
                </c:pt>
                <c:pt idx="430">
                  <c:v>475.14965403978005</c:v>
                </c:pt>
                <c:pt idx="431">
                  <c:v>477.33013483365903</c:v>
                </c:pt>
                <c:pt idx="432">
                  <c:v>479.51543754171968</c:v>
                </c:pt>
                <c:pt idx="433">
                  <c:v>481.70556061089093</c:v>
                </c:pt>
                <c:pt idx="434">
                  <c:v>483.90050248465923</c:v>
                </c:pt>
                <c:pt idx="435">
                  <c:v>486.10026160306938</c:v>
                </c:pt>
                <c:pt idx="436">
                  <c:v>488.30483640273195</c:v>
                </c:pt>
                <c:pt idx="437">
                  <c:v>490.51422531681806</c:v>
                </c:pt>
                <c:pt idx="438">
                  <c:v>492.7284267750606</c:v>
                </c:pt>
                <c:pt idx="439">
                  <c:v>494.94743920376118</c:v>
                </c:pt>
                <c:pt idx="440">
                  <c:v>497.17126102578533</c:v>
                </c:pt>
                <c:pt idx="441">
                  <c:v>499.39989066057529</c:v>
                </c:pt>
                <c:pt idx="442">
                  <c:v>501.63332652413345</c:v>
                </c:pt>
                <c:pt idx="443">
                  <c:v>503.87156702902934</c:v>
                </c:pt>
                <c:pt idx="444">
                  <c:v>506.11461058440068</c:v>
                </c:pt>
                <c:pt idx="445">
                  <c:v>508.36245559596625</c:v>
                </c:pt>
                <c:pt idx="446">
                  <c:v>510.61510046601512</c:v>
                </c:pt>
                <c:pt idx="447">
                  <c:v>512.87254359340216</c:v>
                </c:pt>
                <c:pt idx="448">
                  <c:v>515.13478337357196</c:v>
                </c:pt>
                <c:pt idx="449">
                  <c:v>517.40181819853149</c:v>
                </c:pt>
                <c:pt idx="450">
                  <c:v>519.67364645686825</c:v>
                </c:pt>
                <c:pt idx="451">
                  <c:v>521.95026653375692</c:v>
                </c:pt>
                <c:pt idx="452">
                  <c:v>524.23167681094355</c:v>
                </c:pt>
                <c:pt idx="453">
                  <c:v>526.51787566675796</c:v>
                </c:pt>
                <c:pt idx="454">
                  <c:v>528.8088614761092</c:v>
                </c:pt>
                <c:pt idx="455">
                  <c:v>531.10463261049222</c:v>
                </c:pt>
                <c:pt idx="456">
                  <c:v>533.40518743798907</c:v>
                </c:pt>
                <c:pt idx="457">
                  <c:v>535.71052432326439</c:v>
                </c:pt>
                <c:pt idx="458">
                  <c:v>538.02064162756642</c:v>
                </c:pt>
                <c:pt idx="459">
                  <c:v>540.33553770872834</c:v>
                </c:pt>
                <c:pt idx="460">
                  <c:v>542.6552109211857</c:v>
                </c:pt>
                <c:pt idx="461">
                  <c:v>544.97965961595025</c:v>
                </c:pt>
                <c:pt idx="462">
                  <c:v>547.30888214062736</c:v>
                </c:pt>
                <c:pt idx="463">
                  <c:v>549.64287683942257</c:v>
                </c:pt>
                <c:pt idx="464">
                  <c:v>551.98164205312662</c:v>
                </c:pt>
                <c:pt idx="465">
                  <c:v>554.32517611912726</c:v>
                </c:pt>
                <c:pt idx="466">
                  <c:v>556.67347737141017</c:v>
                </c:pt>
                <c:pt idx="467">
                  <c:v>559.02654414055519</c:v>
                </c:pt>
                <c:pt idx="468">
                  <c:v>561.38437475374246</c:v>
                </c:pt>
                <c:pt idx="469">
                  <c:v>563.74696753475348</c:v>
                </c:pt>
                <c:pt idx="470">
                  <c:v>566.11432080396719</c:v>
                </c:pt>
                <c:pt idx="471">
                  <c:v>568.48643287836626</c:v>
                </c:pt>
                <c:pt idx="472">
                  <c:v>570.8633020715331</c:v>
                </c:pt>
                <c:pt idx="473">
                  <c:v>573.244926693656</c:v>
                </c:pt>
                <c:pt idx="474">
                  <c:v>575.63130505152549</c:v>
                </c:pt>
                <c:pt idx="475">
                  <c:v>578.02243544854036</c:v>
                </c:pt>
                <c:pt idx="476">
                  <c:v>580.41831618470371</c:v>
                </c:pt>
                <c:pt idx="477">
                  <c:v>582.81894555663428</c:v>
                </c:pt>
                <c:pt idx="478">
                  <c:v>585.2243218575627</c:v>
                </c:pt>
                <c:pt idx="479">
                  <c:v>587.63444337732221</c:v>
                </c:pt>
                <c:pt idx="480">
                  <c:v>590.04930840236523</c:v>
                </c:pt>
                <c:pt idx="481">
                  <c:v>592.46891521575435</c:v>
                </c:pt>
                <c:pt idx="482">
                  <c:v>594.89326209716864</c:v>
                </c:pt>
                <c:pt idx="483">
                  <c:v>597.32234732289464</c:v>
                </c:pt>
                <c:pt idx="484">
                  <c:v>599.75616916584772</c:v>
                </c:pt>
                <c:pt idx="485">
                  <c:v>602.19472589555312</c:v>
                </c:pt>
                <c:pt idx="486">
                  <c:v>604.63801577816207</c:v>
                </c:pt>
                <c:pt idx="487">
                  <c:v>607.08603707644318</c:v>
                </c:pt>
                <c:pt idx="488">
                  <c:v>609.5387880497932</c:v>
                </c:pt>
                <c:pt idx="489">
                  <c:v>611.99626695422864</c:v>
                </c:pt>
                <c:pt idx="490">
                  <c:v>614.45847204238692</c:v>
                </c:pt>
                <c:pt idx="491">
                  <c:v>616.92540156353255</c:v>
                </c:pt>
                <c:pt idx="492">
                  <c:v>619.39705376355801</c:v>
                </c:pt>
                <c:pt idx="493">
                  <c:v>621.87342688498984</c:v>
                </c:pt>
                <c:pt idx="494">
                  <c:v>624.35451916697093</c:v>
                </c:pt>
                <c:pt idx="495">
                  <c:v>626.8403288452854</c:v>
                </c:pt>
                <c:pt idx="496">
                  <c:v>629.33085415234541</c:v>
                </c:pt>
                <c:pt idx="497">
                  <c:v>631.82609331720187</c:v>
                </c:pt>
                <c:pt idx="498">
                  <c:v>634.32604456553167</c:v>
                </c:pt>
                <c:pt idx="499">
                  <c:v>636.83070611965297</c:v>
                </c:pt>
                <c:pt idx="500">
                  <c:v>639.34007619852139</c:v>
                </c:pt>
                <c:pt idx="501">
                  <c:v>641.85415301772252</c:v>
                </c:pt>
                <c:pt idx="502">
                  <c:v>644.37293478949107</c:v>
                </c:pt>
                <c:pt idx="503">
                  <c:v>646.89641972269408</c:v>
                </c:pt>
                <c:pt idx="504">
                  <c:v>649.42460602284552</c:v>
                </c:pt>
                <c:pt idx="505">
                  <c:v>651.9574918921079</c:v>
                </c:pt>
                <c:pt idx="506">
                  <c:v>654.49507552927935</c:v>
                </c:pt>
                <c:pt idx="507">
                  <c:v>657.03735512980893</c:v>
                </c:pt>
                <c:pt idx="508">
                  <c:v>659.58432888578864</c:v>
                </c:pt>
                <c:pt idx="509">
                  <c:v>662.1359949859592</c:v>
                </c:pt>
                <c:pt idx="510">
                  <c:v>664.69235161571555</c:v>
                </c:pt>
                <c:pt idx="511">
                  <c:v>667.25339695709931</c:v>
                </c:pt>
                <c:pt idx="512">
                  <c:v>669.8191291888046</c:v>
                </c:pt>
                <c:pt idx="513">
                  <c:v>672.38954648617914</c:v>
                </c:pt>
                <c:pt idx="514">
                  <c:v>674.96464702122546</c:v>
                </c:pt>
                <c:pt idx="515">
                  <c:v>677.54442896260218</c:v>
                </c:pt>
                <c:pt idx="516">
                  <c:v>680.12889047562533</c:v>
                </c:pt>
                <c:pt idx="517">
                  <c:v>682.71802972226931</c:v>
                </c:pt>
                <c:pt idx="518">
                  <c:v>685.31184486116865</c:v>
                </c:pt>
                <c:pt idx="519">
                  <c:v>687.910334047623</c:v>
                </c:pt>
                <c:pt idx="520">
                  <c:v>690.51349543358594</c:v>
                </c:pt>
                <c:pt idx="521">
                  <c:v>693.12132716767894</c:v>
                </c:pt>
                <c:pt idx="522">
                  <c:v>695.73382739518831</c:v>
                </c:pt>
                <c:pt idx="523">
                  <c:v>698.35099425807073</c:v>
                </c:pt>
                <c:pt idx="524">
                  <c:v>700.97282589494182</c:v>
                </c:pt>
                <c:pt idx="525">
                  <c:v>703.59932044109007</c:v>
                </c:pt>
                <c:pt idx="526">
                  <c:v>706.23047602847817</c:v>
                </c:pt>
                <c:pt idx="527">
                  <c:v>708.86629078573992</c:v>
                </c:pt>
                <c:pt idx="528">
                  <c:v>711.50676283817745</c:v>
                </c:pt>
                <c:pt idx="529">
                  <c:v>714.15189030776673</c:v>
                </c:pt>
                <c:pt idx="530">
                  <c:v>716.80167131316284</c:v>
                </c:pt>
                <c:pt idx="531">
                  <c:v>719.45610396969732</c:v>
                </c:pt>
                <c:pt idx="532">
                  <c:v>722.11518638937503</c:v>
                </c:pt>
                <c:pt idx="533">
                  <c:v>724.77891668088807</c:v>
                </c:pt>
                <c:pt idx="534">
                  <c:v>727.4472929496045</c:v>
                </c:pt>
                <c:pt idx="535">
                  <c:v>730.12031329757008</c:v>
                </c:pt>
                <c:pt idx="536">
                  <c:v>732.79797582352137</c:v>
                </c:pt>
                <c:pt idx="537">
                  <c:v>735.48027862287881</c:v>
                </c:pt>
                <c:pt idx="538">
                  <c:v>738.16721978774444</c:v>
                </c:pt>
                <c:pt idx="539">
                  <c:v>740.85879740691087</c:v>
                </c:pt>
                <c:pt idx="540">
                  <c:v>743.55500956586275</c:v>
                </c:pt>
                <c:pt idx="541">
                  <c:v>746.25585434677396</c:v>
                </c:pt>
                <c:pt idx="542">
                  <c:v>748.9613298285052</c:v>
                </c:pt>
                <c:pt idx="543">
                  <c:v>751.67143408661275</c:v>
                </c:pt>
                <c:pt idx="544">
                  <c:v>754.38616519334641</c:v>
                </c:pt>
                <c:pt idx="545">
                  <c:v>757.10552121765431</c:v>
                </c:pt>
                <c:pt idx="546">
                  <c:v>759.82950022517662</c:v>
                </c:pt>
                <c:pt idx="547">
                  <c:v>762.55810027825464</c:v>
                </c:pt>
                <c:pt idx="548">
                  <c:v>765.29131943593188</c:v>
                </c:pt>
                <c:pt idx="549">
                  <c:v>768.02915575394798</c:v>
                </c:pt>
                <c:pt idx="550">
                  <c:v>770.77160728474394</c:v>
                </c:pt>
                <c:pt idx="551">
                  <c:v>773.51867207747068</c:v>
                </c:pt>
                <c:pt idx="552">
                  <c:v>776.27034817797937</c:v>
                </c:pt>
                <c:pt idx="553">
                  <c:v>779.02663362883004</c:v>
                </c:pt>
                <c:pt idx="554">
                  <c:v>781.78752646928933</c:v>
                </c:pt>
                <c:pt idx="555">
                  <c:v>784.5530247353355</c:v>
                </c:pt>
                <c:pt idx="556">
                  <c:v>787.32312645965226</c:v>
                </c:pt>
                <c:pt idx="557">
                  <c:v>790.09782967164142</c:v>
                </c:pt>
                <c:pt idx="558">
                  <c:v>792.87713239741299</c:v>
                </c:pt>
                <c:pt idx="559">
                  <c:v>795.66103265979405</c:v>
                </c:pt>
                <c:pt idx="560">
                  <c:v>798.44952847832985</c:v>
                </c:pt>
                <c:pt idx="561">
                  <c:v>801.24261786928184</c:v>
                </c:pt>
                <c:pt idx="562">
                  <c:v>804.04029884562863</c:v>
                </c:pt>
                <c:pt idx="563">
                  <c:v>806.84256941707122</c:v>
                </c:pt>
                <c:pt idx="564">
                  <c:v>809.64942759002724</c:v>
                </c:pt>
                <c:pt idx="565">
                  <c:v>812.4608713676464</c:v>
                </c:pt>
                <c:pt idx="566">
                  <c:v>815.27689874979785</c:v>
                </c:pt>
                <c:pt idx="567">
                  <c:v>818.09750773307485</c:v>
                </c:pt>
                <c:pt idx="568">
                  <c:v>820.92269631079978</c:v>
                </c:pt>
                <c:pt idx="569">
                  <c:v>823.75246247302209</c:v>
                </c:pt>
                <c:pt idx="570">
                  <c:v>826.58680420652308</c:v>
                </c:pt>
                <c:pt idx="571">
                  <c:v>829.42571949482078</c:v>
                </c:pt>
                <c:pt idx="572">
                  <c:v>832.26920631816074</c:v>
                </c:pt>
                <c:pt idx="573">
                  <c:v>835.11726265352127</c:v>
                </c:pt>
                <c:pt idx="574">
                  <c:v>837.96988647461774</c:v>
                </c:pt>
                <c:pt idx="575">
                  <c:v>840.82707575190454</c:v>
                </c:pt>
                <c:pt idx="576">
                  <c:v>843.68882845257269</c:v>
                </c:pt>
                <c:pt idx="577">
                  <c:v>846.5551425405547</c:v>
                </c:pt>
                <c:pt idx="578">
                  <c:v>849.42601597652595</c:v>
                </c:pt>
                <c:pt idx="579">
                  <c:v>852.30144671790276</c:v>
                </c:pt>
                <c:pt idx="580">
                  <c:v>855.18143271884708</c:v>
                </c:pt>
                <c:pt idx="581">
                  <c:v>858.0659719302646</c:v>
                </c:pt>
                <c:pt idx="582">
                  <c:v>860.95506229981299</c:v>
                </c:pt>
                <c:pt idx="583">
                  <c:v>863.84870177189623</c:v>
                </c:pt>
                <c:pt idx="584">
                  <c:v>866.74688828766625</c:v>
                </c:pt>
                <c:pt idx="585">
                  <c:v>869.64961978502777</c:v>
                </c:pt>
                <c:pt idx="586">
                  <c:v>872.55689419863631</c:v>
                </c:pt>
                <c:pt idx="587">
                  <c:v>875.46870945990611</c:v>
                </c:pt>
                <c:pt idx="588">
                  <c:v>878.38506349700515</c:v>
                </c:pt>
                <c:pt idx="589">
                  <c:v>881.30595423485977</c:v>
                </c:pt>
                <c:pt idx="590">
                  <c:v>884.23137959515589</c:v>
                </c:pt>
                <c:pt idx="591">
                  <c:v>887.16133749633752</c:v>
                </c:pt>
                <c:pt idx="592">
                  <c:v>890.09582585361113</c:v>
                </c:pt>
                <c:pt idx="593">
                  <c:v>893.03484257894729</c:v>
                </c:pt>
                <c:pt idx="594">
                  <c:v>895.97838558108208</c:v>
                </c:pt>
                <c:pt idx="595">
                  <c:v>898.92645276551514</c:v>
                </c:pt>
                <c:pt idx="596">
                  <c:v>901.87904203451774</c:v>
                </c:pt>
                <c:pt idx="597">
                  <c:v>904.83615128712756</c:v>
                </c:pt>
                <c:pt idx="598">
                  <c:v>907.79777841915359</c:v>
                </c:pt>
                <c:pt idx="599">
                  <c:v>910.76392132317426</c:v>
                </c:pt>
                <c:pt idx="600">
                  <c:v>913.73457788854512</c:v>
                </c:pt>
                <c:pt idx="601">
                  <c:v>916.70974600139743</c:v>
                </c:pt>
                <c:pt idx="602">
                  <c:v>919.68942354463616</c:v>
                </c:pt>
                <c:pt idx="603">
                  <c:v>922.67360839794458</c:v>
                </c:pt>
                <c:pt idx="604">
                  <c:v>925.66229843778603</c:v>
                </c:pt>
                <c:pt idx="605">
                  <c:v>928.65549153740517</c:v>
                </c:pt>
                <c:pt idx="606">
                  <c:v>931.65318556682928</c:v>
                </c:pt>
                <c:pt idx="607">
                  <c:v>934.65537839287003</c:v>
                </c:pt>
                <c:pt idx="608">
                  <c:v>937.66206787912483</c:v>
                </c:pt>
                <c:pt idx="609">
                  <c:v>940.67325188597806</c:v>
                </c:pt>
                <c:pt idx="610">
                  <c:v>943.68892827059972</c:v>
                </c:pt>
                <c:pt idx="611">
                  <c:v>946.70909488695304</c:v>
                </c:pt>
                <c:pt idx="612">
                  <c:v>949.73374958579291</c:v>
                </c:pt>
                <c:pt idx="613">
                  <c:v>952.76289021466403</c:v>
                </c:pt>
                <c:pt idx="614">
                  <c:v>955.79651461790877</c:v>
                </c:pt>
                <c:pt idx="615">
                  <c:v>958.83462063666559</c:v>
                </c:pt>
                <c:pt idx="616">
                  <c:v>961.87720610886731</c:v>
                </c:pt>
                <c:pt idx="617">
                  <c:v>964.92426886924875</c:v>
                </c:pt>
                <c:pt idx="618">
                  <c:v>967.97580674934511</c:v>
                </c:pt>
                <c:pt idx="619">
                  <c:v>971.03181757749383</c:v>
                </c:pt>
                <c:pt idx="620">
                  <c:v>974.09229917883545</c:v>
                </c:pt>
                <c:pt idx="621">
                  <c:v>977.15724937531559</c:v>
                </c:pt>
                <c:pt idx="622">
                  <c:v>980.22666598568628</c:v>
                </c:pt>
                <c:pt idx="623">
                  <c:v>983.30054682551054</c:v>
                </c:pt>
                <c:pt idx="624">
                  <c:v>986.37888970716062</c:v>
                </c:pt>
                <c:pt idx="625">
                  <c:v>989.46169243981399</c:v>
                </c:pt>
                <c:pt idx="626">
                  <c:v>992.54895282946632</c:v>
                </c:pt>
                <c:pt idx="627">
                  <c:v>995.64066867892734</c:v>
                </c:pt>
                <c:pt idx="628">
                  <c:v>998.73683778782208</c:v>
                </c:pt>
                <c:pt idx="629">
                  <c:v>1001.8374579525956</c:v>
                </c:pt>
                <c:pt idx="630">
                  <c:v>1004.9425269665086</c:v>
                </c:pt>
                <c:pt idx="631">
                  <c:v>1008.0520426196415</c:v>
                </c:pt>
                <c:pt idx="632">
                  <c:v>1011.1660026989023</c:v>
                </c:pt>
                <c:pt idx="633">
                  <c:v>1014.2844049880189</c:v>
                </c:pt>
                <c:pt idx="634">
                  <c:v>1017.407247267544</c:v>
                </c:pt>
                <c:pt idx="635">
                  <c:v>1020.5345273148591</c:v>
                </c:pt>
                <c:pt idx="636">
                  <c:v>1023.6662429041706</c:v>
                </c:pt>
                <c:pt idx="637">
                  <c:v>1026.8023918065169</c:v>
                </c:pt>
                <c:pt idx="638">
                  <c:v>1029.9429717897699</c:v>
                </c:pt>
                <c:pt idx="639">
                  <c:v>1033.0879806186338</c:v>
                </c:pt>
                <c:pt idx="640">
                  <c:v>1036.2374160546462</c:v>
                </c:pt>
                <c:pt idx="641">
                  <c:v>1039.3912758561808</c:v>
                </c:pt>
                <c:pt idx="642">
                  <c:v>1042.54955777845</c:v>
                </c:pt>
                <c:pt idx="643">
                  <c:v>1045.7122595735052</c:v>
                </c:pt>
                <c:pt idx="644">
                  <c:v>1048.8793789902379</c:v>
                </c:pt>
                <c:pt idx="645">
                  <c:v>1052.0509137743834</c:v>
                </c:pt>
                <c:pt idx="646">
                  <c:v>1055.2268616685201</c:v>
                </c:pt>
                <c:pt idx="647">
                  <c:v>1058.4072204120741</c:v>
                </c:pt>
                <c:pt idx="648">
                  <c:v>1061.5919877413178</c:v>
                </c:pt>
                <c:pt idx="649">
                  <c:v>1064.7811613893734</c:v>
                </c:pt>
                <c:pt idx="650">
                  <c:v>1067.9747390862103</c:v>
                </c:pt>
                <c:pt idx="651">
                  <c:v>1071.172718558654</c:v>
                </c:pt>
                <c:pt idx="652">
                  <c:v>1074.3750975303794</c:v>
                </c:pt>
                <c:pt idx="653">
                  <c:v>1077.5818737219188</c:v>
                </c:pt>
                <c:pt idx="654">
                  <c:v>1080.793044850665</c:v>
                </c:pt>
                <c:pt idx="655">
                  <c:v>1084.0086086308652</c:v>
                </c:pt>
                <c:pt idx="656">
                  <c:v>1087.228562773628</c:v>
                </c:pt>
                <c:pt idx="657">
                  <c:v>1090.4529049869229</c:v>
                </c:pt>
                <c:pt idx="658">
                  <c:v>1093.6816329755832</c:v>
                </c:pt>
                <c:pt idx="659">
                  <c:v>1096.9147444413088</c:v>
                </c:pt>
                <c:pt idx="660">
                  <c:v>1100.1522370826617</c:v>
                </c:pt>
                <c:pt idx="661">
                  <c:v>1103.3941085950762</c:v>
                </c:pt>
                <c:pt idx="662">
                  <c:v>1106.6403566708545</c:v>
                </c:pt>
                <c:pt idx="663">
                  <c:v>1109.890978999169</c:v>
                </c:pt>
                <c:pt idx="664">
                  <c:v>1113.1459732660658</c:v>
                </c:pt>
                <c:pt idx="665">
                  <c:v>1116.4053371544694</c:v>
                </c:pt>
                <c:pt idx="666">
                  <c:v>1119.6690683441766</c:v>
                </c:pt>
                <c:pt idx="667">
                  <c:v>1122.9371645118651</c:v>
                </c:pt>
                <c:pt idx="668">
                  <c:v>1126.2096233310883</c:v>
                </c:pt>
                <c:pt idx="669">
                  <c:v>1129.4864424722841</c:v>
                </c:pt>
                <c:pt idx="670">
                  <c:v>1132.7676196027714</c:v>
                </c:pt>
                <c:pt idx="671">
                  <c:v>1136.0531523867544</c:v>
                </c:pt>
                <c:pt idx="672">
                  <c:v>1139.3430384853214</c:v>
                </c:pt>
                <c:pt idx="673">
                  <c:v>1142.6372755564494</c:v>
                </c:pt>
                <c:pt idx="674">
                  <c:v>1145.9358612550081</c:v>
                </c:pt>
                <c:pt idx="675">
                  <c:v>1149.2387932327538</c:v>
                </c:pt>
                <c:pt idx="676">
                  <c:v>1152.5460691383382</c:v>
                </c:pt>
                <c:pt idx="677">
                  <c:v>1155.8576866173059</c:v>
                </c:pt>
                <c:pt idx="678">
                  <c:v>1159.173643312098</c:v>
                </c:pt>
                <c:pt idx="679">
                  <c:v>1162.4939368620535</c:v>
                </c:pt>
                <c:pt idx="680">
                  <c:v>1165.8185649034115</c:v>
                </c:pt>
                <c:pt idx="681">
                  <c:v>1169.1475250693097</c:v>
                </c:pt>
                <c:pt idx="682">
                  <c:v>1172.480814989792</c:v>
                </c:pt>
                <c:pt idx="683">
                  <c:v>1175.8184322918012</c:v>
                </c:pt>
                <c:pt idx="684">
                  <c:v>1179.1603745991895</c:v>
                </c:pt>
                <c:pt idx="685">
                  <c:v>1182.5066395327194</c:v>
                </c:pt>
                <c:pt idx="686">
                  <c:v>1185.8572247100578</c:v>
                </c:pt>
                <c:pt idx="687">
                  <c:v>1189.2121277457834</c:v>
                </c:pt>
                <c:pt idx="688">
                  <c:v>1192.57134625139</c:v>
                </c:pt>
                <c:pt idx="689">
                  <c:v>1195.9348778352858</c:v>
                </c:pt>
                <c:pt idx="690">
                  <c:v>1199.3027201027928</c:v>
                </c:pt>
                <c:pt idx="691">
                  <c:v>1202.6748706561514</c:v>
                </c:pt>
                <c:pt idx="692">
                  <c:v>1206.051327094523</c:v>
                </c:pt>
                <c:pt idx="693">
                  <c:v>1209.4320870139884</c:v>
                </c:pt>
                <c:pt idx="694">
                  <c:v>1212.8171480075512</c:v>
                </c:pt>
                <c:pt idx="695">
                  <c:v>1216.2065076651393</c:v>
                </c:pt>
                <c:pt idx="696">
                  <c:v>1219.6001635736093</c:v>
                </c:pt>
                <c:pt idx="697">
                  <c:v>1222.998113316743</c:v>
                </c:pt>
                <c:pt idx="698">
                  <c:v>1226.400354475252</c:v>
                </c:pt>
                <c:pt idx="699">
                  <c:v>1229.8068846267788</c:v>
                </c:pt>
                <c:pt idx="700">
                  <c:v>1233.2177013458991</c:v>
                </c:pt>
                <c:pt idx="701">
                  <c:v>1236.6328022041225</c:v>
                </c:pt>
                <c:pt idx="702">
                  <c:v>1240.0521847698981</c:v>
                </c:pt>
                <c:pt idx="703">
                  <c:v>1243.4758466086096</c:v>
                </c:pt>
                <c:pt idx="704">
                  <c:v>1246.9037852825829</c:v>
                </c:pt>
                <c:pt idx="705">
                  <c:v>1250.3359983510854</c:v>
                </c:pt>
                <c:pt idx="706">
                  <c:v>1253.7724833703273</c:v>
                </c:pt>
                <c:pt idx="707">
                  <c:v>1257.2132378934612</c:v>
                </c:pt>
                <c:pt idx="708">
                  <c:v>1260.6582594705901</c:v>
                </c:pt>
                <c:pt idx="709">
                  <c:v>1264.1075456487633</c:v>
                </c:pt>
                <c:pt idx="710">
                  <c:v>1267.5610939719797</c:v>
                </c:pt>
                <c:pt idx="711">
                  <c:v>1271.0189019811917</c:v>
                </c:pt>
                <c:pt idx="712">
                  <c:v>1274.4809672143049</c:v>
                </c:pt>
                <c:pt idx="713">
                  <c:v>1277.9472872061799</c:v>
                </c:pt>
                <c:pt idx="714">
                  <c:v>1281.4178594886337</c:v>
                </c:pt>
                <c:pt idx="715">
                  <c:v>1284.8926815904413</c:v>
                </c:pt>
                <c:pt idx="716">
                  <c:v>1288.3717510373401</c:v>
                </c:pt>
                <c:pt idx="717">
                  <c:v>1291.8550653520294</c:v>
                </c:pt>
                <c:pt idx="718">
                  <c:v>1295.3426220541739</c:v>
                </c:pt>
                <c:pt idx="719">
                  <c:v>1298.8344186603988</c:v>
                </c:pt>
                <c:pt idx="720">
                  <c:v>1302.3304526843028</c:v>
                </c:pt>
                <c:pt idx="721">
                  <c:v>1305.8307216364512</c:v>
                </c:pt>
                <c:pt idx="722">
                  <c:v>1309.3352230243795</c:v>
                </c:pt>
                <c:pt idx="723">
                  <c:v>1312.8439543525969</c:v>
                </c:pt>
                <c:pt idx="724">
                  <c:v>1316.356913122587</c:v>
                </c:pt>
                <c:pt idx="725">
                  <c:v>1319.8740968328086</c:v>
                </c:pt>
                <c:pt idx="726">
                  <c:v>1323.3955029786996</c:v>
                </c:pt>
                <c:pt idx="727">
                  <c:v>1326.9211290526773</c:v>
                </c:pt>
                <c:pt idx="728">
                  <c:v>1330.4509725441415</c:v>
                </c:pt>
                <c:pt idx="729">
                  <c:v>1333.9850309394744</c:v>
                </c:pt>
                <c:pt idx="730">
                  <c:v>1337.5233017220428</c:v>
                </c:pt>
                <c:pt idx="731">
                  <c:v>1341.0657823722008</c:v>
                </c:pt>
                <c:pt idx="732">
                  <c:v>1344.6124703672911</c:v>
                </c:pt>
                <c:pt idx="733">
                  <c:v>1348.1633631816446</c:v>
                </c:pt>
                <c:pt idx="734">
                  <c:v>1351.7184582865889</c:v>
                </c:pt>
                <c:pt idx="735">
                  <c:v>1355.2777531504435</c:v>
                </c:pt>
                <c:pt idx="736">
                  <c:v>1358.8412452385207</c:v>
                </c:pt>
                <c:pt idx="737">
                  <c:v>1362.4089320131341</c:v>
                </c:pt>
                <c:pt idx="738">
                  <c:v>1365.9808109335945</c:v>
                </c:pt>
                <c:pt idx="739">
                  <c:v>1369.5568794562132</c:v>
                </c:pt>
                <c:pt idx="740">
                  <c:v>1373.1371350343054</c:v>
                </c:pt>
                <c:pt idx="741">
                  <c:v>1376.7215751181916</c:v>
                </c:pt>
                <c:pt idx="742">
                  <c:v>1380.3101971551976</c:v>
                </c:pt>
                <c:pt idx="743">
                  <c:v>1383.9029985896584</c:v>
                </c:pt>
                <c:pt idx="744">
                  <c:v>1387.4999768629179</c:v>
                </c:pt>
                <c:pt idx="745">
                  <c:v>1391.1011294133348</c:v>
                </c:pt>
                <c:pt idx="746">
                  <c:v>1394.7064536762775</c:v>
                </c:pt>
                <c:pt idx="747">
                  <c:v>1398.3159470841313</c:v>
                </c:pt>
                <c:pt idx="748">
                  <c:v>1401.929607066297</c:v>
                </c:pt>
                <c:pt idx="749">
                  <c:v>1405.5474310491973</c:v>
                </c:pt>
                <c:pt idx="750">
                  <c:v>1409.1694164562746</c:v>
                </c:pt>
                <c:pt idx="751">
                  <c:v>1412.7955607079946</c:v>
                </c:pt>
                <c:pt idx="752">
                  <c:v>1416.4258612218457</c:v>
                </c:pt>
                <c:pt idx="753">
                  <c:v>1420.0603154123437</c:v>
                </c:pt>
                <c:pt idx="754">
                  <c:v>1423.698920691033</c:v>
                </c:pt>
                <c:pt idx="755">
                  <c:v>1427.3416744664862</c:v>
                </c:pt>
                <c:pt idx="756">
                  <c:v>1430.9885741443086</c:v>
                </c:pt>
                <c:pt idx="757">
                  <c:v>1434.6396171271413</c:v>
                </c:pt>
                <c:pt idx="758">
                  <c:v>1438.2948008146575</c:v>
                </c:pt>
                <c:pt idx="759">
                  <c:v>1441.9541226035681</c:v>
                </c:pt>
                <c:pt idx="760">
                  <c:v>1445.6175798876252</c:v>
                </c:pt>
                <c:pt idx="761">
                  <c:v>1449.2851700576186</c:v>
                </c:pt>
                <c:pt idx="762">
                  <c:v>1452.9568905013832</c:v>
                </c:pt>
                <c:pt idx="763">
                  <c:v>1456.6327386037985</c:v>
                </c:pt>
                <c:pt idx="764">
                  <c:v>1460.3127117467893</c:v>
                </c:pt>
                <c:pt idx="765">
                  <c:v>1463.9968073093287</c:v>
                </c:pt>
                <c:pt idx="766">
                  <c:v>1467.6850226674401</c:v>
                </c:pt>
                <c:pt idx="767">
                  <c:v>1471.3773551941993</c:v>
                </c:pt>
                <c:pt idx="768">
                  <c:v>1475.0738022597359</c:v>
                </c:pt>
                <c:pt idx="769">
                  <c:v>1478.7743612312338</c:v>
                </c:pt>
                <c:pt idx="770">
                  <c:v>1482.4790294729362</c:v>
                </c:pt>
                <c:pt idx="771">
                  <c:v>1486.1878043461443</c:v>
                </c:pt>
                <c:pt idx="772">
                  <c:v>1489.9006832092202</c:v>
                </c:pt>
                <c:pt idx="773">
                  <c:v>1493.6176634175915</c:v>
                </c:pt>
                <c:pt idx="774">
                  <c:v>1497.3387423237466</c:v>
                </c:pt>
                <c:pt idx="775">
                  <c:v>1501.0639172772451</c:v>
                </c:pt>
                <c:pt idx="776">
                  <c:v>1504.7931856247112</c:v>
                </c:pt>
                <c:pt idx="777">
                  <c:v>1508.5265447098436</c:v>
                </c:pt>
                <c:pt idx="778">
                  <c:v>1512.2639918734094</c:v>
                </c:pt>
                <c:pt idx="779">
                  <c:v>1516.0055244532521</c:v>
                </c:pt>
                <c:pt idx="780">
                  <c:v>1519.7511397842932</c:v>
                </c:pt>
                <c:pt idx="781">
                  <c:v>1523.5008351985282</c:v>
                </c:pt>
                <c:pt idx="782">
                  <c:v>1527.2546080250345</c:v>
                </c:pt>
                <c:pt idx="783">
                  <c:v>1531.0124555899711</c:v>
                </c:pt>
                <c:pt idx="784">
                  <c:v>1534.7743752165786</c:v>
                </c:pt>
                <c:pt idx="785">
                  <c:v>1538.540364225187</c:v>
                </c:pt>
                <c:pt idx="786">
                  <c:v>1542.3104199332113</c:v>
                </c:pt>
                <c:pt idx="787">
                  <c:v>1546.0845396551558</c:v>
                </c:pt>
                <c:pt idx="788">
                  <c:v>1549.8627207026161</c:v>
                </c:pt>
                <c:pt idx="789">
                  <c:v>1553.6449603842805</c:v>
                </c:pt>
                <c:pt idx="790">
                  <c:v>1557.4312560059336</c:v>
                </c:pt>
                <c:pt idx="791">
                  <c:v>1561.2216048704572</c:v>
                </c:pt>
                <c:pt idx="792">
                  <c:v>1565.0160042778291</c:v>
                </c:pt>
                <c:pt idx="793">
                  <c:v>1568.8144515251299</c:v>
                </c:pt>
                <c:pt idx="794">
                  <c:v>1572.616943906542</c:v>
                </c:pt>
                <c:pt idx="795">
                  <c:v>1576.4234787133505</c:v>
                </c:pt>
                <c:pt idx="796">
                  <c:v>1580.2340532339501</c:v>
                </c:pt>
                <c:pt idx="797">
                  <c:v>1584.0486647538414</c:v>
                </c:pt>
                <c:pt idx="798">
                  <c:v>1587.8673105556368</c:v>
                </c:pt>
                <c:pt idx="799">
                  <c:v>1591.6899879190587</c:v>
                </c:pt>
                <c:pt idx="800">
                  <c:v>1595.5166941209447</c:v>
                </c:pt>
                <c:pt idx="801">
                  <c:v>1599.3474264352499</c:v>
                </c:pt>
                <c:pt idx="802">
                  <c:v>1603.1821821330448</c:v>
                </c:pt>
                <c:pt idx="803">
                  <c:v>1607.0209584825211</c:v>
                </c:pt>
                <c:pt idx="804">
                  <c:v>1610.8637527489918</c:v>
                </c:pt>
                <c:pt idx="805">
                  <c:v>1614.7105621948929</c:v>
                </c:pt>
                <c:pt idx="806">
                  <c:v>1618.5613840797855</c:v>
                </c:pt>
                <c:pt idx="807">
                  <c:v>1622.4162156603593</c:v>
                </c:pt>
                <c:pt idx="808">
                  <c:v>1626.2750541904329</c:v>
                </c:pt>
                <c:pt idx="809">
                  <c:v>1630.1378969209577</c:v>
                </c:pt>
                <c:pt idx="810">
                  <c:v>1634.0047411000173</c:v>
                </c:pt>
                <c:pt idx="811">
                  <c:v>1637.8755839728285</c:v>
                </c:pt>
                <c:pt idx="812">
                  <c:v>1641.7504227817478</c:v>
                </c:pt>
                <c:pt idx="813">
                  <c:v>1645.6292547662706</c:v>
                </c:pt>
                <c:pt idx="814">
                  <c:v>1649.5120771630322</c:v>
                </c:pt>
                <c:pt idx="815">
                  <c:v>1653.3988872058123</c:v>
                </c:pt>
                <c:pt idx="816">
                  <c:v>1657.2896821255329</c:v>
                </c:pt>
                <c:pt idx="817">
                  <c:v>1661.1844591502638</c:v>
                </c:pt>
                <c:pt idx="818">
                  <c:v>1665.0832155052251</c:v>
                </c:pt>
                <c:pt idx="819">
                  <c:v>1668.9859484127865</c:v>
                </c:pt>
                <c:pt idx="820">
                  <c:v>1672.8926550924714</c:v>
                </c:pt>
                <c:pt idx="821">
                  <c:v>1676.8033327609573</c:v>
                </c:pt>
                <c:pt idx="822">
                  <c:v>1680.7179786320758</c:v>
                </c:pt>
                <c:pt idx="823">
                  <c:v>1684.6365899168213</c:v>
                </c:pt>
                <c:pt idx="824">
                  <c:v>1688.5591638233448</c:v>
                </c:pt>
                <c:pt idx="825">
                  <c:v>1692.4856975569637</c:v>
                </c:pt>
                <c:pt idx="826">
                  <c:v>1696.416188320158</c:v>
                </c:pt>
                <c:pt idx="827">
                  <c:v>1700.3506333125742</c:v>
                </c:pt>
                <c:pt idx="828">
                  <c:v>1704.2890297310253</c:v>
                </c:pt>
                <c:pt idx="829">
                  <c:v>1708.2313747694984</c:v>
                </c:pt>
                <c:pt idx="830">
                  <c:v>1712.1776656191491</c:v>
                </c:pt>
                <c:pt idx="831">
                  <c:v>1716.1278994683114</c:v>
                </c:pt>
                <c:pt idx="832">
                  <c:v>1720.0820735024929</c:v>
                </c:pt>
                <c:pt idx="833">
                  <c:v>1724.0401849043787</c:v>
                </c:pt>
                <c:pt idx="834">
                  <c:v>1728.0022308538366</c:v>
                </c:pt>
                <c:pt idx="835">
                  <c:v>1731.9682085279155</c:v>
                </c:pt>
                <c:pt idx="836">
                  <c:v>1735.9381151008477</c:v>
                </c:pt>
                <c:pt idx="837">
                  <c:v>1739.911947744054</c:v>
                </c:pt>
                <c:pt idx="838">
                  <c:v>1743.8897036261412</c:v>
                </c:pt>
                <c:pt idx="839">
                  <c:v>1747.8713799129082</c:v>
                </c:pt>
                <c:pt idx="840">
                  <c:v>1751.8569737673436</c:v>
                </c:pt>
                <c:pt idx="841">
                  <c:v>1755.8464823496322</c:v>
                </c:pt>
                <c:pt idx="842">
                  <c:v>1759.8399028171543</c:v>
                </c:pt>
                <c:pt idx="843">
                  <c:v>1763.8372323244889</c:v>
                </c:pt>
                <c:pt idx="844">
                  <c:v>1767.8384680234144</c:v>
                </c:pt>
                <c:pt idx="845">
                  <c:v>1771.843607062913</c:v>
                </c:pt>
                <c:pt idx="846">
                  <c:v>1775.8526465891705</c:v>
                </c:pt>
                <c:pt idx="847">
                  <c:v>1779.8655837455776</c:v>
                </c:pt>
                <c:pt idx="848">
                  <c:v>1783.8824156727355</c:v>
                </c:pt>
                <c:pt idx="849">
                  <c:v>1787.9031395084546</c:v>
                </c:pt>
                <c:pt idx="850">
                  <c:v>1791.9277523877579</c:v>
                </c:pt>
                <c:pt idx="851">
                  <c:v>1795.9562514428799</c:v>
                </c:pt>
                <c:pt idx="852">
                  <c:v>1799.9886338032736</c:v>
                </c:pt>
                <c:pt idx="853">
                  <c:v>1804.0248965956107</c:v>
                </c:pt>
                <c:pt idx="854">
                  <c:v>1808.0650369437835</c:v>
                </c:pt>
                <c:pt idx="855">
                  <c:v>1812.1090519689071</c:v>
                </c:pt>
                <c:pt idx="856">
                  <c:v>1816.1569387893201</c:v>
                </c:pt>
                <c:pt idx="857">
                  <c:v>1820.2086945205876</c:v>
                </c:pt>
                <c:pt idx="858">
                  <c:v>1824.2643162755021</c:v>
                </c:pt>
                <c:pt idx="859">
                  <c:v>1828.3238011640867</c:v>
                </c:pt>
                <c:pt idx="860">
                  <c:v>1832.3871462936008</c:v>
                </c:pt>
                <c:pt idx="861">
                  <c:v>1836.4543487685337</c:v>
                </c:pt>
                <c:pt idx="862">
                  <c:v>1840.5254056906133</c:v>
                </c:pt>
                <c:pt idx="863">
                  <c:v>1844.6003141588064</c:v>
                </c:pt>
                <c:pt idx="864">
                  <c:v>1848.6790712693207</c:v>
                </c:pt>
                <c:pt idx="865">
                  <c:v>1852.7616741156055</c:v>
                </c:pt>
                <c:pt idx="866">
                  <c:v>1856.8481197883548</c:v>
                </c:pt>
                <c:pt idx="867">
                  <c:v>1860.93840537551</c:v>
                </c:pt>
                <c:pt idx="868">
                  <c:v>1865.032527962263</c:v>
                </c:pt>
                <c:pt idx="869">
                  <c:v>1869.1304846310534</c:v>
                </c:pt>
                <c:pt idx="870">
                  <c:v>1873.232272461576</c:v>
                </c:pt>
                <c:pt idx="871">
                  <c:v>1877.3378885307809</c:v>
                </c:pt>
                <c:pt idx="872">
                  <c:v>1881.4473299128749</c:v>
                </c:pt>
                <c:pt idx="873">
                  <c:v>1885.5605936793229</c:v>
                </c:pt>
                <c:pt idx="874">
                  <c:v>1889.6776768988511</c:v>
                </c:pt>
                <c:pt idx="875">
                  <c:v>1893.7985766374507</c:v>
                </c:pt>
                <c:pt idx="876">
                  <c:v>1897.9232899583765</c:v>
                </c:pt>
                <c:pt idx="877">
                  <c:v>1902.0518139221515</c:v>
                </c:pt>
                <c:pt idx="878">
                  <c:v>1906.1841455865692</c:v>
                </c:pt>
                <c:pt idx="879">
                  <c:v>1910.3202820066933</c:v>
                </c:pt>
                <c:pt idx="880">
                  <c:v>1914.4602202348601</c:v>
                </c:pt>
                <c:pt idx="881">
                  <c:v>1918.603957320684</c:v>
                </c:pt>
                <c:pt idx="882">
                  <c:v>1922.7514903110564</c:v>
                </c:pt>
                <c:pt idx="883">
                  <c:v>1926.9028162501479</c:v>
                </c:pt>
                <c:pt idx="884">
                  <c:v>1931.0579321794116</c:v>
                </c:pt>
                <c:pt idx="885">
                  <c:v>1935.2168351375847</c:v>
                </c:pt>
                <c:pt idx="886">
                  <c:v>1939.3795221606899</c:v>
                </c:pt>
                <c:pt idx="887">
                  <c:v>1943.5459902820389</c:v>
                </c:pt>
                <c:pt idx="888">
                  <c:v>1947.7162365322345</c:v>
                </c:pt>
                <c:pt idx="889">
                  <c:v>1951.8902579391704</c:v>
                </c:pt>
                <c:pt idx="890">
                  <c:v>1956.0680515280364</c:v>
                </c:pt>
                <c:pt idx="891">
                  <c:v>1960.2496143213175</c:v>
                </c:pt>
                <c:pt idx="892">
                  <c:v>1964.434943338797</c:v>
                </c:pt>
                <c:pt idx="893">
                  <c:v>1968.6240355975606</c:v>
                </c:pt>
                <c:pt idx="894">
                  <c:v>1972.816888111995</c:v>
                </c:pt>
                <c:pt idx="895">
                  <c:v>1977.0134978937933</c:v>
                </c:pt>
                <c:pt idx="896">
                  <c:v>1981.2138619519544</c:v>
                </c:pt>
                <c:pt idx="897">
                  <c:v>1985.4179772927876</c:v>
                </c:pt>
                <c:pt idx="898">
                  <c:v>1989.6258409199145</c:v>
                </c:pt>
                <c:pt idx="899">
                  <c:v>1993.8374498342689</c:v>
                </c:pt>
                <c:pt idx="900">
                  <c:v>1998.0528010340997</c:v>
                </c:pt>
                <c:pt idx="901">
                  <c:v>2002.2718915149749</c:v>
                </c:pt>
                <c:pt idx="902">
                  <c:v>2006.4947182697806</c:v>
                </c:pt>
                <c:pt idx="903">
                  <c:v>2010.7212782887245</c:v>
                </c:pt>
                <c:pt idx="904">
                  <c:v>2014.9515685593394</c:v>
                </c:pt>
                <c:pt idx="905">
                  <c:v>2019.1855860664857</c:v>
                </c:pt>
                <c:pt idx="906">
                  <c:v>2023.4233277923504</c:v>
                </c:pt>
                <c:pt idx="907">
                  <c:v>2027.6647907164504</c:v>
                </c:pt>
                <c:pt idx="908">
                  <c:v>2031.9099718156351</c:v>
                </c:pt>
                <c:pt idx="909">
                  <c:v>2036.1588680640896</c:v>
                </c:pt>
                <c:pt idx="910">
                  <c:v>2040.4114764333353</c:v>
                </c:pt>
                <c:pt idx="911">
                  <c:v>2044.6677938922326</c:v>
                </c:pt>
                <c:pt idx="912">
                  <c:v>2048.9278174069823</c:v>
                </c:pt>
                <c:pt idx="913">
                  <c:v>2053.1915439411287</c:v>
                </c:pt>
                <c:pt idx="914">
                  <c:v>2057.4589704555628</c:v>
                </c:pt>
                <c:pt idx="915">
                  <c:v>2061.7300939085226</c:v>
                </c:pt>
                <c:pt idx="916">
                  <c:v>2066.0049112555944</c:v>
                </c:pt>
                <c:pt idx="917">
                  <c:v>2070.2834194497182</c:v>
                </c:pt>
                <c:pt idx="918">
                  <c:v>2074.5656154411854</c:v>
                </c:pt>
                <c:pt idx="919">
                  <c:v>2078.8514961776432</c:v>
                </c:pt>
                <c:pt idx="920">
                  <c:v>2083.1410586041002</c:v>
                </c:pt>
                <c:pt idx="921">
                  <c:v>2087.4342996629225</c:v>
                </c:pt>
                <c:pt idx="922">
                  <c:v>2091.7312162938406</c:v>
                </c:pt>
                <c:pt idx="923">
                  <c:v>2096.0318054339486</c:v>
                </c:pt>
                <c:pt idx="924">
                  <c:v>2100.3360640177088</c:v>
                </c:pt>
                <c:pt idx="925">
                  <c:v>2104.6439889769508</c:v>
                </c:pt>
                <c:pt idx="926">
                  <c:v>2108.9555772408762</c:v>
                </c:pt>
                <c:pt idx="927">
                  <c:v>2113.2708257360596</c:v>
                </c:pt>
                <c:pt idx="928">
                  <c:v>2117.5897313864516</c:v>
                </c:pt>
                <c:pt idx="929">
                  <c:v>2121.9122911133804</c:v>
                </c:pt>
                <c:pt idx="930">
                  <c:v>2126.2385018355549</c:v>
                </c:pt>
                <c:pt idx="931">
                  <c:v>2130.5683604690639</c:v>
                </c:pt>
                <c:pt idx="932">
                  <c:v>2134.9018639273818</c:v>
                </c:pt>
                <c:pt idx="933">
                  <c:v>2139.2390091213683</c:v>
                </c:pt>
                <c:pt idx="934">
                  <c:v>2143.5797929592718</c:v>
                </c:pt>
                <c:pt idx="935">
                  <c:v>2147.9242123467316</c:v>
                </c:pt>
                <c:pt idx="936">
                  <c:v>2152.2722641867813</c:v>
                </c:pt>
                <c:pt idx="937">
                  <c:v>2156.6239453798485</c:v>
                </c:pt>
                <c:pt idx="938">
                  <c:v>2160.9792528237585</c:v>
                </c:pt>
                <c:pt idx="939">
                  <c:v>2165.3381834137344</c:v>
                </c:pt>
                <c:pt idx="940">
                  <c:v>2169.7007340424025</c:v>
                </c:pt>
                <c:pt idx="941">
                  <c:v>2174.0669015997937</c:v>
                </c:pt>
                <c:pt idx="942">
                  <c:v>2178.4366829733426</c:v>
                </c:pt>
                <c:pt idx="943">
                  <c:v>2182.8100750478934</c:v>
                </c:pt>
                <c:pt idx="944">
                  <c:v>2187.187074705701</c:v>
                </c:pt>
                <c:pt idx="945">
                  <c:v>2191.5676788264313</c:v>
                </c:pt>
                <c:pt idx="946">
                  <c:v>2195.9518842871671</c:v>
                </c:pt>
                <c:pt idx="947">
                  <c:v>2200.3396879624061</c:v>
                </c:pt>
                <c:pt idx="948">
                  <c:v>2204.7310867240662</c:v>
                </c:pt>
                <c:pt idx="949">
                  <c:v>2209.1260774414859</c:v>
                </c:pt>
                <c:pt idx="950">
                  <c:v>2213.5246569814299</c:v>
                </c:pt>
                <c:pt idx="951">
                  <c:v>2217.9268222080864</c:v>
                </c:pt>
                <c:pt idx="952">
                  <c:v>2222.3325699830725</c:v>
                </c:pt>
                <c:pt idx="953">
                  <c:v>2226.7418971654347</c:v>
                </c:pt>
                <c:pt idx="954">
                  <c:v>2231.1548006116523</c:v>
                </c:pt>
                <c:pt idx="955">
                  <c:v>2235.5712771756398</c:v>
                </c:pt>
                <c:pt idx="956">
                  <c:v>2239.991323708748</c:v>
                </c:pt>
                <c:pt idx="957">
                  <c:v>2244.4149370597684</c:v>
                </c:pt>
                <c:pt idx="958">
                  <c:v>2248.8421140749315</c:v>
                </c:pt>
                <c:pt idx="959">
                  <c:v>2253.2728515979129</c:v>
                </c:pt>
                <c:pt idx="960">
                  <c:v>2257.7071464698342</c:v>
                </c:pt>
                <c:pt idx="961">
                  <c:v>2262.1449955292628</c:v>
                </c:pt>
                <c:pt idx="962">
                  <c:v>2266.5863956122175</c:v>
                </c:pt>
                <c:pt idx="963">
                  <c:v>2271.0313435521716</c:v>
                </c:pt>
                <c:pt idx="964">
                  <c:v>2275.4798361800508</c:v>
                </c:pt>
                <c:pt idx="965">
                  <c:v>2279.9318703242384</c:v>
                </c:pt>
                <c:pt idx="966">
                  <c:v>2284.3874428105778</c:v>
                </c:pt>
                <c:pt idx="967">
                  <c:v>2288.8465504623719</c:v>
                </c:pt>
                <c:pt idx="968">
                  <c:v>2293.3091901003891</c:v>
                </c:pt>
                <c:pt idx="969">
                  <c:v>2297.7753585428627</c:v>
                </c:pt>
                <c:pt idx="970">
                  <c:v>2302.2450526054954</c:v>
                </c:pt>
                <c:pt idx="971">
                  <c:v>2306.7182691014591</c:v>
                </c:pt>
                <c:pt idx="972">
                  <c:v>2311.1950048413992</c:v>
                </c:pt>
                <c:pt idx="973">
                  <c:v>2315.6752566334344</c:v>
                </c:pt>
                <c:pt idx="974">
                  <c:v>2320.1590212831616</c:v>
                </c:pt>
                <c:pt idx="975">
                  <c:v>2324.6462955936581</c:v>
                </c:pt>
                <c:pt idx="976">
                  <c:v>2329.1370763654813</c:v>
                </c:pt>
                <c:pt idx="977">
                  <c:v>2333.6313603966737</c:v>
                </c:pt>
                <c:pt idx="978">
                  <c:v>2338.1291444827625</c:v>
                </c:pt>
                <c:pt idx="979">
                  <c:v>2342.6304254167653</c:v>
                </c:pt>
                <c:pt idx="980">
                  <c:v>2347.135199989189</c:v>
                </c:pt>
                <c:pt idx="981">
                  <c:v>2351.643464988033</c:v>
                </c:pt>
                <c:pt idx="982">
                  <c:v>2356.1552171987942</c:v>
                </c:pt>
                <c:pt idx="983">
                  <c:v>2360.6704534044657</c:v>
                </c:pt>
                <c:pt idx="984">
                  <c:v>2365.1891703855399</c:v>
                </c:pt>
                <c:pt idx="985">
                  <c:v>2369.7113649200119</c:v>
                </c:pt>
                <c:pt idx="986">
                  <c:v>2374.2370337833818</c:v>
                </c:pt>
                <c:pt idx="987">
                  <c:v>2378.7661737486537</c:v>
                </c:pt>
                <c:pt idx="988">
                  <c:v>2383.298781586343</c:v>
                </c:pt>
                <c:pt idx="989">
                  <c:v>2387.8348540644761</c:v>
                </c:pt>
                <c:pt idx="990">
                  <c:v>2392.3743879485914</c:v>
                </c:pt>
                <c:pt idx="991">
                  <c:v>2396.9173800017434</c:v>
                </c:pt>
                <c:pt idx="992">
                  <c:v>2401.4638269845059</c:v>
                </c:pt>
                <c:pt idx="993">
                  <c:v>2406.0137256549729</c:v>
                </c:pt>
                <c:pt idx="994">
                  <c:v>2410.5670727687598</c:v>
                </c:pt>
                <c:pt idx="995">
                  <c:v>2415.1238650790065</c:v>
                </c:pt>
                <c:pt idx="996">
                  <c:v>2419.6840993363799</c:v>
                </c:pt>
                <c:pt idx="997">
                  <c:v>2424.2477722890776</c:v>
                </c:pt>
                <c:pt idx="998">
                  <c:v>2428.814880682829</c:v>
                </c:pt>
              </c:numCache>
            </c:numRef>
          </c:xVal>
          <c:yVal>
            <c:numRef>
              <c:f>Series_Comp!$AR$27:$AR$1025</c:f>
              <c:numCache>
                <c:formatCode>0_);\(0\)</c:formatCode>
                <c:ptCount val="999"/>
                <c:pt idx="0">
                  <c:v>12.222220043839037</c:v>
                </c:pt>
                <c:pt idx="1">
                  <c:v>18.333322441410154</c:v>
                </c:pt>
                <c:pt idx="2">
                  <c:v>24.444413947039969</c:v>
                </c:pt>
                <c:pt idx="3">
                  <c:v>30.555490203933115</c:v>
                </c:pt>
                <c:pt idx="4">
                  <c:v>36.666546855286462</c:v>
                </c:pt>
                <c:pt idx="5">
                  <c:v>42.777579544292216</c:v>
                </c:pt>
                <c:pt idx="6">
                  <c:v>48.88858391414103</c:v>
                </c:pt>
                <c:pt idx="7">
                  <c:v>54.999555608025112</c:v>
                </c:pt>
                <c:pt idx="8">
                  <c:v>61.110490269141323</c:v>
                </c:pt>
                <c:pt idx="9">
                  <c:v>67.221383540694291</c:v>
                </c:pt>
                <c:pt idx="10">
                  <c:v>73.332231065899506</c:v>
                </c:pt>
                <c:pt idx="11">
                  <c:v>79.443028487986453</c:v>
                </c:pt>
                <c:pt idx="12">
                  <c:v>85.553771450201694</c:v>
                </c:pt>
                <c:pt idx="13">
                  <c:v>91.664455595811972</c:v>
                </c:pt>
                <c:pt idx="14">
                  <c:v>97.775076568107337</c:v>
                </c:pt>
                <c:pt idx="15">
                  <c:v>103.88563001040423</c:v>
                </c:pt>
                <c:pt idx="16">
                  <c:v>109.99611156604861</c:v>
                </c:pt>
                <c:pt idx="17">
                  <c:v>116.10651687841906</c:v>
                </c:pt>
                <c:pt idx="18">
                  <c:v>122.21684159092985</c:v>
                </c:pt>
                <c:pt idx="19">
                  <c:v>128.32708134703412</c:v>
                </c:pt>
                <c:pt idx="20">
                  <c:v>134.43723179022692</c:v>
                </c:pt>
                <c:pt idx="21">
                  <c:v>140.54728856404833</c:v>
                </c:pt>
                <c:pt idx="22">
                  <c:v>146.65724731208661</c:v>
                </c:pt>
                <c:pt idx="23">
                  <c:v>152.76710367798125</c:v>
                </c:pt>
                <c:pt idx="24">
                  <c:v>158.87685330542612</c:v>
                </c:pt>
                <c:pt idx="25">
                  <c:v>164.98649183817253</c:v>
                </c:pt>
                <c:pt idx="26">
                  <c:v>171.09601492003239</c:v>
                </c:pt>
                <c:pt idx="27">
                  <c:v>177.20541819488125</c:v>
                </c:pt>
                <c:pt idx="28">
                  <c:v>183.31469730666149</c:v>
                </c:pt>
                <c:pt idx="29">
                  <c:v>189.42384789938538</c:v>
                </c:pt>
                <c:pt idx="30">
                  <c:v>195.53286561832985</c:v>
                </c:pt>
                <c:pt idx="31">
                  <c:v>201.64174610813882</c:v>
                </c:pt>
                <c:pt idx="32">
                  <c:v>207.75048501328016</c:v>
                </c:pt>
                <c:pt idx="33">
                  <c:v>213.85907797844814</c:v>
                </c:pt>
                <c:pt idx="34">
                  <c:v>219.96752064824659</c:v>
                </c:pt>
                <c:pt idx="35">
                  <c:v>226.07580866757667</c:v>
                </c:pt>
                <c:pt idx="36">
                  <c:v>232.18393768138165</c:v>
                </c:pt>
                <c:pt idx="37">
                  <c:v>238.29190333460633</c:v>
                </c:pt>
                <c:pt idx="38">
                  <c:v>244.39970127236063</c:v>
                </c:pt>
                <c:pt idx="39">
                  <c:v>250.50732713990325</c:v>
                </c:pt>
                <c:pt idx="40">
                  <c:v>256.61477658258156</c:v>
                </c:pt>
                <c:pt idx="41">
                  <c:v>262.72204524584043</c:v>
                </c:pt>
                <c:pt idx="42">
                  <c:v>268.8291287753193</c:v>
                </c:pt>
                <c:pt idx="43">
                  <c:v>274.93602281667131</c:v>
                </c:pt>
                <c:pt idx="44">
                  <c:v>281.04272301574446</c:v>
                </c:pt>
                <c:pt idx="45">
                  <c:v>287.14922501853528</c:v>
                </c:pt>
                <c:pt idx="46">
                  <c:v>293.25552447108231</c:v>
                </c:pt>
                <c:pt idx="47">
                  <c:v>299.36161701965028</c:v>
                </c:pt>
                <c:pt idx="48">
                  <c:v>305.46749831059219</c:v>
                </c:pt>
                <c:pt idx="49">
                  <c:v>311.57316399038876</c:v>
                </c:pt>
                <c:pt idx="50">
                  <c:v>317.67860970571206</c:v>
                </c:pt>
                <c:pt idx="51">
                  <c:v>323.78383110336648</c:v>
                </c:pt>
                <c:pt idx="52">
                  <c:v>329.88882383029318</c:v>
                </c:pt>
                <c:pt idx="53">
                  <c:v>335.99358353360049</c:v>
                </c:pt>
                <c:pt idx="54">
                  <c:v>342.09810586054016</c:v>
                </c:pt>
                <c:pt idx="55">
                  <c:v>348.20238645853601</c:v>
                </c:pt>
                <c:pt idx="56">
                  <c:v>354.30642097516181</c:v>
                </c:pt>
                <c:pt idx="57">
                  <c:v>360.41020505816846</c:v>
                </c:pt>
                <c:pt idx="58">
                  <c:v>366.51373435548595</c:v>
                </c:pt>
                <c:pt idx="59">
                  <c:v>372.61700451520386</c:v>
                </c:pt>
                <c:pt idx="60">
                  <c:v>378.72001118557506</c:v>
                </c:pt>
                <c:pt idx="61">
                  <c:v>384.8227500150399</c:v>
                </c:pt>
                <c:pt idx="62">
                  <c:v>390.92521665220863</c:v>
                </c:pt>
                <c:pt idx="63">
                  <c:v>397.02740674588438</c:v>
                </c:pt>
                <c:pt idx="64">
                  <c:v>403.12931594508484</c:v>
                </c:pt>
                <c:pt idx="65">
                  <c:v>409.23093989898786</c:v>
                </c:pt>
                <c:pt idx="66">
                  <c:v>415.33227425697231</c:v>
                </c:pt>
                <c:pt idx="67">
                  <c:v>421.43331466862065</c:v>
                </c:pt>
                <c:pt idx="68">
                  <c:v>427.5340567837041</c:v>
                </c:pt>
                <c:pt idx="69">
                  <c:v>433.6344962522204</c:v>
                </c:pt>
                <c:pt idx="70">
                  <c:v>439.73462872436221</c:v>
                </c:pt>
                <c:pt idx="71">
                  <c:v>445.83444985050403</c:v>
                </c:pt>
                <c:pt idx="72">
                  <c:v>451.9339552812545</c:v>
                </c:pt>
                <c:pt idx="73">
                  <c:v>458.03314066744286</c:v>
                </c:pt>
                <c:pt idx="74">
                  <c:v>464.1320016601062</c:v>
                </c:pt>
                <c:pt idx="75">
                  <c:v>470.23053391052309</c:v>
                </c:pt>
                <c:pt idx="76">
                  <c:v>476.32873307018616</c:v>
                </c:pt>
                <c:pt idx="77">
                  <c:v>482.42659479080532</c:v>
                </c:pt>
                <c:pt idx="78">
                  <c:v>488.52411472434005</c:v>
                </c:pt>
                <c:pt idx="79">
                  <c:v>494.62128852295899</c:v>
                </c:pt>
                <c:pt idx="80">
                  <c:v>500.71811183909972</c:v>
                </c:pt>
                <c:pt idx="81">
                  <c:v>506.8145803254157</c:v>
                </c:pt>
                <c:pt idx="82">
                  <c:v>512.91068963480723</c:v>
                </c:pt>
                <c:pt idx="83">
                  <c:v>519.00643542043724</c:v>
                </c:pt>
                <c:pt idx="84">
                  <c:v>525.10181333569483</c:v>
                </c:pt>
                <c:pt idx="85">
                  <c:v>531.19681903423759</c:v>
                </c:pt>
                <c:pt idx="86">
                  <c:v>537.29144816998121</c:v>
                </c:pt>
                <c:pt idx="87">
                  <c:v>543.38569639707771</c:v>
                </c:pt>
                <c:pt idx="88">
                  <c:v>549.47955936995561</c:v>
                </c:pt>
                <c:pt idx="89">
                  <c:v>555.5730327433107</c:v>
                </c:pt>
                <c:pt idx="90">
                  <c:v>561.66611217212085</c:v>
                </c:pt>
                <c:pt idx="91">
                  <c:v>567.75879331162514</c:v>
                </c:pt>
                <c:pt idx="92">
                  <c:v>573.85107181731519</c:v>
                </c:pt>
                <c:pt idx="93">
                  <c:v>579.94294334498488</c:v>
                </c:pt>
                <c:pt idx="94">
                  <c:v>586.0344035506987</c:v>
                </c:pt>
                <c:pt idx="95">
                  <c:v>592.125448090806</c:v>
                </c:pt>
                <c:pt idx="96">
                  <c:v>598.21607262195528</c:v>
                </c:pt>
                <c:pt idx="97">
                  <c:v>604.30627280107478</c:v>
                </c:pt>
                <c:pt idx="98">
                  <c:v>610.39604428538689</c:v>
                </c:pt>
                <c:pt idx="99">
                  <c:v>616.48538273240001</c:v>
                </c:pt>
                <c:pt idx="100">
                  <c:v>622.57428379993303</c:v>
                </c:pt>
                <c:pt idx="101">
                  <c:v>628.6627431461078</c:v>
                </c:pt>
                <c:pt idx="102">
                  <c:v>634.75075642934166</c:v>
                </c:pt>
                <c:pt idx="103">
                  <c:v>640.83831930836084</c:v>
                </c:pt>
                <c:pt idx="104">
                  <c:v>646.9254274422135</c:v>
                </c:pt>
                <c:pt idx="105">
                  <c:v>653.01207649026276</c:v>
                </c:pt>
                <c:pt idx="106">
                  <c:v>659.09826211217967</c:v>
                </c:pt>
                <c:pt idx="107">
                  <c:v>665.18397996795613</c:v>
                </c:pt>
                <c:pt idx="108">
                  <c:v>671.26922571791772</c:v>
                </c:pt>
                <c:pt idx="109">
                  <c:v>677.35399502270718</c:v>
                </c:pt>
                <c:pt idx="110">
                  <c:v>683.43828354330674</c:v>
                </c:pt>
                <c:pt idx="111">
                  <c:v>689.52208694103138</c:v>
                </c:pt>
                <c:pt idx="112">
                  <c:v>695.60540087752281</c:v>
                </c:pt>
                <c:pt idx="113">
                  <c:v>701.68822101477099</c:v>
                </c:pt>
                <c:pt idx="114">
                  <c:v>707.7705430150985</c:v>
                </c:pt>
                <c:pt idx="115">
                  <c:v>713.85236254118206</c:v>
                </c:pt>
                <c:pt idx="116">
                  <c:v>719.9336752560464</c:v>
                </c:pt>
                <c:pt idx="117">
                  <c:v>726.01447682306718</c:v>
                </c:pt>
                <c:pt idx="118">
                  <c:v>732.09476290596535</c:v>
                </c:pt>
                <c:pt idx="119">
                  <c:v>738.17452916882758</c:v>
                </c:pt>
                <c:pt idx="120">
                  <c:v>744.25377127610057</c:v>
                </c:pt>
                <c:pt idx="121">
                  <c:v>750.33248489259427</c:v>
                </c:pt>
                <c:pt idx="122">
                  <c:v>756.41066568349311</c:v>
                </c:pt>
                <c:pt idx="123">
                  <c:v>762.48830931435066</c:v>
                </c:pt>
                <c:pt idx="124">
                  <c:v>768.56541145108429</c:v>
                </c:pt>
                <c:pt idx="125">
                  <c:v>774.64196775999494</c:v>
                </c:pt>
                <c:pt idx="126">
                  <c:v>780.7179739077618</c:v>
                </c:pt>
                <c:pt idx="127">
                  <c:v>786.79342556144513</c:v>
                </c:pt>
                <c:pt idx="128">
                  <c:v>792.86831838848968</c:v>
                </c:pt>
                <c:pt idx="129">
                  <c:v>798.94264805673538</c:v>
                </c:pt>
                <c:pt idx="130">
                  <c:v>805.01641023440459</c:v>
                </c:pt>
                <c:pt idx="131">
                  <c:v>811.08960059012099</c:v>
                </c:pt>
                <c:pt idx="132">
                  <c:v>817.16221479289698</c:v>
                </c:pt>
                <c:pt idx="133">
                  <c:v>823.23424851215202</c:v>
                </c:pt>
                <c:pt idx="134">
                  <c:v>829.30569741771569</c:v>
                </c:pt>
                <c:pt idx="135">
                  <c:v>835.37655717982307</c:v>
                </c:pt>
                <c:pt idx="136">
                  <c:v>841.44682346911782</c:v>
                </c:pt>
                <c:pt idx="137">
                  <c:v>847.51649195664788</c:v>
                </c:pt>
                <c:pt idx="138">
                  <c:v>853.58555831388321</c:v>
                </c:pt>
                <c:pt idx="139">
                  <c:v>859.65401821272587</c:v>
                </c:pt>
                <c:pt idx="140">
                  <c:v>865.72186732548437</c:v>
                </c:pt>
                <c:pt idx="141">
                  <c:v>871.78910132489807</c:v>
                </c:pt>
                <c:pt idx="142">
                  <c:v>877.85571588413325</c:v>
                </c:pt>
                <c:pt idx="143">
                  <c:v>883.92170667679306</c:v>
                </c:pt>
                <c:pt idx="144">
                  <c:v>889.9870693769135</c:v>
                </c:pt>
                <c:pt idx="145">
                  <c:v>896.0517996589665</c:v>
                </c:pt>
                <c:pt idx="146">
                  <c:v>902.11589319786299</c:v>
                </c:pt>
                <c:pt idx="147">
                  <c:v>908.17934566896292</c:v>
                </c:pt>
                <c:pt idx="148">
                  <c:v>914.24215274807113</c:v>
                </c:pt>
                <c:pt idx="149">
                  <c:v>920.30431011144742</c:v>
                </c:pt>
                <c:pt idx="150">
                  <c:v>926.36581343580281</c:v>
                </c:pt>
                <c:pt idx="151">
                  <c:v>932.42665839830227</c:v>
                </c:pt>
                <c:pt idx="152">
                  <c:v>938.48684067656836</c:v>
                </c:pt>
                <c:pt idx="153">
                  <c:v>944.54635594869023</c:v>
                </c:pt>
                <c:pt idx="154">
                  <c:v>950.6051998932204</c:v>
                </c:pt>
                <c:pt idx="155">
                  <c:v>956.66336818918444</c:v>
                </c:pt>
                <c:pt idx="156">
                  <c:v>962.72085651607711</c:v>
                </c:pt>
                <c:pt idx="157">
                  <c:v>968.77766055386576</c:v>
                </c:pt>
                <c:pt idx="158">
                  <c:v>974.83377598299319</c:v>
                </c:pt>
                <c:pt idx="159">
                  <c:v>980.88919848439355</c:v>
                </c:pt>
                <c:pt idx="160">
                  <c:v>986.94392373947608</c:v>
                </c:pt>
                <c:pt idx="161">
                  <c:v>992.99794743014729</c:v>
                </c:pt>
                <c:pt idx="162">
                  <c:v>999.05126523878903</c:v>
                </c:pt>
                <c:pt idx="163">
                  <c:v>1005.1038728482862</c:v>
                </c:pt>
                <c:pt idx="164">
                  <c:v>1011.1557659420234</c:v>
                </c:pt>
                <c:pt idx="165">
                  <c:v>1017.2069402038763</c:v>
                </c:pt>
                <c:pt idx="166">
                  <c:v>1023.2573913182264</c:v>
                </c:pt>
                <c:pt idx="167">
                  <c:v>1029.3071149699638</c:v>
                </c:pt>
                <c:pt idx="168">
                  <c:v>1035.3561068444851</c:v>
                </c:pt>
                <c:pt idx="169">
                  <c:v>1041.4043626276957</c:v>
                </c:pt>
                <c:pt idx="170">
                  <c:v>1047.4518780060189</c:v>
                </c:pt>
                <c:pt idx="171">
                  <c:v>1053.498648666399</c:v>
                </c:pt>
                <c:pt idx="172">
                  <c:v>1059.5446702962929</c:v>
                </c:pt>
                <c:pt idx="173">
                  <c:v>1065.5899385836899</c:v>
                </c:pt>
                <c:pt idx="174">
                  <c:v>1071.6344492171038</c:v>
                </c:pt>
                <c:pt idx="175">
                  <c:v>1077.6781978855702</c:v>
                </c:pt>
                <c:pt idx="176">
                  <c:v>1083.7211802786715</c:v>
                </c:pt>
                <c:pt idx="177">
                  <c:v>1089.7633920865185</c:v>
                </c:pt>
                <c:pt idx="178">
                  <c:v>1095.8048289997637</c:v>
                </c:pt>
                <c:pt idx="179">
                  <c:v>1101.845486709605</c:v>
                </c:pt>
                <c:pt idx="180">
                  <c:v>1107.8853609077826</c:v>
                </c:pt>
                <c:pt idx="181">
                  <c:v>1113.9244472865823</c:v>
                </c:pt>
                <c:pt idx="182">
                  <c:v>1119.9627415388443</c:v>
                </c:pt>
                <c:pt idx="183">
                  <c:v>1126.0002393579603</c:v>
                </c:pt>
                <c:pt idx="184">
                  <c:v>1132.0369364378876</c:v>
                </c:pt>
                <c:pt idx="185">
                  <c:v>1138.0728284731413</c:v>
                </c:pt>
                <c:pt idx="186">
                  <c:v>1144.1079111588028</c:v>
                </c:pt>
                <c:pt idx="187">
                  <c:v>1150.1421801905121</c:v>
                </c:pt>
                <c:pt idx="188">
                  <c:v>1156.1756312644866</c:v>
                </c:pt>
                <c:pt idx="189">
                  <c:v>1162.2082600775086</c:v>
                </c:pt>
                <c:pt idx="190">
                  <c:v>1168.2400623269439</c:v>
                </c:pt>
                <c:pt idx="191">
                  <c:v>1174.2710337107392</c:v>
                </c:pt>
                <c:pt idx="192">
                  <c:v>1180.3011699274209</c:v>
                </c:pt>
                <c:pt idx="193">
                  <c:v>1186.3304666760976</c:v>
                </c:pt>
                <c:pt idx="194">
                  <c:v>1192.3589196564678</c:v>
                </c:pt>
                <c:pt idx="195">
                  <c:v>1198.3865245688239</c:v>
                </c:pt>
                <c:pt idx="196">
                  <c:v>1204.4132771140542</c:v>
                </c:pt>
                <c:pt idx="197">
                  <c:v>1210.4391729936365</c:v>
                </c:pt>
                <c:pt idx="198">
                  <c:v>1216.4642079096564</c:v>
                </c:pt>
                <c:pt idx="199">
                  <c:v>1222.4883775647997</c:v>
                </c:pt>
                <c:pt idx="200">
                  <c:v>1228.5116776623656</c:v>
                </c:pt>
                <c:pt idx="201">
                  <c:v>1234.5341039062553</c:v>
                </c:pt>
                <c:pt idx="202">
                  <c:v>1240.5556520009889</c:v>
                </c:pt>
                <c:pt idx="203">
                  <c:v>1246.5763176516994</c:v>
                </c:pt>
                <c:pt idx="204">
                  <c:v>1252.5960965641357</c:v>
                </c:pt>
                <c:pt idx="205">
                  <c:v>1258.61498444467</c:v>
                </c:pt>
                <c:pt idx="206">
                  <c:v>1264.6329770003063</c:v>
                </c:pt>
                <c:pt idx="207">
                  <c:v>1270.6500699386681</c:v>
                </c:pt>
                <c:pt idx="208">
                  <c:v>1276.6662589680125</c:v>
                </c:pt>
                <c:pt idx="209">
                  <c:v>1282.6815397972312</c:v>
                </c:pt>
                <c:pt idx="210">
                  <c:v>1288.6959081358552</c:v>
                </c:pt>
                <c:pt idx="211">
                  <c:v>1294.7093596940574</c:v>
                </c:pt>
                <c:pt idx="212">
                  <c:v>1300.7218901826504</c:v>
                </c:pt>
                <c:pt idx="213">
                  <c:v>1306.7334953130946</c:v>
                </c:pt>
                <c:pt idx="214">
                  <c:v>1312.7441707975013</c:v>
                </c:pt>
                <c:pt idx="215">
                  <c:v>1318.753912348631</c:v>
                </c:pt>
                <c:pt idx="216">
                  <c:v>1324.762715679906</c:v>
                </c:pt>
                <c:pt idx="217">
                  <c:v>1330.7705765053986</c:v>
                </c:pt>
                <c:pt idx="218">
                  <c:v>1336.7774905398489</c:v>
                </c:pt>
                <c:pt idx="219">
                  <c:v>1342.7834534986632</c:v>
                </c:pt>
                <c:pt idx="220">
                  <c:v>1348.7884610979072</c:v>
                </c:pt>
                <c:pt idx="221">
                  <c:v>1354.7925090543279</c:v>
                </c:pt>
                <c:pt idx="222">
                  <c:v>1360.7955930853425</c:v>
                </c:pt>
                <c:pt idx="223">
                  <c:v>1366.7977089090421</c:v>
                </c:pt>
                <c:pt idx="224">
                  <c:v>1372.7988522441985</c:v>
                </c:pt>
                <c:pt idx="225">
                  <c:v>1378.7990188102681</c:v>
                </c:pt>
                <c:pt idx="226">
                  <c:v>1384.7982043273892</c:v>
                </c:pt>
                <c:pt idx="227">
                  <c:v>1390.7964045163949</c:v>
                </c:pt>
                <c:pt idx="228">
                  <c:v>1396.7936150988073</c:v>
                </c:pt>
                <c:pt idx="229">
                  <c:v>1402.7898317968486</c:v>
                </c:pt>
                <c:pt idx="230">
                  <c:v>1408.7850503334362</c:v>
                </c:pt>
                <c:pt idx="231">
                  <c:v>1414.7792664321892</c:v>
                </c:pt>
                <c:pt idx="232">
                  <c:v>1420.7724758174279</c:v>
                </c:pt>
                <c:pt idx="233">
                  <c:v>1426.7646742141851</c:v>
                </c:pt>
                <c:pt idx="234">
                  <c:v>1432.7558573482006</c:v>
                </c:pt>
                <c:pt idx="235">
                  <c:v>1438.7460209459284</c:v>
                </c:pt>
                <c:pt idx="236">
                  <c:v>1444.7351607345354</c:v>
                </c:pt>
                <c:pt idx="237">
                  <c:v>1450.7232724419132</c:v>
                </c:pt>
                <c:pt idx="238">
                  <c:v>1456.7103517966768</c:v>
                </c:pt>
                <c:pt idx="239">
                  <c:v>1462.6963945281632</c:v>
                </c:pt>
                <c:pt idx="240">
                  <c:v>1468.6813963664388</c:v>
                </c:pt>
                <c:pt idx="241">
                  <c:v>1474.6653530423023</c:v>
                </c:pt>
                <c:pt idx="242">
                  <c:v>1480.648260287292</c:v>
                </c:pt>
                <c:pt idx="243">
                  <c:v>1486.6301138336767</c:v>
                </c:pt>
                <c:pt idx="244">
                  <c:v>1492.6109094144699</c:v>
                </c:pt>
                <c:pt idx="245">
                  <c:v>1498.5906427634263</c:v>
                </c:pt>
                <c:pt idx="246">
                  <c:v>1504.569309615048</c:v>
                </c:pt>
                <c:pt idx="247">
                  <c:v>1510.5469057045912</c:v>
                </c:pt>
                <c:pt idx="248">
                  <c:v>1516.5234267680576</c:v>
                </c:pt>
                <c:pt idx="249">
                  <c:v>1522.4988685422138</c:v>
                </c:pt>
                <c:pt idx="250">
                  <c:v>1528.4732267645779</c:v>
                </c:pt>
                <c:pt idx="251">
                  <c:v>1534.4464971734342</c:v>
                </c:pt>
                <c:pt idx="252">
                  <c:v>1540.418675507829</c:v>
                </c:pt>
                <c:pt idx="253">
                  <c:v>1546.3897575075769</c:v>
                </c:pt>
                <c:pt idx="254">
                  <c:v>1552.3597389132681</c:v>
                </c:pt>
                <c:pt idx="255">
                  <c:v>1558.3286154662637</c:v>
                </c:pt>
                <c:pt idx="256">
                  <c:v>1564.2963829087025</c:v>
                </c:pt>
                <c:pt idx="257">
                  <c:v>1570.2630369835035</c:v>
                </c:pt>
                <c:pt idx="258">
                  <c:v>1576.2285734343698</c:v>
                </c:pt>
                <c:pt idx="259">
                  <c:v>1582.192988005791</c:v>
                </c:pt>
                <c:pt idx="260">
                  <c:v>1588.1562764430464</c:v>
                </c:pt>
                <c:pt idx="261">
                  <c:v>1594.1184344922044</c:v>
                </c:pt>
                <c:pt idx="262">
                  <c:v>1600.0794579001326</c:v>
                </c:pt>
                <c:pt idx="263">
                  <c:v>1606.0393424144941</c:v>
                </c:pt>
                <c:pt idx="264">
                  <c:v>1611.9980837837568</c:v>
                </c:pt>
                <c:pt idx="265">
                  <c:v>1617.9556777571863</c:v>
                </c:pt>
                <c:pt idx="266">
                  <c:v>1623.9121200848635</c:v>
                </c:pt>
                <c:pt idx="267">
                  <c:v>1629.8674065176763</c:v>
                </c:pt>
                <c:pt idx="268">
                  <c:v>1635.8215328073263</c:v>
                </c:pt>
                <c:pt idx="269">
                  <c:v>1641.7744947063284</c:v>
                </c:pt>
                <c:pt idx="270">
                  <c:v>1647.7262879680209</c:v>
                </c:pt>
                <c:pt idx="271">
                  <c:v>1653.6769083465649</c:v>
                </c:pt>
                <c:pt idx="272">
                  <c:v>1659.6263515969476</c:v>
                </c:pt>
                <c:pt idx="273">
                  <c:v>1665.574613474985</c:v>
                </c:pt>
                <c:pt idx="274">
                  <c:v>1671.5216897373209</c:v>
                </c:pt>
                <c:pt idx="275">
                  <c:v>1677.4675761414383</c:v>
                </c:pt>
                <c:pt idx="276">
                  <c:v>1683.4122684456574</c:v>
                </c:pt>
                <c:pt idx="277">
                  <c:v>1689.3557624091329</c:v>
                </c:pt>
                <c:pt idx="278">
                  <c:v>1695.2980537918697</c:v>
                </c:pt>
                <c:pt idx="279">
                  <c:v>1701.2391383547204</c:v>
                </c:pt>
                <c:pt idx="280">
                  <c:v>1707.1790118593799</c:v>
                </c:pt>
                <c:pt idx="281">
                  <c:v>1713.1176700684036</c:v>
                </c:pt>
                <c:pt idx="282">
                  <c:v>1719.0551087451988</c:v>
                </c:pt>
                <c:pt idx="283">
                  <c:v>1724.9913236540356</c:v>
                </c:pt>
                <c:pt idx="284">
                  <c:v>1730.9263105600389</c:v>
                </c:pt>
                <c:pt idx="285">
                  <c:v>1736.8600652292057</c:v>
                </c:pt>
                <c:pt idx="286">
                  <c:v>1742.7925834283974</c:v>
                </c:pt>
                <c:pt idx="287">
                  <c:v>1748.7238609253429</c:v>
                </c:pt>
                <c:pt idx="288">
                  <c:v>1754.6538934886519</c:v>
                </c:pt>
                <c:pt idx="289">
                  <c:v>1760.5826768878078</c:v>
                </c:pt>
                <c:pt idx="290">
                  <c:v>1766.5102068931706</c:v>
                </c:pt>
                <c:pt idx="291">
                  <c:v>1772.43647927599</c:v>
                </c:pt>
                <c:pt idx="292">
                  <c:v>1778.3614898083949</c:v>
                </c:pt>
                <c:pt idx="293">
                  <c:v>1784.2852342634067</c:v>
                </c:pt>
                <c:pt idx="294">
                  <c:v>1790.2077084149353</c:v>
                </c:pt>
                <c:pt idx="295">
                  <c:v>1796.128908037789</c:v>
                </c:pt>
                <c:pt idx="296">
                  <c:v>1802.0488289076739</c:v>
                </c:pt>
                <c:pt idx="297">
                  <c:v>1807.9674668011976</c:v>
                </c:pt>
                <c:pt idx="298">
                  <c:v>1813.8848174958714</c:v>
                </c:pt>
                <c:pt idx="299">
                  <c:v>1819.8008767701135</c:v>
                </c:pt>
                <c:pt idx="300">
                  <c:v>1825.7156404032492</c:v>
                </c:pt>
                <c:pt idx="301">
                  <c:v>1831.6291041755162</c:v>
                </c:pt>
                <c:pt idx="302">
                  <c:v>1837.5412638680721</c:v>
                </c:pt>
                <c:pt idx="303">
                  <c:v>1843.4521152629929</c:v>
                </c:pt>
                <c:pt idx="304">
                  <c:v>1849.3616541432773</c:v>
                </c:pt>
                <c:pt idx="305">
                  <c:v>1855.2698762928421</c:v>
                </c:pt>
                <c:pt idx="306">
                  <c:v>1861.1767774965385</c:v>
                </c:pt>
                <c:pt idx="307">
                  <c:v>1867.0823535401455</c:v>
                </c:pt>
                <c:pt idx="308">
                  <c:v>1872.9866002103795</c:v>
                </c:pt>
                <c:pt idx="309">
                  <c:v>1878.8895132948903</c:v>
                </c:pt>
                <c:pt idx="310">
                  <c:v>1884.7910885822714</c:v>
                </c:pt>
                <c:pt idx="311">
                  <c:v>1890.6913218620557</c:v>
                </c:pt>
                <c:pt idx="312">
                  <c:v>1896.5902089247252</c:v>
                </c:pt>
                <c:pt idx="313">
                  <c:v>1902.4877455617111</c:v>
                </c:pt>
                <c:pt idx="314">
                  <c:v>1908.3839275653932</c:v>
                </c:pt>
                <c:pt idx="315">
                  <c:v>1914.2787507291064</c:v>
                </c:pt>
                <c:pt idx="316">
                  <c:v>1920.1722108471436</c:v>
                </c:pt>
                <c:pt idx="317">
                  <c:v>1926.0643037147613</c:v>
                </c:pt>
                <c:pt idx="318">
                  <c:v>1931.9550251281773</c:v>
                </c:pt>
                <c:pt idx="319">
                  <c:v>1937.8443708845762</c:v>
                </c:pt>
                <c:pt idx="320">
                  <c:v>1943.7323367821152</c:v>
                </c:pt>
                <c:pt idx="321">
                  <c:v>1949.6189186199219</c:v>
                </c:pt>
                <c:pt idx="322">
                  <c:v>1955.5041121980994</c:v>
                </c:pt>
                <c:pt idx="323">
                  <c:v>1961.3879133177297</c:v>
                </c:pt>
                <c:pt idx="324">
                  <c:v>1967.2703177808799</c:v>
                </c:pt>
                <c:pt idx="325">
                  <c:v>1973.1513213905985</c:v>
                </c:pt>
                <c:pt idx="326">
                  <c:v>1979.030919950922</c:v>
                </c:pt>
                <c:pt idx="327">
                  <c:v>1984.9091092668809</c:v>
                </c:pt>
                <c:pt idx="328">
                  <c:v>1990.7858851444964</c:v>
                </c:pt>
                <c:pt idx="329">
                  <c:v>1996.6612433907865</c:v>
                </c:pt>
                <c:pt idx="330">
                  <c:v>2002.5351798137688</c:v>
                </c:pt>
                <c:pt idx="331">
                  <c:v>2008.4076902224638</c:v>
                </c:pt>
                <c:pt idx="332">
                  <c:v>2014.2787704268976</c:v>
                </c:pt>
                <c:pt idx="333">
                  <c:v>2020.148416238108</c:v>
                </c:pt>
                <c:pt idx="334">
                  <c:v>2026.0166234681387</c:v>
                </c:pt>
                <c:pt idx="335">
                  <c:v>2031.883387930051</c:v>
                </c:pt>
                <c:pt idx="336">
                  <c:v>2037.7487054379235</c:v>
                </c:pt>
                <c:pt idx="337">
                  <c:v>2043.6125718068588</c:v>
                </c:pt>
                <c:pt idx="338">
                  <c:v>2049.4749828529771</c:v>
                </c:pt>
                <c:pt idx="339">
                  <c:v>2055.3359343934285</c:v>
                </c:pt>
                <c:pt idx="340">
                  <c:v>2061.1954222463919</c:v>
                </c:pt>
                <c:pt idx="341">
                  <c:v>2067.0534422310793</c:v>
                </c:pt>
                <c:pt idx="342">
                  <c:v>2072.9099901677378</c:v>
                </c:pt>
                <c:pt idx="343">
                  <c:v>2078.7650618776506</c:v>
                </c:pt>
                <c:pt idx="344">
                  <c:v>2084.6186531831481</c:v>
                </c:pt>
                <c:pt idx="345">
                  <c:v>2090.4707599075991</c:v>
                </c:pt>
                <c:pt idx="346">
                  <c:v>2096.3213778754225</c:v>
                </c:pt>
                <c:pt idx="347">
                  <c:v>2102.1705029120853</c:v>
                </c:pt>
                <c:pt idx="348">
                  <c:v>2108.0181308441106</c:v>
                </c:pt>
                <c:pt idx="349">
                  <c:v>2113.8642574990777</c:v>
                </c:pt>
                <c:pt idx="350">
                  <c:v>2119.708878705625</c:v>
                </c:pt>
                <c:pt idx="351">
                  <c:v>2125.5519902934507</c:v>
                </c:pt>
                <c:pt idx="352">
                  <c:v>2131.3935880933182</c:v>
                </c:pt>
                <c:pt idx="353">
                  <c:v>2137.2336679370619</c:v>
                </c:pt>
                <c:pt idx="354">
                  <c:v>2143.0722256575846</c:v>
                </c:pt>
                <c:pt idx="355">
                  <c:v>2148.9092570888633</c:v>
                </c:pt>
                <c:pt idx="356">
                  <c:v>2154.7447580659523</c:v>
                </c:pt>
                <c:pt idx="357">
                  <c:v>2160.5787244249882</c:v>
                </c:pt>
                <c:pt idx="358">
                  <c:v>2166.4111520031884</c:v>
                </c:pt>
                <c:pt idx="359">
                  <c:v>2172.2420366388565</c:v>
                </c:pt>
                <c:pt idx="360">
                  <c:v>2178.0713741713844</c:v>
                </c:pt>
                <c:pt idx="361">
                  <c:v>2183.8991604412568</c:v>
                </c:pt>
                <c:pt idx="362">
                  <c:v>2189.7253912900528</c:v>
                </c:pt>
                <c:pt idx="363">
                  <c:v>2195.5500625604495</c:v>
                </c:pt>
                <c:pt idx="364">
                  <c:v>2201.3731700962221</c:v>
                </c:pt>
                <c:pt idx="365">
                  <c:v>2207.1947097422553</c:v>
                </c:pt>
                <c:pt idx="366">
                  <c:v>2213.0146773445349</c:v>
                </c:pt>
                <c:pt idx="367">
                  <c:v>2218.8330687501593</c:v>
                </c:pt>
                <c:pt idx="368">
                  <c:v>2224.6498798073367</c:v>
                </c:pt>
                <c:pt idx="369">
                  <c:v>2230.465106365391</c:v>
                </c:pt>
                <c:pt idx="370">
                  <c:v>2236.2787442747649</c:v>
                </c:pt>
                <c:pt idx="371">
                  <c:v>2242.0907893870258</c:v>
                </c:pt>
                <c:pt idx="372">
                  <c:v>2247.9012375548618</c:v>
                </c:pt>
                <c:pt idx="373">
                  <c:v>2253.7100846320895</c:v>
                </c:pt>
                <c:pt idx="374">
                  <c:v>2259.5173264736554</c:v>
                </c:pt>
                <c:pt idx="375">
                  <c:v>2265.3229589356397</c:v>
                </c:pt>
                <c:pt idx="376">
                  <c:v>2271.1269778752589</c:v>
                </c:pt>
                <c:pt idx="377">
                  <c:v>2276.9293791508662</c:v>
                </c:pt>
                <c:pt idx="378">
                  <c:v>2282.7301586219569</c:v>
                </c:pt>
                <c:pt idx="379">
                  <c:v>2288.5293121491741</c:v>
                </c:pt>
                <c:pt idx="380">
                  <c:v>2294.3268355943069</c:v>
                </c:pt>
                <c:pt idx="381">
                  <c:v>2300.1227248202949</c:v>
                </c:pt>
                <c:pt idx="382">
                  <c:v>2305.9169756912324</c:v>
                </c:pt>
                <c:pt idx="383">
                  <c:v>2311.7095840723705</c:v>
                </c:pt>
                <c:pt idx="384">
                  <c:v>2317.5005458301202</c:v>
                </c:pt>
                <c:pt idx="385">
                  <c:v>2323.2898568320552</c:v>
                </c:pt>
                <c:pt idx="386">
                  <c:v>2329.077512946913</c:v>
                </c:pt>
                <c:pt idx="387">
                  <c:v>2334.8635100446018</c:v>
                </c:pt>
                <c:pt idx="388">
                  <c:v>2340.6478439961998</c:v>
                </c:pt>
                <c:pt idx="389">
                  <c:v>2346.4305106739594</c:v>
                </c:pt>
                <c:pt idx="390">
                  <c:v>2352.2115059513108</c:v>
                </c:pt>
                <c:pt idx="391">
                  <c:v>2357.9908257028646</c:v>
                </c:pt>
                <c:pt idx="392">
                  <c:v>2363.7684658044127</c:v>
                </c:pt>
                <c:pt idx="393">
                  <c:v>2369.5444221329362</c:v>
                </c:pt>
                <c:pt idx="394">
                  <c:v>2375.3186905666025</c:v>
                </c:pt>
                <c:pt idx="395">
                  <c:v>2381.0912669847739</c:v>
                </c:pt>
                <c:pt idx="396">
                  <c:v>2386.8621472680061</c:v>
                </c:pt>
                <c:pt idx="397">
                  <c:v>2392.6313272980501</c:v>
                </c:pt>
                <c:pt idx="398">
                  <c:v>2398.3988029578582</c:v>
                </c:pt>
                <c:pt idx="399">
                  <c:v>2404.1645701315915</c:v>
                </c:pt>
                <c:pt idx="400">
                  <c:v>2409.9286247046111</c:v>
                </c:pt>
                <c:pt idx="401">
                  <c:v>2415.690962563493</c:v>
                </c:pt>
                <c:pt idx="402">
                  <c:v>2421.4515795960215</c:v>
                </c:pt>
                <c:pt idx="403">
                  <c:v>2427.2104716911981</c:v>
                </c:pt>
                <c:pt idx="404">
                  <c:v>2432.9676347392419</c:v>
                </c:pt>
                <c:pt idx="405">
                  <c:v>2438.7230646315952</c:v>
                </c:pt>
                <c:pt idx="406">
                  <c:v>2444.4767572609207</c:v>
                </c:pt>
                <c:pt idx="407">
                  <c:v>2450.2287085211137</c:v>
                </c:pt>
                <c:pt idx="408">
                  <c:v>2455.9789143072944</c:v>
                </c:pt>
                <c:pt idx="409">
                  <c:v>2461.7273705158173</c:v>
                </c:pt>
                <c:pt idx="410">
                  <c:v>2467.474073044275</c:v>
                </c:pt>
                <c:pt idx="411">
                  <c:v>2473.2190177914949</c:v>
                </c:pt>
                <c:pt idx="412">
                  <c:v>2478.9622006575514</c:v>
                </c:pt>
                <c:pt idx="413">
                  <c:v>2484.703617543757</c:v>
                </c:pt>
                <c:pt idx="414">
                  <c:v>2490.443264352677</c:v>
                </c:pt>
                <c:pt idx="415">
                  <c:v>2496.1811369881229</c:v>
                </c:pt>
                <c:pt idx="416">
                  <c:v>2501.9172313551621</c:v>
                </c:pt>
                <c:pt idx="417">
                  <c:v>2507.6515433601171</c:v>
                </c:pt>
                <c:pt idx="418">
                  <c:v>2513.3840689105728</c:v>
                </c:pt>
                <c:pt idx="419">
                  <c:v>2519.1148039153736</c:v>
                </c:pt>
                <c:pt idx="420">
                  <c:v>2524.8437442846275</c:v>
                </c:pt>
                <c:pt idx="421">
                  <c:v>2530.5708859297138</c:v>
                </c:pt>
                <c:pt idx="422">
                  <c:v>2536.2962247632781</c:v>
                </c:pt>
                <c:pt idx="423">
                  <c:v>2542.0197566992429</c:v>
                </c:pt>
                <c:pt idx="424">
                  <c:v>2547.7414776528053</c:v>
                </c:pt>
                <c:pt idx="425">
                  <c:v>2553.4613835404452</c:v>
                </c:pt>
                <c:pt idx="426">
                  <c:v>2559.1794702799216</c:v>
                </c:pt>
                <c:pt idx="427">
                  <c:v>2564.8957337902784</c:v>
                </c:pt>
                <c:pt idx="428">
                  <c:v>2570.6101699918495</c:v>
                </c:pt>
                <c:pt idx="429">
                  <c:v>2576.3227748062627</c:v>
                </c:pt>
                <c:pt idx="430">
                  <c:v>2582.0335441564357</c:v>
                </c:pt>
                <c:pt idx="431">
                  <c:v>2587.7424739665839</c:v>
                </c:pt>
                <c:pt idx="432">
                  <c:v>2593.4495601622234</c:v>
                </c:pt>
                <c:pt idx="433">
                  <c:v>2599.1547986701717</c:v>
                </c:pt>
                <c:pt idx="434">
                  <c:v>2604.8581854185522</c:v>
                </c:pt>
                <c:pt idx="435">
                  <c:v>2610.5597163367988</c:v>
                </c:pt>
                <c:pt idx="436">
                  <c:v>2616.2593873556539</c:v>
                </c:pt>
                <c:pt idx="437">
                  <c:v>2621.9571944071763</c:v>
                </c:pt>
                <c:pt idx="438">
                  <c:v>2627.653133424742</c:v>
                </c:pt>
                <c:pt idx="439">
                  <c:v>2633.3472003430461</c:v>
                </c:pt>
                <c:pt idx="440">
                  <c:v>2639.0393910981079</c:v>
                </c:pt>
                <c:pt idx="441">
                  <c:v>2644.7297016272682</c:v>
                </c:pt>
                <c:pt idx="442">
                  <c:v>2650.4181278691999</c:v>
                </c:pt>
                <c:pt idx="443">
                  <c:v>2656.104665763909</c:v>
                </c:pt>
                <c:pt idx="444">
                  <c:v>2661.7893112527368</c:v>
                </c:pt>
                <c:pt idx="445">
                  <c:v>2667.4720602783577</c:v>
                </c:pt>
                <c:pt idx="446">
                  <c:v>2673.1529087847889</c:v>
                </c:pt>
                <c:pt idx="447">
                  <c:v>2678.8318527173924</c:v>
                </c:pt>
                <c:pt idx="448">
                  <c:v>2684.5088880228718</c:v>
                </c:pt>
                <c:pt idx="449">
                  <c:v>2690.1840106492846</c:v>
                </c:pt>
                <c:pt idx="450">
                  <c:v>2695.8572165460391</c:v>
                </c:pt>
                <c:pt idx="451">
                  <c:v>2701.5285016638945</c:v>
                </c:pt>
                <c:pt idx="452">
                  <c:v>2707.1978619549714</c:v>
                </c:pt>
                <c:pt idx="453">
                  <c:v>2712.8652933727494</c:v>
                </c:pt>
                <c:pt idx="454">
                  <c:v>2718.5307918720728</c:v>
                </c:pt>
                <c:pt idx="455">
                  <c:v>2724.1943534091511</c:v>
                </c:pt>
                <c:pt idx="456">
                  <c:v>2729.8559739415614</c:v>
                </c:pt>
                <c:pt idx="457">
                  <c:v>2735.5156494282542</c:v>
                </c:pt>
                <c:pt idx="458">
                  <c:v>2741.1733758295559</c:v>
                </c:pt>
                <c:pt idx="459">
                  <c:v>2746.8291491071718</c:v>
                </c:pt>
                <c:pt idx="460">
                  <c:v>2752.4829652241824</c:v>
                </c:pt>
                <c:pt idx="461">
                  <c:v>2758.1348201450578</c:v>
                </c:pt>
                <c:pt idx="462">
                  <c:v>2763.7847098356524</c:v>
                </c:pt>
                <c:pt idx="463">
                  <c:v>2769.4326302632076</c:v>
                </c:pt>
                <c:pt idx="464">
                  <c:v>2775.0785773963594</c:v>
                </c:pt>
                <c:pt idx="465">
                  <c:v>2780.7225472051387</c:v>
                </c:pt>
                <c:pt idx="466">
                  <c:v>2786.3645356609727</c:v>
                </c:pt>
                <c:pt idx="467">
                  <c:v>2792.0045387366913</c:v>
                </c:pt>
                <c:pt idx="468">
                  <c:v>2797.6425524065262</c:v>
                </c:pt>
                <c:pt idx="469">
                  <c:v>2803.2785726461152</c:v>
                </c:pt>
                <c:pt idx="470">
                  <c:v>2808.9125954325064</c:v>
                </c:pt>
                <c:pt idx="471">
                  <c:v>2814.5446167441592</c:v>
                </c:pt>
                <c:pt idx="472">
                  <c:v>2820.1746325609497</c:v>
                </c:pt>
                <c:pt idx="473">
                  <c:v>2825.8026388641711</c:v>
                </c:pt>
                <c:pt idx="474">
                  <c:v>2831.4286316365383</c:v>
                </c:pt>
                <c:pt idx="475">
                  <c:v>2837.0526068621894</c:v>
                </c:pt>
                <c:pt idx="476">
                  <c:v>2842.6745605266897</c:v>
                </c:pt>
                <c:pt idx="477">
                  <c:v>2848.2944886170317</c:v>
                </c:pt>
                <c:pt idx="478">
                  <c:v>2853.9123871216389</c:v>
                </c:pt>
                <c:pt idx="479">
                  <c:v>2859.5282520303736</c:v>
                </c:pt>
                <c:pt idx="480">
                  <c:v>2865.1420793345333</c:v>
                </c:pt>
                <c:pt idx="481">
                  <c:v>2870.7538650268571</c:v>
                </c:pt>
                <c:pt idx="482">
                  <c:v>2876.3636051015278</c:v>
                </c:pt>
                <c:pt idx="483">
                  <c:v>2881.9712955541777</c:v>
                </c:pt>
                <c:pt idx="484">
                  <c:v>2887.5769323818836</c:v>
                </c:pt>
                <c:pt idx="485">
                  <c:v>2893.180511583178</c:v>
                </c:pt>
                <c:pt idx="486">
                  <c:v>2898.7820291580465</c:v>
                </c:pt>
                <c:pt idx="487">
                  <c:v>2904.3814811079328</c:v>
                </c:pt>
                <c:pt idx="488">
                  <c:v>2909.9788634357396</c:v>
                </c:pt>
                <c:pt idx="489">
                  <c:v>2915.5741721458344</c:v>
                </c:pt>
                <c:pt idx="490">
                  <c:v>2921.1674032440524</c:v>
                </c:pt>
                <c:pt idx="491">
                  <c:v>2926.7585527376973</c:v>
                </c:pt>
                <c:pt idx="492">
                  <c:v>2932.3476166355454</c:v>
                </c:pt>
                <c:pt idx="493">
                  <c:v>2937.9345909478448</c:v>
                </c:pt>
                <c:pt idx="494">
                  <c:v>2943.5194716863266</c:v>
                </c:pt>
                <c:pt idx="495">
                  <c:v>2949.1022548641986</c:v>
                </c:pt>
                <c:pt idx="496">
                  <c:v>2954.6829364961536</c:v>
                </c:pt>
                <c:pt idx="497">
                  <c:v>2960.261512598368</c:v>
                </c:pt>
                <c:pt idx="498">
                  <c:v>2965.8379791885109</c:v>
                </c:pt>
                <c:pt idx="499">
                  <c:v>2971.4123322857413</c:v>
                </c:pt>
                <c:pt idx="500">
                  <c:v>2976.984567910712</c:v>
                </c:pt>
                <c:pt idx="501">
                  <c:v>2982.554682085578</c:v>
                </c:pt>
                <c:pt idx="502">
                  <c:v>2988.1226708339896</c:v>
                </c:pt>
                <c:pt idx="503">
                  <c:v>2993.6885301811049</c:v>
                </c:pt>
                <c:pt idx="504">
                  <c:v>2999.2522561535848</c:v>
                </c:pt>
                <c:pt idx="505">
                  <c:v>3004.8138447795977</c:v>
                </c:pt>
                <c:pt idx="506">
                  <c:v>3010.3732920888269</c:v>
                </c:pt>
                <c:pt idx="507">
                  <c:v>3015.930594112469</c:v>
                </c:pt>
                <c:pt idx="508">
                  <c:v>3021.4857468832383</c:v>
                </c:pt>
                <c:pt idx="509">
                  <c:v>3027.0387464353707</c:v>
                </c:pt>
                <c:pt idx="510">
                  <c:v>3032.5895888046221</c:v>
                </c:pt>
                <c:pt idx="511">
                  <c:v>3038.1382700282757</c:v>
                </c:pt>
                <c:pt idx="512">
                  <c:v>3043.6847861451442</c:v>
                </c:pt>
                <c:pt idx="513">
                  <c:v>3049.2291331955716</c:v>
                </c:pt>
                <c:pt idx="514">
                  <c:v>3054.771307221436</c:v>
                </c:pt>
                <c:pt idx="515">
                  <c:v>3060.3113042661521</c:v>
                </c:pt>
                <c:pt idx="516">
                  <c:v>3065.8491203746748</c:v>
                </c:pt>
                <c:pt idx="517">
                  <c:v>3071.3847515935017</c:v>
                </c:pt>
                <c:pt idx="518">
                  <c:v>3076.9181939706764</c:v>
                </c:pt>
                <c:pt idx="519">
                  <c:v>3082.4494435557885</c:v>
                </c:pt>
                <c:pt idx="520">
                  <c:v>3087.9784963999828</c:v>
                </c:pt>
                <c:pt idx="521">
                  <c:v>3093.5053485559561</c:v>
                </c:pt>
                <c:pt idx="522">
                  <c:v>3099.0299960779621</c:v>
                </c:pt>
                <c:pt idx="523">
                  <c:v>3104.5524350218125</c:v>
                </c:pt>
                <c:pt idx="524">
                  <c:v>3110.0726614448854</c:v>
                </c:pt>
                <c:pt idx="525">
                  <c:v>3115.5906714061225</c:v>
                </c:pt>
                <c:pt idx="526">
                  <c:v>3121.1064609660311</c:v>
                </c:pt>
                <c:pt idx="527">
                  <c:v>3126.6200261866902</c:v>
                </c:pt>
                <c:pt idx="528">
                  <c:v>3132.1313631317539</c:v>
                </c:pt>
                <c:pt idx="529">
                  <c:v>3137.6404678664539</c:v>
                </c:pt>
                <c:pt idx="530">
                  <c:v>3143.1473364575986</c:v>
                </c:pt>
                <c:pt idx="531">
                  <c:v>3148.6519649735787</c:v>
                </c:pt>
                <c:pt idx="532">
                  <c:v>3154.1543494843727</c:v>
                </c:pt>
                <c:pt idx="533">
                  <c:v>3159.6544860615422</c:v>
                </c:pt>
                <c:pt idx="534">
                  <c:v>3165.1523707782421</c:v>
                </c:pt>
                <c:pt idx="535">
                  <c:v>3170.6479997092229</c:v>
                </c:pt>
                <c:pt idx="536">
                  <c:v>3176.1413689308274</c:v>
                </c:pt>
                <c:pt idx="537">
                  <c:v>3181.6324745209972</c:v>
                </c:pt>
                <c:pt idx="538">
                  <c:v>3187.1213125592785</c:v>
                </c:pt>
                <c:pt idx="539">
                  <c:v>3192.6078791268201</c:v>
                </c:pt>
                <c:pt idx="540">
                  <c:v>3198.0921703063764</c:v>
                </c:pt>
                <c:pt idx="541">
                  <c:v>3203.5741821823121</c:v>
                </c:pt>
                <c:pt idx="542">
                  <c:v>3209.0539108406074</c:v>
                </c:pt>
                <c:pt idx="543">
                  <c:v>3214.531352368856</c:v>
                </c:pt>
                <c:pt idx="544">
                  <c:v>3220.0065028562717</c:v>
                </c:pt>
                <c:pt idx="545">
                  <c:v>3225.4793583936867</c:v>
                </c:pt>
                <c:pt idx="546">
                  <c:v>3230.9499150735601</c:v>
                </c:pt>
                <c:pt idx="547">
                  <c:v>3236.4181689899765</c:v>
                </c:pt>
                <c:pt idx="548">
                  <c:v>3241.8841162386484</c:v>
                </c:pt>
                <c:pt idx="549">
                  <c:v>3247.3477529169231</c:v>
                </c:pt>
                <c:pt idx="550">
                  <c:v>3252.8090751237833</c:v>
                </c:pt>
                <c:pt idx="551">
                  <c:v>3258.2680789598471</c:v>
                </c:pt>
                <c:pt idx="552">
                  <c:v>3263.7247605273751</c:v>
                </c:pt>
                <c:pt idx="553">
                  <c:v>3269.1791159302697</c:v>
                </c:pt>
                <c:pt idx="554">
                  <c:v>3274.6311412740811</c:v>
                </c:pt>
                <c:pt idx="555">
                  <c:v>3280.0808326660067</c:v>
                </c:pt>
                <c:pt idx="556">
                  <c:v>3285.5281862148981</c:v>
                </c:pt>
                <c:pt idx="557">
                  <c:v>3290.9731980312586</c:v>
                </c:pt>
                <c:pt idx="558">
                  <c:v>3296.4158642272514</c:v>
                </c:pt>
                <c:pt idx="559">
                  <c:v>3301.8561809166981</c:v>
                </c:pt>
                <c:pt idx="560">
                  <c:v>3307.2941442150823</c:v>
                </c:pt>
                <c:pt idx="561">
                  <c:v>3312.7297502395541</c:v>
                </c:pt>
                <c:pt idx="562">
                  <c:v>3318.1629951089326</c:v>
                </c:pt>
                <c:pt idx="563">
                  <c:v>3323.5938749437069</c:v>
                </c:pt>
                <c:pt idx="564">
                  <c:v>3329.0223858660424</c:v>
                </c:pt>
                <c:pt idx="565">
                  <c:v>3334.4485239997775</c:v>
                </c:pt>
                <c:pt idx="566">
                  <c:v>3339.8722854704311</c:v>
                </c:pt>
                <c:pt idx="567">
                  <c:v>3345.2936664052063</c:v>
                </c:pt>
                <c:pt idx="568">
                  <c:v>3350.7126629329896</c:v>
                </c:pt>
                <c:pt idx="569">
                  <c:v>3356.1292711843562</c:v>
                </c:pt>
                <c:pt idx="570">
                  <c:v>3361.5434872915712</c:v>
                </c:pt>
                <c:pt idx="571">
                  <c:v>3366.9553073885895</c:v>
                </c:pt>
                <c:pt idx="572">
                  <c:v>3372.3647276110655</c:v>
                </c:pt>
                <c:pt idx="573">
                  <c:v>3377.7717440963524</c:v>
                </c:pt>
                <c:pt idx="574">
                  <c:v>3383.1763529835048</c:v>
                </c:pt>
                <c:pt idx="575">
                  <c:v>3388.5785504132805</c:v>
                </c:pt>
                <c:pt idx="576">
                  <c:v>3393.9783325281446</c:v>
                </c:pt>
                <c:pt idx="577">
                  <c:v>3399.3756954722721</c:v>
                </c:pt>
                <c:pt idx="578">
                  <c:v>3404.7706353915487</c:v>
                </c:pt>
                <c:pt idx="579">
                  <c:v>3410.1631484335776</c:v>
                </c:pt>
                <c:pt idx="580">
                  <c:v>3415.5532307476778</c:v>
                </c:pt>
                <c:pt idx="581">
                  <c:v>3420.9408784848915</c:v>
                </c:pt>
                <c:pt idx="582">
                  <c:v>3426.3260877979806</c:v>
                </c:pt>
                <c:pt idx="583">
                  <c:v>3431.7088548414354</c:v>
                </c:pt>
                <c:pt idx="584">
                  <c:v>3437.0891757714753</c:v>
                </c:pt>
                <c:pt idx="585">
                  <c:v>3442.4670467460514</c:v>
                </c:pt>
                <c:pt idx="586">
                  <c:v>3447.8424639248506</c:v>
                </c:pt>
                <c:pt idx="587">
                  <c:v>3453.2154234692935</c:v>
                </c:pt>
                <c:pt idx="588">
                  <c:v>3458.5859215425426</c:v>
                </c:pt>
                <c:pt idx="589">
                  <c:v>3463.9539543095025</c:v>
                </c:pt>
                <c:pt idx="590">
                  <c:v>3469.3195179368222</c:v>
                </c:pt>
                <c:pt idx="591">
                  <c:v>3474.6826085929006</c:v>
                </c:pt>
                <c:pt idx="592">
                  <c:v>3480.0432224478864</c:v>
                </c:pt>
                <c:pt idx="593">
                  <c:v>3485.4013556736813</c:v>
                </c:pt>
                <c:pt idx="594">
                  <c:v>3490.7570044439431</c:v>
                </c:pt>
                <c:pt idx="595">
                  <c:v>3496.1101649340899</c:v>
                </c:pt>
                <c:pt idx="596">
                  <c:v>3501.4608333212991</c:v>
                </c:pt>
                <c:pt idx="597">
                  <c:v>3506.8090057845143</c:v>
                </c:pt>
                <c:pt idx="598">
                  <c:v>3512.1546785044457</c:v>
                </c:pt>
                <c:pt idx="599">
                  <c:v>3517.4978476635747</c:v>
                </c:pt>
                <c:pt idx="600">
                  <c:v>3522.8385094461532</c:v>
                </c:pt>
                <c:pt idx="601">
                  <c:v>3528.1766600382089</c:v>
                </c:pt>
                <c:pt idx="602">
                  <c:v>3533.5122956275472</c:v>
                </c:pt>
                <c:pt idx="603">
                  <c:v>3538.8454124037562</c:v>
                </c:pt>
                <c:pt idx="604">
                  <c:v>3544.1760065582052</c:v>
                </c:pt>
                <c:pt idx="605">
                  <c:v>3549.5040742840511</c:v>
                </c:pt>
                <c:pt idx="606">
                  <c:v>3554.8296117762384</c:v>
                </c:pt>
                <c:pt idx="607">
                  <c:v>3560.1526152315037</c:v>
                </c:pt>
                <c:pt idx="608">
                  <c:v>3565.4730808483773</c:v>
                </c:pt>
                <c:pt idx="609">
                  <c:v>3570.7910048271865</c:v>
                </c:pt>
                <c:pt idx="610">
                  <c:v>3576.10638337006</c:v>
                </c:pt>
                <c:pt idx="611">
                  <c:v>3581.4192126809271</c:v>
                </c:pt>
                <c:pt idx="612">
                  <c:v>3586.7294889655223</c:v>
                </c:pt>
                <c:pt idx="613">
                  <c:v>3592.0372084313894</c:v>
                </c:pt>
                <c:pt idx="614">
                  <c:v>3597.3423672878812</c:v>
                </c:pt>
                <c:pt idx="615">
                  <c:v>3602.6449617461631</c:v>
                </c:pt>
                <c:pt idx="616">
                  <c:v>3607.9449880192192</c:v>
                </c:pt>
                <c:pt idx="617">
                  <c:v>3613.2424423218499</c:v>
                </c:pt>
                <c:pt idx="618">
                  <c:v>3618.5373208706769</c:v>
                </c:pt>
                <c:pt idx="619">
                  <c:v>3623.8296198841463</c:v>
                </c:pt>
                <c:pt idx="620">
                  <c:v>3629.1193355825312</c:v>
                </c:pt>
                <c:pt idx="621">
                  <c:v>3634.4064641879336</c:v>
                </c:pt>
                <c:pt idx="622">
                  <c:v>3639.6910019242882</c:v>
                </c:pt>
                <c:pt idx="623">
                  <c:v>3644.9729450173631</c:v>
                </c:pt>
                <c:pt idx="624">
                  <c:v>3650.2522896947639</c:v>
                </c:pt>
                <c:pt idx="625">
                  <c:v>3655.5290321859402</c:v>
                </c:pt>
                <c:pt idx="626">
                  <c:v>3660.8031687221805</c:v>
                </c:pt>
                <c:pt idx="627">
                  <c:v>3666.0746955366199</c:v>
                </c:pt>
                <c:pt idx="628">
                  <c:v>3671.3436088642416</c:v>
                </c:pt>
                <c:pt idx="629">
                  <c:v>3676.6099049418785</c:v>
                </c:pt>
                <c:pt idx="630">
                  <c:v>3681.8735800082191</c:v>
                </c:pt>
                <c:pt idx="631">
                  <c:v>3687.1346303038081</c:v>
                </c:pt>
                <c:pt idx="632">
                  <c:v>3692.3930520710469</c:v>
                </c:pt>
                <c:pt idx="633">
                  <c:v>3697.6488415541999</c:v>
                </c:pt>
                <c:pt idx="634">
                  <c:v>3702.9019949993967</c:v>
                </c:pt>
                <c:pt idx="635">
                  <c:v>3708.1525086546321</c:v>
                </c:pt>
                <c:pt idx="636">
                  <c:v>3713.4003787697734</c:v>
                </c:pt>
                <c:pt idx="637">
                  <c:v>3718.6456015965582</c:v>
                </c:pt>
                <c:pt idx="638">
                  <c:v>3723.8881733885987</c:v>
                </c:pt>
                <c:pt idx="639">
                  <c:v>3729.1280904013843</c:v>
                </c:pt>
                <c:pt idx="640">
                  <c:v>3734.365348892286</c:v>
                </c:pt>
                <c:pt idx="641">
                  <c:v>3739.5999451205585</c:v>
                </c:pt>
                <c:pt idx="642">
                  <c:v>3744.83187534734</c:v>
                </c:pt>
                <c:pt idx="643">
                  <c:v>3750.0611358356591</c:v>
                </c:pt>
                <c:pt idx="644">
                  <c:v>3755.2877228504349</c:v>
                </c:pt>
                <c:pt idx="645">
                  <c:v>3760.5116326584794</c:v>
                </c:pt>
                <c:pt idx="646">
                  <c:v>3765.7328615285014</c:v>
                </c:pt>
                <c:pt idx="647">
                  <c:v>3770.9514057311085</c:v>
                </c:pt>
                <c:pt idx="648">
                  <c:v>3776.1672615388093</c:v>
                </c:pt>
                <c:pt idx="649">
                  <c:v>3781.380425226017</c:v>
                </c:pt>
                <c:pt idx="650">
                  <c:v>3786.5908930690534</c:v>
                </c:pt>
                <c:pt idx="651">
                  <c:v>3791.798661346148</c:v>
                </c:pt>
                <c:pt idx="652">
                  <c:v>3797.0037263374443</c:v>
                </c:pt>
                <c:pt idx="653">
                  <c:v>3802.2060843249997</c:v>
                </c:pt>
                <c:pt idx="654">
                  <c:v>3807.4057315927876</c:v>
                </c:pt>
                <c:pt idx="655">
                  <c:v>3812.6026644267031</c:v>
                </c:pt>
                <c:pt idx="656">
                  <c:v>3817.796879114564</c:v>
                </c:pt>
                <c:pt idx="657">
                  <c:v>3822.9883719461145</c:v>
                </c:pt>
                <c:pt idx="658">
                  <c:v>3828.1771392130258</c:v>
                </c:pt>
                <c:pt idx="659">
                  <c:v>3833.3631772088993</c:v>
                </c:pt>
                <c:pt idx="660">
                  <c:v>3838.5464822292729</c:v>
                </c:pt>
                <c:pt idx="661">
                  <c:v>3843.7270505716174</c:v>
                </c:pt>
                <c:pt idx="662">
                  <c:v>3848.9048785353434</c:v>
                </c:pt>
                <c:pt idx="663">
                  <c:v>3854.0799624218048</c:v>
                </c:pt>
                <c:pt idx="664">
                  <c:v>3859.252298534298</c:v>
                </c:pt>
                <c:pt idx="665">
                  <c:v>3864.421883178064</c:v>
                </c:pt>
                <c:pt idx="666">
                  <c:v>3869.5887126602956</c:v>
                </c:pt>
                <c:pt idx="667">
                  <c:v>3874.7527832901355</c:v>
                </c:pt>
                <c:pt idx="668">
                  <c:v>3879.9140913786837</c:v>
                </c:pt>
                <c:pt idx="669">
                  <c:v>3885.0726332389954</c:v>
                </c:pt>
                <c:pt idx="670">
                  <c:v>3890.2284051860861</c:v>
                </c:pt>
                <c:pt idx="671">
                  <c:v>3895.3814035369337</c:v>
                </c:pt>
                <c:pt idx="672">
                  <c:v>3900.5316246104821</c:v>
                </c:pt>
                <c:pt idx="673">
                  <c:v>3905.679064727643</c:v>
                </c:pt>
                <c:pt idx="674">
                  <c:v>3910.8237202112955</c:v>
                </c:pt>
                <c:pt idx="675">
                  <c:v>3915.9655873862948</c:v>
                </c:pt>
                <c:pt idx="676">
                  <c:v>3921.1046625794697</c:v>
                </c:pt>
                <c:pt idx="677">
                  <c:v>3926.2409421196289</c:v>
                </c:pt>
                <c:pt idx="678">
                  <c:v>3931.3744223375606</c:v>
                </c:pt>
                <c:pt idx="679">
                  <c:v>3936.5050995660372</c:v>
                </c:pt>
                <c:pt idx="680">
                  <c:v>3941.6329701398154</c:v>
                </c:pt>
                <c:pt idx="681">
                  <c:v>3946.7580303956433</c:v>
                </c:pt>
                <c:pt idx="682">
                  <c:v>3951.8802766722574</c:v>
                </c:pt>
                <c:pt idx="683">
                  <c:v>3956.9997053103916</c:v>
                </c:pt>
                <c:pt idx="684">
                  <c:v>3962.1163126527745</c:v>
                </c:pt>
                <c:pt idx="685">
                  <c:v>3967.2300950441313</c:v>
                </c:pt>
                <c:pt idx="686">
                  <c:v>3972.3410488311924</c:v>
                </c:pt>
                <c:pt idx="687">
                  <c:v>3977.4491703626923</c:v>
                </c:pt>
                <c:pt idx="688">
                  <c:v>3982.5544559893706</c:v>
                </c:pt>
                <c:pt idx="689">
                  <c:v>3987.6569020639763</c:v>
                </c:pt>
                <c:pt idx="690">
                  <c:v>3992.7565049412724</c:v>
                </c:pt>
                <c:pt idx="691">
                  <c:v>3997.8532609780359</c:v>
                </c:pt>
                <c:pt idx="692">
                  <c:v>4002.9471665330598</c:v>
                </c:pt>
                <c:pt idx="693">
                  <c:v>4008.0382179671583</c:v>
                </c:pt>
                <c:pt idx="694">
                  <c:v>4013.1264116431685</c:v>
                </c:pt>
                <c:pt idx="695">
                  <c:v>4018.2117439259523</c:v>
                </c:pt>
                <c:pt idx="696">
                  <c:v>4023.2942111823982</c:v>
                </c:pt>
                <c:pt idx="697">
                  <c:v>4028.3738097814257</c:v>
                </c:pt>
                <c:pt idx="698">
                  <c:v>4033.4505360939879</c:v>
                </c:pt>
                <c:pt idx="699">
                  <c:v>4038.5243864930735</c:v>
                </c:pt>
                <c:pt idx="700">
                  <c:v>4043.595357353709</c:v>
                </c:pt>
                <c:pt idx="701">
                  <c:v>4048.6634450529618</c:v>
                </c:pt>
                <c:pt idx="702">
                  <c:v>4053.7286459699417</c:v>
                </c:pt>
                <c:pt idx="703">
                  <c:v>4058.7909564858046</c:v>
                </c:pt>
                <c:pt idx="704">
                  <c:v>4063.8503729837548</c:v>
                </c:pt>
                <c:pt idx="705">
                  <c:v>4068.906891849047</c:v>
                </c:pt>
                <c:pt idx="706">
                  <c:v>4073.9605094689905</c:v>
                </c:pt>
                <c:pt idx="707">
                  <c:v>4079.0112222329512</c:v>
                </c:pt>
                <c:pt idx="708">
                  <c:v>4084.0590265323522</c:v>
                </c:pt>
                <c:pt idx="709">
                  <c:v>4089.1039187606789</c:v>
                </c:pt>
                <c:pt idx="710">
                  <c:v>4094.1458953134811</c:v>
                </c:pt>
                <c:pt idx="711">
                  <c:v>4099.1849525883736</c:v>
                </c:pt>
                <c:pt idx="712">
                  <c:v>4104.2210869850414</c:v>
                </c:pt>
                <c:pt idx="713">
                  <c:v>4109.2542949052404</c:v>
                </c:pt>
                <c:pt idx="714">
                  <c:v>4114.2845727528011</c:v>
                </c:pt>
                <c:pt idx="715">
                  <c:v>4119.3119169336314</c:v>
                </c:pt>
                <c:pt idx="716">
                  <c:v>4124.3363238557176</c:v>
                </c:pt>
                <c:pt idx="717">
                  <c:v>4129.3577899291276</c:v>
                </c:pt>
                <c:pt idx="718">
                  <c:v>4134.3763115660131</c:v>
                </c:pt>
                <c:pt idx="719">
                  <c:v>4139.3918851806166</c:v>
                </c:pt>
                <c:pt idx="720">
                  <c:v>4144.4045071892651</c:v>
                </c:pt>
                <c:pt idx="721">
                  <c:v>4149.4141740103805</c:v>
                </c:pt>
                <c:pt idx="722">
                  <c:v>4154.4208820644799</c:v>
                </c:pt>
                <c:pt idx="723">
                  <c:v>4159.4246277741759</c:v>
                </c:pt>
                <c:pt idx="724">
                  <c:v>4164.425407564182</c:v>
                </c:pt>
                <c:pt idx="725">
                  <c:v>4169.4232178613147</c:v>
                </c:pt>
                <c:pt idx="726">
                  <c:v>4174.418055094493</c:v>
                </c:pt>
                <c:pt idx="727">
                  <c:v>4179.4099156947459</c:v>
                </c:pt>
                <c:pt idx="728">
                  <c:v>4184.3987960952109</c:v>
                </c:pt>
                <c:pt idx="729">
                  <c:v>4189.3846927311379</c:v>
                </c:pt>
                <c:pt idx="730">
                  <c:v>4194.3676020398925</c:v>
                </c:pt>
                <c:pt idx="731">
                  <c:v>4199.3475204609576</c:v>
                </c:pt>
                <c:pt idx="732">
                  <c:v>4204.3244444359379</c:v>
                </c:pt>
                <c:pt idx="733">
                  <c:v>4209.2983704085591</c:v>
                </c:pt>
                <c:pt idx="734">
                  <c:v>4214.2692948246722</c:v>
                </c:pt>
                <c:pt idx="735">
                  <c:v>4219.2372141322548</c:v>
                </c:pt>
                <c:pt idx="736">
                  <c:v>4224.2021247814191</c:v>
                </c:pt>
                <c:pt idx="737">
                  <c:v>4229.1640232244054</c:v>
                </c:pt>
                <c:pt idx="738">
                  <c:v>4234.1229059155921</c:v>
                </c:pt>
                <c:pt idx="739">
                  <c:v>4239.0787693114962</c:v>
                </c:pt>
                <c:pt idx="740">
                  <c:v>4244.0316098707735</c:v>
                </c:pt>
                <c:pt idx="741">
                  <c:v>4248.9814240542228</c:v>
                </c:pt>
                <c:pt idx="742">
                  <c:v>4253.928208324789</c:v>
                </c:pt>
                <c:pt idx="743">
                  <c:v>4258.8719591475647</c:v>
                </c:pt>
                <c:pt idx="744">
                  <c:v>4263.8126729897931</c:v>
                </c:pt>
                <c:pt idx="745">
                  <c:v>4268.7503463208695</c:v>
                </c:pt>
                <c:pt idx="746">
                  <c:v>4273.6849756123465</c:v>
                </c:pt>
                <c:pt idx="747">
                  <c:v>4278.6165573379349</c:v>
                </c:pt>
                <c:pt idx="748">
                  <c:v>4283.5450879735063</c:v>
                </c:pt>
                <c:pt idx="749">
                  <c:v>4288.4705639970934</c:v>
                </c:pt>
                <c:pt idx="750">
                  <c:v>4293.3929818888973</c:v>
                </c:pt>
                <c:pt idx="751">
                  <c:v>4298.3123381312844</c:v>
                </c:pt>
                <c:pt idx="752">
                  <c:v>4303.2286292087947</c:v>
                </c:pt>
                <c:pt idx="753">
                  <c:v>4308.1418516081394</c:v>
                </c:pt>
                <c:pt idx="754">
                  <c:v>4313.0520018182069</c:v>
                </c:pt>
                <c:pt idx="755">
                  <c:v>4317.959076330063</c:v>
                </c:pt>
                <c:pt idx="756">
                  <c:v>4322.8630716369553</c:v>
                </c:pt>
                <c:pt idx="757">
                  <c:v>4327.7639842343115</c:v>
                </c:pt>
                <c:pt idx="758">
                  <c:v>4332.6618106197484</c:v>
                </c:pt>
                <c:pt idx="759">
                  <c:v>4337.5565472930712</c:v>
                </c:pt>
                <c:pt idx="760">
                  <c:v>4342.4481907562731</c:v>
                </c:pt>
                <c:pt idx="761">
                  <c:v>4347.336737513544</c:v>
                </c:pt>
                <c:pt idx="762">
                  <c:v>4352.2221840712673</c:v>
                </c:pt>
                <c:pt idx="763">
                  <c:v>4357.1045269380247</c:v>
                </c:pt>
                <c:pt idx="764">
                  <c:v>4361.9837626245999</c:v>
                </c:pt>
                <c:pt idx="765">
                  <c:v>4366.8598876439783</c:v>
                </c:pt>
                <c:pt idx="766">
                  <c:v>4371.7328985113527</c:v>
                </c:pt>
                <c:pt idx="767">
                  <c:v>4376.6027917441234</c:v>
                </c:pt>
                <c:pt idx="768">
                  <c:v>4381.4695638619005</c:v>
                </c:pt>
                <c:pt idx="769">
                  <c:v>4386.3332113865099</c:v>
                </c:pt>
                <c:pt idx="770">
                  <c:v>4391.1937308419901</c:v>
                </c:pt>
                <c:pt idx="771">
                  <c:v>4396.0511187545999</c:v>
                </c:pt>
                <c:pt idx="772">
                  <c:v>4400.9053716528178</c:v>
                </c:pt>
                <c:pt idx="773">
                  <c:v>4405.7564860673456</c:v>
                </c:pt>
                <c:pt idx="774">
                  <c:v>4410.604458531112</c:v>
                </c:pt>
                <c:pt idx="775">
                  <c:v>4415.4492855792714</c:v>
                </c:pt>
                <c:pt idx="776">
                  <c:v>4420.2909637492121</c:v>
                </c:pt>
                <c:pt idx="777">
                  <c:v>4425.1294895805513</c:v>
                </c:pt>
                <c:pt idx="778">
                  <c:v>4429.9648596151465</c:v>
                </c:pt>
                <c:pt idx="779">
                  <c:v>4434.7970703970896</c:v>
                </c:pt>
                <c:pt idx="780">
                  <c:v>4439.6261184727127</c:v>
                </c:pt>
                <c:pt idx="781">
                  <c:v>4444.4520003905936</c:v>
                </c:pt>
                <c:pt idx="782">
                  <c:v>4449.2747127015546</c:v>
                </c:pt>
                <c:pt idx="783">
                  <c:v>4454.0942519586652</c:v>
                </c:pt>
                <c:pt idx="784">
                  <c:v>4458.910614717247</c:v>
                </c:pt>
                <c:pt idx="785">
                  <c:v>4463.7237975348717</c:v>
                </c:pt>
                <c:pt idx="786">
                  <c:v>4468.5337969713673</c:v>
                </c:pt>
                <c:pt idx="787">
                  <c:v>4473.3406095888213</c:v>
                </c:pt>
                <c:pt idx="788">
                  <c:v>4478.1442319515791</c:v>
                </c:pt>
                <c:pt idx="789">
                  <c:v>4482.9446606262509</c:v>
                </c:pt>
                <c:pt idx="790">
                  <c:v>4487.7418921817098</c:v>
                </c:pt>
                <c:pt idx="791">
                  <c:v>4492.535923189097</c:v>
                </c:pt>
                <c:pt idx="792">
                  <c:v>4497.326750221825</c:v>
                </c:pt>
                <c:pt idx="793">
                  <c:v>4502.1143698555779</c:v>
                </c:pt>
                <c:pt idx="794">
                  <c:v>4506.8987786683147</c:v>
                </c:pt>
                <c:pt idx="795">
                  <c:v>4511.6799732402733</c:v>
                </c:pt>
                <c:pt idx="796">
                  <c:v>4516.4579501539693</c:v>
                </c:pt>
                <c:pt idx="797">
                  <c:v>4521.2327059942018</c:v>
                </c:pt>
                <c:pt idx="798">
                  <c:v>4526.0042373480537</c:v>
                </c:pt>
                <c:pt idx="799">
                  <c:v>4530.7725408048964</c:v>
                </c:pt>
                <c:pt idx="800">
                  <c:v>4535.5376129563911</c:v>
                </c:pt>
                <c:pt idx="801">
                  <c:v>4540.2994503964883</c:v>
                </c:pt>
                <c:pt idx="802">
                  <c:v>4545.0580497214351</c:v>
                </c:pt>
                <c:pt idx="803">
                  <c:v>4549.8134075297748</c:v>
                </c:pt>
                <c:pt idx="804">
                  <c:v>4554.5655204223503</c:v>
                </c:pt>
                <c:pt idx="805">
                  <c:v>4559.3143850023071</c:v>
                </c:pt>
                <c:pt idx="806">
                  <c:v>4564.0599978750943</c:v>
                </c:pt>
                <c:pt idx="807">
                  <c:v>4568.8023556484668</c:v>
                </c:pt>
                <c:pt idx="808">
                  <c:v>4573.5414549324905</c:v>
                </c:pt>
                <c:pt idx="809">
                  <c:v>4578.2772923395396</c:v>
                </c:pt>
                <c:pt idx="810">
                  <c:v>4583.0098644843047</c:v>
                </c:pt>
                <c:pt idx="811">
                  <c:v>4587.7391679837929</c:v>
                </c:pt>
                <c:pt idx="812">
                  <c:v>4592.4651994573278</c:v>
                </c:pt>
                <c:pt idx="813">
                  <c:v>4597.1879555265559</c:v>
                </c:pt>
                <c:pt idx="814">
                  <c:v>4601.9074328154475</c:v>
                </c:pt>
                <c:pt idx="815">
                  <c:v>4606.6236279502973</c:v>
                </c:pt>
                <c:pt idx="816">
                  <c:v>4611.3365375597314</c:v>
                </c:pt>
                <c:pt idx="817">
                  <c:v>4616.0461582747048</c:v>
                </c:pt>
                <c:pt idx="818">
                  <c:v>4620.7524867285047</c:v>
                </c:pt>
                <c:pt idx="819">
                  <c:v>4625.4555195567564</c:v>
                </c:pt>
                <c:pt idx="820">
                  <c:v>4630.15525339742</c:v>
                </c:pt>
                <c:pt idx="821">
                  <c:v>4634.8516848907984</c:v>
                </c:pt>
                <c:pt idx="822">
                  <c:v>4639.5448106795393</c:v>
                </c:pt>
                <c:pt idx="823">
                  <c:v>4644.2346274086312</c:v>
                </c:pt>
                <c:pt idx="824">
                  <c:v>4648.9211317254149</c:v>
                </c:pt>
                <c:pt idx="825">
                  <c:v>4653.6043202795763</c:v>
                </c:pt>
                <c:pt idx="826">
                  <c:v>4658.2841897231565</c:v>
                </c:pt>
                <c:pt idx="827">
                  <c:v>4662.9607367105518</c:v>
                </c:pt>
                <c:pt idx="828">
                  <c:v>4667.6339578985162</c:v>
                </c:pt>
                <c:pt idx="829">
                  <c:v>4672.3038499461609</c:v>
                </c:pt>
                <c:pt idx="830">
                  <c:v>4676.9704095149627</c:v>
                </c:pt>
                <c:pt idx="831">
                  <c:v>4681.6336332687588</c:v>
                </c:pt>
                <c:pt idx="832">
                  <c:v>4686.2935178737562</c:v>
                </c:pt>
                <c:pt idx="833">
                  <c:v>4690.9500599985304</c:v>
                </c:pt>
                <c:pt idx="834">
                  <c:v>4695.6032563140279</c:v>
                </c:pt>
                <c:pt idx="835">
                  <c:v>4700.2531034935701</c:v>
                </c:pt>
                <c:pt idx="836">
                  <c:v>4704.8995982128545</c:v>
                </c:pt>
                <c:pt idx="837">
                  <c:v>4709.5427371499563</c:v>
                </c:pt>
                <c:pt idx="838">
                  <c:v>4714.1825169853337</c:v>
                </c:pt>
                <c:pt idx="839">
                  <c:v>4718.8189344018265</c:v>
                </c:pt>
                <c:pt idx="840">
                  <c:v>4723.4519860846631</c:v>
                </c:pt>
                <c:pt idx="841">
                  <c:v>4728.0816687214574</c:v>
                </c:pt>
                <c:pt idx="842">
                  <c:v>4732.7079790022144</c:v>
                </c:pt>
                <c:pt idx="843">
                  <c:v>4737.3309136193338</c:v>
                </c:pt>
                <c:pt idx="844">
                  <c:v>4741.9504692676092</c:v>
                </c:pt>
                <c:pt idx="845">
                  <c:v>4746.5666426442313</c:v>
                </c:pt>
                <c:pt idx="846">
                  <c:v>4751.1794304487921</c:v>
                </c:pt>
                <c:pt idx="847">
                  <c:v>4755.7888293832866</c:v>
                </c:pt>
                <c:pt idx="848">
                  <c:v>4760.3948361521125</c:v>
                </c:pt>
                <c:pt idx="849">
                  <c:v>4764.9974474620758</c:v>
                </c:pt>
                <c:pt idx="850">
                  <c:v>4769.5966600223919</c:v>
                </c:pt>
                <c:pt idx="851">
                  <c:v>4774.1924705446909</c:v>
                </c:pt>
                <c:pt idx="852">
                  <c:v>4778.7848757430147</c:v>
                </c:pt>
                <c:pt idx="853">
                  <c:v>4783.3738723338211</c:v>
                </c:pt>
                <c:pt idx="854">
                  <c:v>4787.9594570359877</c:v>
                </c:pt>
                <c:pt idx="855">
                  <c:v>4792.5416265708127</c:v>
                </c:pt>
                <c:pt idx="856">
                  <c:v>4797.1203776620177</c:v>
                </c:pt>
                <c:pt idx="857">
                  <c:v>4801.6957070357521</c:v>
                </c:pt>
                <c:pt idx="858">
                  <c:v>4806.2676114205942</c:v>
                </c:pt>
                <c:pt idx="859">
                  <c:v>4810.8360875475519</c:v>
                </c:pt>
                <c:pt idx="860">
                  <c:v>4815.4011321500629</c:v>
                </c:pt>
                <c:pt idx="861">
                  <c:v>4819.9627419640055</c:v>
                </c:pt>
                <c:pt idx="862">
                  <c:v>4824.5209137276934</c:v>
                </c:pt>
                <c:pt idx="863">
                  <c:v>4829.0756441818794</c:v>
                </c:pt>
                <c:pt idx="864">
                  <c:v>4833.6269300697604</c:v>
                </c:pt>
                <c:pt idx="865">
                  <c:v>4838.174768136977</c:v>
                </c:pt>
                <c:pt idx="866">
                  <c:v>4842.7191551316191</c:v>
                </c:pt>
                <c:pt idx="867">
                  <c:v>4847.2600878042231</c:v>
                </c:pt>
                <c:pt idx="868">
                  <c:v>4851.7975629077773</c:v>
                </c:pt>
                <c:pt idx="869">
                  <c:v>4856.3315771977268</c:v>
                </c:pt>
                <c:pt idx="870">
                  <c:v>4860.8621274319703</c:v>
                </c:pt>
                <c:pt idx="871">
                  <c:v>4865.3892103708667</c:v>
                </c:pt>
                <c:pt idx="872">
                  <c:v>4869.9128227772344</c:v>
                </c:pt>
                <c:pt idx="873">
                  <c:v>4874.4329614163562</c:v>
                </c:pt>
                <c:pt idx="874">
                  <c:v>4878.9496230559826</c:v>
                </c:pt>
                <c:pt idx="875">
                  <c:v>4883.4628044663277</c:v>
                </c:pt>
                <c:pt idx="876">
                  <c:v>4887.9725024200798</c:v>
                </c:pt>
                <c:pt idx="877">
                  <c:v>4892.4787136923987</c:v>
                </c:pt>
                <c:pt idx="878">
                  <c:v>4896.9814350609167</c:v>
                </c:pt>
                <c:pt idx="879">
                  <c:v>4901.4806633057469</c:v>
                </c:pt>
                <c:pt idx="880">
                  <c:v>4905.9763952094809</c:v>
                </c:pt>
                <c:pt idx="881">
                  <c:v>4910.4686275571912</c:v>
                </c:pt>
                <c:pt idx="882">
                  <c:v>4914.9573571364344</c:v>
                </c:pt>
                <c:pt idx="883">
                  <c:v>4919.4425807372545</c:v>
                </c:pt>
                <c:pt idx="884">
                  <c:v>4923.9242951521846</c:v>
                </c:pt>
                <c:pt idx="885">
                  <c:v>4928.4024971762483</c:v>
                </c:pt>
                <c:pt idx="886">
                  <c:v>4932.8771836069618</c:v>
                </c:pt>
                <c:pt idx="887">
                  <c:v>4937.3483512443381</c:v>
                </c:pt>
                <c:pt idx="888">
                  <c:v>4941.8159968908867</c:v>
                </c:pt>
                <c:pt idx="889">
                  <c:v>4946.2801173516191</c:v>
                </c:pt>
                <c:pt idx="890">
                  <c:v>4950.7407094340469</c:v>
                </c:pt>
                <c:pt idx="891">
                  <c:v>4955.1977699481895</c:v>
                </c:pt>
                <c:pt idx="892">
                  <c:v>4959.6512957065715</c:v>
                </c:pt>
                <c:pt idx="893">
                  <c:v>4964.1012835242282</c:v>
                </c:pt>
                <c:pt idx="894">
                  <c:v>4968.5477302187055</c:v>
                </c:pt>
                <c:pt idx="895">
                  <c:v>4972.9906326100636</c:v>
                </c:pt>
                <c:pt idx="896">
                  <c:v>4977.4299875208808</c:v>
                </c:pt>
                <c:pt idx="897">
                  <c:v>4981.8657917762512</c:v>
                </c:pt>
                <c:pt idx="898">
                  <c:v>4986.298042203789</c:v>
                </c:pt>
                <c:pt idx="899">
                  <c:v>4990.7267356336342</c:v>
                </c:pt>
                <c:pt idx="900">
                  <c:v>4995.1518688984506</c:v>
                </c:pt>
                <c:pt idx="901">
                  <c:v>4999.5734388334295</c:v>
                </c:pt>
                <c:pt idx="902">
                  <c:v>5003.991442276294</c:v>
                </c:pt>
                <c:pt idx="903">
                  <c:v>5008.4058760672988</c:v>
                </c:pt>
                <c:pt idx="904">
                  <c:v>5012.816737049232</c:v>
                </c:pt>
                <c:pt idx="905">
                  <c:v>5017.2240220674175</c:v>
                </c:pt>
                <c:pt idx="906">
                  <c:v>5021.6277279697197</c:v>
                </c:pt>
                <c:pt idx="907">
                  <c:v>5026.0278516065437</c:v>
                </c:pt>
                <c:pt idx="908">
                  <c:v>5030.4243898308396</c:v>
                </c:pt>
                <c:pt idx="909">
                  <c:v>5034.8173394981022</c:v>
                </c:pt>
                <c:pt idx="910">
                  <c:v>5039.206697466373</c:v>
                </c:pt>
                <c:pt idx="911">
                  <c:v>5043.5924605962455</c:v>
                </c:pt>
                <c:pt idx="912">
                  <c:v>5047.9746257508659</c:v>
                </c:pt>
                <c:pt idx="913">
                  <c:v>5052.3531897959347</c:v>
                </c:pt>
                <c:pt idx="914">
                  <c:v>5056.7281495997076</c:v>
                </c:pt>
                <c:pt idx="915">
                  <c:v>5061.099502033001</c:v>
                </c:pt>
                <c:pt idx="916">
                  <c:v>5065.4672439691931</c:v>
                </c:pt>
                <c:pt idx="917">
                  <c:v>5069.8313722842249</c:v>
                </c:pt>
                <c:pt idx="918">
                  <c:v>5074.1918838566053</c:v>
                </c:pt>
                <c:pt idx="919">
                  <c:v>5078.5487755674112</c:v>
                </c:pt>
                <c:pt idx="920">
                  <c:v>5082.9020443002883</c:v>
                </c:pt>
                <c:pt idx="921">
                  <c:v>5087.2516869414567</c:v>
                </c:pt>
                <c:pt idx="922">
                  <c:v>5091.5977003797097</c:v>
                </c:pt>
                <c:pt idx="923">
                  <c:v>5095.9400815064191</c:v>
                </c:pt>
                <c:pt idx="924">
                  <c:v>5100.2788272155349</c:v>
                </c:pt>
                <c:pt idx="925">
                  <c:v>5104.6139344035901</c:v>
                </c:pt>
                <c:pt idx="926">
                  <c:v>5108.9453999697016</c:v>
                </c:pt>
                <c:pt idx="927">
                  <c:v>5113.2732208155712</c:v>
                </c:pt>
                <c:pt idx="928">
                  <c:v>5117.597393845489</c:v>
                </c:pt>
                <c:pt idx="929">
                  <c:v>5121.9179159663363</c:v>
                </c:pt>
                <c:pt idx="930">
                  <c:v>5126.2347840875864</c:v>
                </c:pt>
                <c:pt idx="931">
                  <c:v>5130.5479951213092</c:v>
                </c:pt>
                <c:pt idx="932">
                  <c:v>5134.8575459821704</c:v>
                </c:pt>
                <c:pt idx="933">
                  <c:v>5139.163433587436</c:v>
                </c:pt>
                <c:pt idx="934">
                  <c:v>5143.4656548569737</c:v>
                </c:pt>
                <c:pt idx="935">
                  <c:v>5147.7642067132547</c:v>
                </c:pt>
                <c:pt idx="936">
                  <c:v>5152.0590860813554</c:v>
                </c:pt>
                <c:pt idx="937">
                  <c:v>5156.350289888961</c:v>
                </c:pt>
                <c:pt idx="938">
                  <c:v>5160.6378150663677</c:v>
                </c:pt>
                <c:pt idx="939">
                  <c:v>5164.9216585464837</c:v>
                </c:pt>
                <c:pt idx="940">
                  <c:v>5169.2018172648332</c:v>
                </c:pt>
                <c:pt idx="941">
                  <c:v>5173.4782881595547</c:v>
                </c:pt>
                <c:pt idx="942">
                  <c:v>5177.7510681714102</c:v>
                </c:pt>
                <c:pt idx="943">
                  <c:v>5182.0201542437799</c:v>
                </c:pt>
                <c:pt idx="944">
                  <c:v>5186.2855433226687</c:v>
                </c:pt>
                <c:pt idx="945">
                  <c:v>5190.5472323567083</c:v>
                </c:pt>
                <c:pt idx="946">
                  <c:v>5194.8052182971569</c:v>
                </c:pt>
                <c:pt idx="947">
                  <c:v>5199.059498097904</c:v>
                </c:pt>
                <c:pt idx="948">
                  <c:v>5203.310068715472</c:v>
                </c:pt>
                <c:pt idx="949">
                  <c:v>5207.556927109018</c:v>
                </c:pt>
                <c:pt idx="950">
                  <c:v>5211.8000702403333</c:v>
                </c:pt>
                <c:pt idx="951">
                  <c:v>5216.03949507385</c:v>
                </c:pt>
                <c:pt idx="952">
                  <c:v>5220.2751985766417</c:v>
                </c:pt>
                <c:pt idx="953">
                  <c:v>5224.5071777184257</c:v>
                </c:pt>
                <c:pt idx="954">
                  <c:v>5228.7354294715651</c:v>
                </c:pt>
                <c:pt idx="955">
                  <c:v>5232.9599508110687</c:v>
                </c:pt>
                <c:pt idx="956">
                  <c:v>5237.1807387145973</c:v>
                </c:pt>
                <c:pt idx="957">
                  <c:v>5241.3977901624612</c:v>
                </c:pt>
                <c:pt idx="958">
                  <c:v>5245.6111021376282</c:v>
                </c:pt>
                <c:pt idx="959">
                  <c:v>5249.82067162572</c:v>
                </c:pt>
                <c:pt idx="960">
                  <c:v>5254.0264956150177</c:v>
                </c:pt>
                <c:pt idx="961">
                  <c:v>5258.2285710964643</c:v>
                </c:pt>
                <c:pt idx="962">
                  <c:v>5262.4268950636651</c:v>
                </c:pt>
                <c:pt idx="963">
                  <c:v>5266.6214645128894</c:v>
                </c:pt>
                <c:pt idx="964">
                  <c:v>5270.8122764430736</c:v>
                </c:pt>
                <c:pt idx="965">
                  <c:v>5274.9993278558259</c:v>
                </c:pt>
                <c:pt idx="966">
                  <c:v>5279.1826157554224</c:v>
                </c:pt>
                <c:pt idx="967">
                  <c:v>5283.3621371488161</c:v>
                </c:pt>
                <c:pt idx="968">
                  <c:v>5287.537889045635</c:v>
                </c:pt>
                <c:pt idx="969">
                  <c:v>5291.7098684581833</c:v>
                </c:pt>
                <c:pt idx="970">
                  <c:v>5295.8780724014468</c:v>
                </c:pt>
                <c:pt idx="971">
                  <c:v>5300.0424978930942</c:v>
                </c:pt>
                <c:pt idx="972">
                  <c:v>5304.2031419534769</c:v>
                </c:pt>
                <c:pt idx="973">
                  <c:v>5308.3600016056353</c:v>
                </c:pt>
                <c:pt idx="974">
                  <c:v>5312.5130738752969</c:v>
                </c:pt>
                <c:pt idx="975">
                  <c:v>5316.6623557908788</c:v>
                </c:pt>
                <c:pt idx="976">
                  <c:v>5320.8078443834938</c:v>
                </c:pt>
                <c:pt idx="977">
                  <c:v>5324.9495366869478</c:v>
                </c:pt>
                <c:pt idx="978">
                  <c:v>5329.0874297377459</c:v>
                </c:pt>
                <c:pt idx="979">
                  <c:v>5333.2215205750908</c:v>
                </c:pt>
                <c:pt idx="980">
                  <c:v>5337.3518062408875</c:v>
                </c:pt>
                <c:pt idx="981">
                  <c:v>5341.4782837797457</c:v>
                </c:pt>
                <c:pt idx="982">
                  <c:v>5345.6009502389779</c:v>
                </c:pt>
                <c:pt idx="983">
                  <c:v>5349.7198026686065</c:v>
                </c:pt>
                <c:pt idx="984">
                  <c:v>5353.8348381213636</c:v>
                </c:pt>
                <c:pt idx="985">
                  <c:v>5357.9460536526931</c:v>
                </c:pt>
                <c:pt idx="986">
                  <c:v>5362.0534463207541</c:v>
                </c:pt>
                <c:pt idx="987">
                  <c:v>5366.1570131864219</c:v>
                </c:pt>
                <c:pt idx="988">
                  <c:v>5370.2567513132899</c:v>
                </c:pt>
                <c:pt idx="989">
                  <c:v>5374.3526577676712</c:v>
                </c:pt>
                <c:pt idx="990">
                  <c:v>5378.4447296186045</c:v>
                </c:pt>
                <c:pt idx="991">
                  <c:v>5382.5329639378515</c:v>
                </c:pt>
                <c:pt idx="992">
                  <c:v>5386.6173577998989</c:v>
                </c:pt>
                <c:pt idx="993">
                  <c:v>5390.6979082819644</c:v>
                </c:pt>
                <c:pt idx="994">
                  <c:v>5394.7746124639971</c:v>
                </c:pt>
                <c:pt idx="995">
                  <c:v>5398.8474674286799</c:v>
                </c:pt>
                <c:pt idx="996">
                  <c:v>5402.9164702614316</c:v>
                </c:pt>
                <c:pt idx="997">
                  <c:v>5406.9816180504067</c:v>
                </c:pt>
                <c:pt idx="998">
                  <c:v>5411.0429078864991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550208"/>
        <c:axId val="429556872"/>
        <c:extLst/>
      </c:scatterChart>
      <c:valAx>
        <c:axId val="429550208"/>
        <c:scaling>
          <c:orientation val="minMax"/>
          <c:max val="3000"/>
          <c:min val="-3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);\(0\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556872"/>
        <c:crosses val="autoZero"/>
        <c:crossBetween val="midCat"/>
        <c:majorUnit val="4000"/>
        <c:minorUnit val="2000"/>
      </c:valAx>
      <c:valAx>
        <c:axId val="429556872"/>
        <c:scaling>
          <c:orientation val="minMax"/>
          <c:max val="3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_);\(0\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9550208"/>
        <c:crosses val="autoZero"/>
        <c:crossBetween val="midCat"/>
        <c:majorUnit val="2000"/>
        <c:minorUnit val="40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14285</xdr:colOff>
      <xdr:row>2</xdr:row>
      <xdr:rowOff>9525</xdr:rowOff>
    </xdr:from>
    <xdr:to>
      <xdr:col>25</xdr:col>
      <xdr:colOff>433388</xdr:colOff>
      <xdr:row>11</xdr:row>
      <xdr:rowOff>138114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9524</xdr:colOff>
      <xdr:row>2</xdr:row>
      <xdr:rowOff>9526</xdr:rowOff>
    </xdr:from>
    <xdr:to>
      <xdr:col>19</xdr:col>
      <xdr:colOff>442913</xdr:colOff>
      <xdr:row>14</xdr:row>
      <xdr:rowOff>152400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"/>
  <sheetViews>
    <sheetView tabSelected="1" workbookViewId="0"/>
  </sheetViews>
  <sheetFormatPr defaultColWidth="6.7109375" defaultRowHeight="12.75" customHeight="1" x14ac:dyDescent="0.2"/>
  <cols>
    <col min="1" max="2" width="6.7109375" style="2"/>
    <col min="3" max="3" width="6.7109375" style="2" customWidth="1"/>
    <col min="4" max="6" width="6.7109375" style="2"/>
    <col min="7" max="8" width="6.7109375" style="2" customWidth="1"/>
    <col min="9" max="14" width="6.7109375" style="2"/>
    <col min="15" max="20" width="6.7109375" style="2" customWidth="1"/>
    <col min="21" max="21" width="6.7109375" style="2"/>
    <col min="22" max="23" width="6.7109375" style="2" customWidth="1"/>
    <col min="24" max="16384" width="6.7109375" style="2"/>
  </cols>
  <sheetData>
    <row r="1" spans="1:23" ht="12.75" customHeight="1" x14ac:dyDescent="0.2">
      <c r="A1" s="1" t="s">
        <v>128</v>
      </c>
      <c r="D1" s="1" t="s">
        <v>190</v>
      </c>
    </row>
    <row r="2" spans="1:23" ht="12.75" customHeight="1" x14ac:dyDescent="0.2">
      <c r="A2" s="1" t="s">
        <v>129</v>
      </c>
      <c r="C2" s="1"/>
      <c r="D2" s="1" t="s">
        <v>191</v>
      </c>
    </row>
    <row r="3" spans="1:23" ht="12.75" customHeight="1" x14ac:dyDescent="0.2">
      <c r="N3" s="105" t="s">
        <v>131</v>
      </c>
      <c r="O3" s="106"/>
      <c r="P3" s="106"/>
      <c r="Q3" s="106"/>
      <c r="R3" s="107"/>
      <c r="T3" s="105" t="s">
        <v>158</v>
      </c>
      <c r="U3" s="106"/>
      <c r="V3" s="106"/>
      <c r="W3" s="107"/>
    </row>
    <row r="4" spans="1:23" ht="12.75" customHeight="1" x14ac:dyDescent="0.2">
      <c r="A4" s="1" t="s">
        <v>2</v>
      </c>
      <c r="F4" s="1" t="s">
        <v>3</v>
      </c>
      <c r="N4" s="59" t="s">
        <v>9</v>
      </c>
      <c r="O4" s="59" t="s">
        <v>15</v>
      </c>
      <c r="P4" s="59" t="s">
        <v>19</v>
      </c>
      <c r="Q4" s="59" t="s">
        <v>24</v>
      </c>
      <c r="R4" s="37" t="s">
        <v>132</v>
      </c>
      <c r="S4" s="37" t="s">
        <v>113</v>
      </c>
      <c r="T4" s="59" t="s">
        <v>133</v>
      </c>
      <c r="U4" s="59" t="s">
        <v>66</v>
      </c>
      <c r="V4" s="37" t="s">
        <v>37</v>
      </c>
      <c r="W4" s="37" t="s">
        <v>132</v>
      </c>
    </row>
    <row r="5" spans="1:23" ht="12.75" customHeight="1" x14ac:dyDescent="0.2">
      <c r="A5" s="2" t="s">
        <v>5</v>
      </c>
      <c r="C5" s="10">
        <v>10000</v>
      </c>
      <c r="D5" s="2" t="s">
        <v>6</v>
      </c>
      <c r="F5" s="2" t="s">
        <v>88</v>
      </c>
      <c r="H5" s="11">
        <v>32.173999999999999</v>
      </c>
      <c r="I5" s="2" t="s">
        <v>130</v>
      </c>
      <c r="M5" s="1" t="s">
        <v>156</v>
      </c>
      <c r="N5" s="12">
        <v>45</v>
      </c>
      <c r="O5" s="61">
        <f>MOD(90-N5,360)</f>
        <v>45</v>
      </c>
      <c r="P5" s="12">
        <v>0</v>
      </c>
      <c r="R5" s="34">
        <f>IF(N5&gt;=270,IF(P5&gt;270,16,IF(P5&gt;180,15,IF(P5&gt;90,14,13))),IF(N5&gt;=180,IF(P5&gt;270,12,IF(P5&gt;180,11,IF(P5&gt;90,10,9))),IF(N5&gt;=90,IF(P5&gt;270,8,IF(P5&gt;180,7,IF(P5&gt;90,6,5))),IF(P5&gt;270,4,IF(P5&gt;180,3,IF(P5&gt;90,2,1))))))</f>
        <v>1</v>
      </c>
      <c r="S5" s="12">
        <v>0</v>
      </c>
      <c r="W5" s="34">
        <f>IF(T5&gt;270,IF(U5&gt;=0,IF(OR(Q5=0,Q5&gt;180),13,11),IF(Q5&gt;180,10,16)),IF(T5&gt;180,IF(U5&gt;=0,IF(Q5&gt;180,14,12),IF(Q5&gt;180,9,15)),IF(T5&gt;90,IF(U5&gt;=0,IF(Q5&gt;180,8,2),IF(Q5&gt;180,3,5)),IF(U5&gt;=0,IF(Q5&gt;180,7,1),IF(Q5&gt;180,4,6)))))</f>
        <v>1</v>
      </c>
    </row>
    <row r="6" spans="1:23" ht="12.75" customHeight="1" x14ac:dyDescent="0.2">
      <c r="A6" s="2" t="s">
        <v>11</v>
      </c>
      <c r="C6" s="16">
        <f>C5/H5</f>
        <v>310.80997078386275</v>
      </c>
      <c r="D6" s="2" t="s">
        <v>12</v>
      </c>
      <c r="F6" s="2" t="s">
        <v>13</v>
      </c>
      <c r="H6" s="17">
        <v>7.6499999999999999E-2</v>
      </c>
      <c r="I6" s="3" t="s">
        <v>14</v>
      </c>
      <c r="M6" s="66" t="s">
        <v>138</v>
      </c>
      <c r="O6" s="63">
        <f>O5</f>
        <v>45</v>
      </c>
      <c r="P6" s="67">
        <f>P5</f>
        <v>0</v>
      </c>
      <c r="U6" s="49">
        <f>DEGREES(ASIN(SIN(RADIANS(O6))*SIN(RADIANS(P6))))</f>
        <v>0</v>
      </c>
    </row>
    <row r="7" spans="1:23" ht="12.75" customHeight="1" x14ac:dyDescent="0.2">
      <c r="A7" s="2" t="s">
        <v>70</v>
      </c>
      <c r="C7" s="12">
        <v>250</v>
      </c>
      <c r="D7" s="2" t="s">
        <v>134</v>
      </c>
      <c r="F7" s="2" t="s">
        <v>18</v>
      </c>
      <c r="H7" s="17">
        <f>H6/H5</f>
        <v>2.3776962764965499E-3</v>
      </c>
      <c r="I7" s="2" t="s">
        <v>12</v>
      </c>
      <c r="M7" s="62" t="s">
        <v>136</v>
      </c>
      <c r="O7" s="63">
        <f>O6</f>
        <v>45</v>
      </c>
      <c r="P7" s="64">
        <f>P6</f>
        <v>0</v>
      </c>
      <c r="Q7" s="49">
        <f>IF(OR(O7=90, O7=270), 0, DEGREES(ATAN(COS(RADIANS(O7))*TAN(RADIANS(P7)))))</f>
        <v>0</v>
      </c>
      <c r="R7" s="31"/>
    </row>
    <row r="8" spans="1:23" ht="12.75" customHeight="1" x14ac:dyDescent="0.2">
      <c r="A8" s="2" t="s">
        <v>20</v>
      </c>
      <c r="C8" s="16">
        <f>C7*5280/3600</f>
        <v>366.66666666666669</v>
      </c>
      <c r="D8" s="2" t="s">
        <v>21</v>
      </c>
      <c r="F8" s="2" t="s">
        <v>22</v>
      </c>
      <c r="H8" s="18">
        <f>1/60</f>
        <v>1.6666666666666666E-2</v>
      </c>
      <c r="I8" s="2" t="s">
        <v>23</v>
      </c>
      <c r="J8" s="3"/>
      <c r="M8" s="65" t="s">
        <v>102</v>
      </c>
      <c r="Q8" s="20">
        <f>MOD(IF(OR(R8=2,R8=3,R8=6,R8=7,R8=10,R8=11,R8=14,R8=15),180+Q7,Q7),360)</f>
        <v>0</v>
      </c>
      <c r="R8" s="81">
        <f>R5</f>
        <v>1</v>
      </c>
      <c r="S8" s="51">
        <f>V8-Q8</f>
        <v>0</v>
      </c>
      <c r="V8" s="12">
        <f>Q8</f>
        <v>0</v>
      </c>
    </row>
    <row r="9" spans="1:23" ht="12.75" customHeight="1" x14ac:dyDescent="0.2">
      <c r="A9" s="2" t="s">
        <v>20</v>
      </c>
      <c r="C9" s="20">
        <f>C8*H8</f>
        <v>6.1111111111111116</v>
      </c>
      <c r="D9" s="2" t="s">
        <v>126</v>
      </c>
      <c r="F9" s="2" t="s">
        <v>26</v>
      </c>
      <c r="H9" s="17">
        <f>(H5*H8^2)</f>
        <v>8.9372222222222214E-3</v>
      </c>
      <c r="I9" s="2" t="s">
        <v>27</v>
      </c>
      <c r="M9" s="68" t="s">
        <v>139</v>
      </c>
      <c r="O9" s="67">
        <f>O7</f>
        <v>45</v>
      </c>
      <c r="P9" s="31"/>
      <c r="Q9" s="69">
        <f>Q8</f>
        <v>0</v>
      </c>
      <c r="T9" s="49">
        <f>DEGREES(ACOS(SIN(RADIANS(O9))*COS(RADIANS(Q9))))</f>
        <v>45</v>
      </c>
      <c r="U9" s="51">
        <f>U6</f>
        <v>0</v>
      </c>
    </row>
    <row r="10" spans="1:23" ht="12.75" customHeight="1" x14ac:dyDescent="0.2">
      <c r="A10" s="2" t="s">
        <v>29</v>
      </c>
      <c r="C10" s="20">
        <f>0.5*(C8^2)*H7</f>
        <v>159.83402747560143</v>
      </c>
      <c r="D10" s="3" t="s">
        <v>137</v>
      </c>
      <c r="E10" s="3"/>
      <c r="M10" s="65" t="s">
        <v>105</v>
      </c>
      <c r="Q10" s="51">
        <f>Q9</f>
        <v>0</v>
      </c>
      <c r="T10" s="20">
        <f>MOD(IF(W10&gt;8,360-T9,T9),360)</f>
        <v>45</v>
      </c>
      <c r="U10" s="51">
        <f>U6</f>
        <v>0</v>
      </c>
      <c r="W10" s="81">
        <f>R8</f>
        <v>1</v>
      </c>
    </row>
    <row r="11" spans="1:23" ht="12.75" customHeight="1" x14ac:dyDescent="0.2">
      <c r="F11" s="1" t="s">
        <v>30</v>
      </c>
      <c r="M11" s="1" t="s">
        <v>135</v>
      </c>
      <c r="N11" s="67">
        <f>N5</f>
        <v>45</v>
      </c>
      <c r="O11" s="69">
        <f>MOD(90-N$5,360)</f>
        <v>45</v>
      </c>
      <c r="P11" s="67">
        <f>P7</f>
        <v>0</v>
      </c>
      <c r="Q11" s="49">
        <f>Q7</f>
        <v>0</v>
      </c>
      <c r="R11" s="34">
        <f>IF(N11&gt;=270,IF(P11&gt;270,16,IF(P11&gt;180,15,IF(P11&gt;90,14,13))),IF(N11&gt;=180,IF(P11&gt;270,12,IF(P11&gt;180,11,IF(P11&gt;90,10,9))),IF(N11&gt;=90,IF(P11&gt;270,8,IF(P11&gt;180,7,IF(P11&gt;90,6,5))),IF(P11&gt;270,4,IF(P11&gt;180,3,IF(P11&gt;90,2,1))))))</f>
        <v>1</v>
      </c>
      <c r="S11" s="49">
        <f>S5</f>
        <v>0</v>
      </c>
      <c r="T11" s="49">
        <f>T10</f>
        <v>45</v>
      </c>
      <c r="U11" s="49">
        <f>U6</f>
        <v>0</v>
      </c>
      <c r="V11" s="70">
        <f>V8</f>
        <v>0</v>
      </c>
      <c r="W11" s="34">
        <f>IF(T11&gt;270,IF(U11&gt;=0,IF(OR(Q11=0,Q11&gt;180),13,11),IF(Q11&gt;180,10,16)),IF(T11&gt;180,IF(U11&gt;=0,IF(Q11&gt;180,14,12),IF(Q11&gt;180,9,15)),IF(T11&gt;90,IF(U11&gt;=0,IF(Q11&gt;180,8,2),IF(Q11&gt;180,3,5)),IF(U11&gt;=0,IF(Q11&gt;180,7,1),IF(Q11&gt;180,4,6)))))</f>
        <v>1</v>
      </c>
    </row>
    <row r="12" spans="1:23" ht="12.75" customHeight="1" x14ac:dyDescent="0.2">
      <c r="A12" s="1" t="s">
        <v>32</v>
      </c>
      <c r="F12" s="2" t="s">
        <v>164</v>
      </c>
      <c r="H12" s="27">
        <v>1.32</v>
      </c>
    </row>
    <row r="13" spans="1:23" ht="12.75" customHeight="1" x14ac:dyDescent="0.2">
      <c r="A13" s="2" t="s">
        <v>140</v>
      </c>
      <c r="C13" s="21">
        <v>0.9</v>
      </c>
      <c r="F13" s="2" t="s">
        <v>168</v>
      </c>
      <c r="G13" s="82" t="s">
        <v>169</v>
      </c>
      <c r="H13" s="22">
        <f>$C$5/($C$10*$C$16*COS(RADIANS($N$5)))</f>
        <v>0.37974304974152495</v>
      </c>
      <c r="I13" s="2" t="s">
        <v>10</v>
      </c>
      <c r="M13" s="1" t="s">
        <v>176</v>
      </c>
    </row>
    <row r="14" spans="1:23" ht="12.75" customHeight="1" x14ac:dyDescent="0.2">
      <c r="A14" s="2" t="s">
        <v>36</v>
      </c>
      <c r="C14" s="21">
        <v>0.7</v>
      </c>
      <c r="F14" s="2" t="s">
        <v>165</v>
      </c>
      <c r="H14" s="12">
        <v>1</v>
      </c>
      <c r="M14" s="1" t="s">
        <v>91</v>
      </c>
      <c r="P14" s="71">
        <f>H32</f>
        <v>0.11850045200197661</v>
      </c>
      <c r="S14" s="67">
        <f>S11</f>
        <v>0</v>
      </c>
      <c r="V14" s="67">
        <f>V11</f>
        <v>0</v>
      </c>
    </row>
    <row r="15" spans="1:23" ht="12.75" customHeight="1" x14ac:dyDescent="0.2">
      <c r="A15" s="2" t="s">
        <v>38</v>
      </c>
      <c r="C15" s="10">
        <v>37</v>
      </c>
      <c r="D15" s="2" t="s">
        <v>39</v>
      </c>
      <c r="F15" s="2" t="s">
        <v>166</v>
      </c>
      <c r="H15" s="89">
        <f>IF(H13*H14&gt;H12,H12,H13*H14)</f>
        <v>0.37974304974152495</v>
      </c>
      <c r="M15" s="66" t="s">
        <v>138</v>
      </c>
      <c r="N15" s="51">
        <f>N16</f>
        <v>45</v>
      </c>
      <c r="O15" s="63">
        <f>O11</f>
        <v>45</v>
      </c>
      <c r="P15" s="67">
        <f>P11+P14</f>
        <v>0.11850045200197661</v>
      </c>
      <c r="R15" s="34">
        <f>IF(N15&gt;=270,IF(P15&gt;270,16,IF(P15&gt;180,15,IF(P15&gt;90,14,13))),IF(N15&gt;=180,IF(P15&gt;270,12,IF(P15&gt;180,11,IF(P15&gt;90,10,9))),IF(N15&gt;=90,IF(P15&gt;270,8,IF(P15&gt;180,7,IF(P15&gt;90,6,5))),IF(P15&gt;270,4,IF(P15&gt;180,3,IF(P15&gt;90,2,1))))))</f>
        <v>1</v>
      </c>
      <c r="U15" s="49">
        <f>ROUND(DEGREES(ASIN(SIN(RADIANS(O15))*SIN(RADIANS(P15)))),6)</f>
        <v>8.3792000000000005E-2</v>
      </c>
    </row>
    <row r="16" spans="1:23" ht="12.75" customHeight="1" x14ac:dyDescent="0.2">
      <c r="A16" s="2" t="s">
        <v>43</v>
      </c>
      <c r="C16" s="10">
        <v>233</v>
      </c>
      <c r="D16" s="2" t="s">
        <v>141</v>
      </c>
      <c r="F16" s="2" t="s">
        <v>45</v>
      </c>
      <c r="H16" s="10">
        <v>1200</v>
      </c>
      <c r="I16" s="2" t="s">
        <v>46</v>
      </c>
      <c r="M16" s="62" t="s">
        <v>136</v>
      </c>
      <c r="N16" s="51">
        <f>N11</f>
        <v>45</v>
      </c>
      <c r="O16" s="63">
        <f>O15</f>
        <v>45</v>
      </c>
      <c r="P16" s="64">
        <f>P15</f>
        <v>0.11850045200197661</v>
      </c>
      <c r="Q16" s="49">
        <f>IF(OR(O16=90, O16=270), 0, DEGREES(ATAN(COS(RADIANS(O16))*TAN(RADIANS(P16)))))</f>
        <v>8.3792532921995594E-2</v>
      </c>
      <c r="R16" s="34">
        <f>IF(N16&gt;=270,IF(P16&gt;270,16,IF(P16&gt;180,15,IF(P16&gt;90,14,13))),IF(N16&gt;=180,IF(P16&gt;270,12,IF(P16&gt;180,11,IF(P16&gt;90,10,9))),IF(N16&gt;=90,IF(P16&gt;270,8,IF(P16&gt;180,7,IF(P16&gt;90,6,5))),IF(P16&gt;270,4,IF(P16&gt;180,3,IF(P16&gt;90,2,1))))))</f>
        <v>1</v>
      </c>
    </row>
    <row r="17" spans="1:23" ht="12.75" customHeight="1" x14ac:dyDescent="0.2">
      <c r="A17" s="2" t="s">
        <v>49</v>
      </c>
      <c r="C17" s="21">
        <f>C15^2/C16</f>
        <v>5.8755364806866952</v>
      </c>
      <c r="F17" s="2" t="s">
        <v>170</v>
      </c>
      <c r="G17" s="82" t="s">
        <v>169</v>
      </c>
      <c r="H17" s="30">
        <f>(($C$18*$C$10*$C$19)+(($C$10*$H$13*$C$16)^2)/($C$10*$C$15^2*$C$14*PI())) / (550*$C$13/$C$8)</f>
        <v>603.86478946367458</v>
      </c>
      <c r="I17" s="2" t="s">
        <v>51</v>
      </c>
      <c r="M17" s="65" t="s">
        <v>102</v>
      </c>
      <c r="N17" s="51"/>
      <c r="O17" s="51"/>
      <c r="P17" s="51"/>
      <c r="Q17" s="20">
        <f>MOD(IF(OR(R17=2,R17=3,R17=6,R17=7,R17=10,R17=11,R17=14,R17=15),180+Q16,Q16),360)</f>
        <v>8.3792532921995594E-2</v>
      </c>
      <c r="R17" s="81">
        <f>R16</f>
        <v>1</v>
      </c>
      <c r="V17" s="73">
        <f>Q17-Q11</f>
        <v>8.3792532921995594E-2</v>
      </c>
    </row>
    <row r="18" spans="1:23" ht="12.75" customHeight="1" x14ac:dyDescent="0.2">
      <c r="A18" s="2" t="s">
        <v>55</v>
      </c>
      <c r="C18" s="21">
        <v>0.25</v>
      </c>
      <c r="F18" s="2" t="s">
        <v>143</v>
      </c>
      <c r="H18" s="12">
        <v>1</v>
      </c>
      <c r="M18" s="68" t="s">
        <v>139</v>
      </c>
      <c r="N18" s="51">
        <f>N15</f>
        <v>45</v>
      </c>
      <c r="O18" s="67">
        <f>O16</f>
        <v>45</v>
      </c>
      <c r="Q18" s="67">
        <f>Q17</f>
        <v>8.3792532921995594E-2</v>
      </c>
      <c r="R18" s="34">
        <f>IF(N18&gt;=270,IF(P18&gt;270,16,IF(P18&gt;180,15,IF(P18&gt;90,14,13))),IF(N18&gt;=180,IF(P18&gt;270,12,IF(P18&gt;180,11,IF(P18&gt;90,10,9))),IF(N18&gt;=90,IF(P18&gt;270,8,IF(P18&gt;180,7,IF(P18&gt;90,6,5))),IF(P18&gt;270,4,IF(P18&gt;180,3,IF(P18&gt;90,2,1))))))</f>
        <v>1</v>
      </c>
      <c r="T18" s="49">
        <f>DEGREES(ACOS(SIN(RADIANS(O18))*COS(RADIANS(Q18))))</f>
        <v>45.000061271385327</v>
      </c>
      <c r="W18" s="34">
        <f>IF(T18&gt;270,IF(U18&gt;=0,IF(OR(Q18=0,Q18&gt;180),13,11),IF(Q18&gt;180,10,16)),IF(T18&gt;180,IF(U18&gt;=0,IF(Q18&gt;180,14,12),IF(Q18&gt;180,9,15)),IF(T18&gt;90,IF(U18&gt;=0,IF(Q18&gt;180,8,2),IF(Q18&gt;180,3,5)),IF(U18&gt;=0,IF(Q18&gt;180,7,1),IF(Q18&gt;180,4,6)))))</f>
        <v>1</v>
      </c>
    </row>
    <row r="19" spans="1:23" ht="12.75" customHeight="1" x14ac:dyDescent="0.2">
      <c r="A19" s="2" t="s">
        <v>59</v>
      </c>
      <c r="C19" s="21">
        <v>10</v>
      </c>
      <c r="D19" s="2" t="s">
        <v>141</v>
      </c>
      <c r="F19" s="2" t="s">
        <v>60</v>
      </c>
      <c r="H19" s="10">
        <f>IF(H17*H18&gt;H16,H16,H17*H18)</f>
        <v>603.86478946367458</v>
      </c>
      <c r="I19" s="2" t="s">
        <v>51</v>
      </c>
      <c r="M19" s="65" t="s">
        <v>105</v>
      </c>
      <c r="T19" s="20">
        <f>MOD(IF(W19&gt;8,360-T18,T18),360)</f>
        <v>45.000061271385327</v>
      </c>
      <c r="W19" s="81">
        <f>W18</f>
        <v>1</v>
      </c>
    </row>
    <row r="20" spans="1:23" ht="12.75" customHeight="1" x14ac:dyDescent="0.2">
      <c r="F20" s="2" t="s">
        <v>171</v>
      </c>
      <c r="H20" s="55">
        <f>H19/H16</f>
        <v>0.50322065788639547</v>
      </c>
      <c r="M20" s="1" t="s">
        <v>88</v>
      </c>
      <c r="U20" s="71">
        <f>ROUND(J32,6)</f>
        <v>-8.3792000000000005E-2</v>
      </c>
    </row>
    <row r="21" spans="1:23" ht="12.75" customHeight="1" x14ac:dyDescent="0.2">
      <c r="M21" s="68" t="s">
        <v>153</v>
      </c>
      <c r="O21" s="49">
        <f>DEGREES(ACOS(SIN(RADIANS(T21))*COS(RADIANS(U21))))</f>
        <v>44.999938728614666</v>
      </c>
      <c r="T21" s="69">
        <f>T19</f>
        <v>45.000061271385327</v>
      </c>
      <c r="U21" s="69">
        <f>U15+U20</f>
        <v>0</v>
      </c>
      <c r="W21" s="34">
        <f>IF(AND(U15&gt;=0,U21&lt;0),IF(W19=1,4,IF(W19=2,3,IF(W19=7,6,IF(W19=8,5,IF(W19=11,10,IF(W19=12,9,IF(W19=13,16,IF(W19=14,15,W19)))))))),W19)</f>
        <v>1</v>
      </c>
    </row>
    <row r="22" spans="1:23" ht="12.75" customHeight="1" x14ac:dyDescent="0.2">
      <c r="A22" s="1" t="s">
        <v>157</v>
      </c>
      <c r="B22" s="1"/>
      <c r="F22" s="46" t="s">
        <v>92</v>
      </c>
      <c r="G22" s="108" t="s">
        <v>91</v>
      </c>
      <c r="H22" s="109"/>
      <c r="I22" s="108" t="s">
        <v>88</v>
      </c>
      <c r="J22" s="109"/>
      <c r="K22" s="91" t="s">
        <v>146</v>
      </c>
      <c r="L22" s="3"/>
      <c r="M22" s="65" t="s">
        <v>107</v>
      </c>
      <c r="O22" s="20">
        <f>MOD(IF(AND(W22&gt;=5,W22&lt;=12),360-O21,O21),360)</f>
        <v>44.999938728614666</v>
      </c>
      <c r="W22" s="81">
        <f>W21</f>
        <v>1</v>
      </c>
    </row>
    <row r="23" spans="1:23" ht="12.75" customHeight="1" x14ac:dyDescent="0.2">
      <c r="C23" s="46" t="s">
        <v>144</v>
      </c>
      <c r="D23" s="46" t="s">
        <v>213</v>
      </c>
      <c r="E23" s="46" t="s">
        <v>212</v>
      </c>
      <c r="F23" s="46" t="s">
        <v>214</v>
      </c>
      <c r="G23" s="46" t="s">
        <v>212</v>
      </c>
      <c r="H23" s="46" t="s">
        <v>211</v>
      </c>
      <c r="I23" s="46" t="s">
        <v>212</v>
      </c>
      <c r="J23" s="46" t="s">
        <v>211</v>
      </c>
      <c r="M23" s="83" t="s">
        <v>151</v>
      </c>
      <c r="O23" s="74"/>
      <c r="P23" s="74"/>
      <c r="Q23" s="49">
        <f>DEGREES(ATAN(TAN(RADIANS(T23))*SIN(RADIANS(U23))))</f>
        <v>0</v>
      </c>
      <c r="S23" s="73">
        <f>Q18-Q23</f>
        <v>8.3792532921995594E-2</v>
      </c>
      <c r="T23" s="69">
        <f>T21</f>
        <v>45.000061271385327</v>
      </c>
      <c r="U23" s="69">
        <f>U21</f>
        <v>0</v>
      </c>
    </row>
    <row r="24" spans="1:23" ht="12.75" customHeight="1" x14ac:dyDescent="0.2">
      <c r="A24" s="2" t="s">
        <v>145</v>
      </c>
      <c r="E24" s="73">
        <f>$C$9</f>
        <v>6.1111111111111116</v>
      </c>
      <c r="F24" s="51">
        <f>E24</f>
        <v>6.1111111111111116</v>
      </c>
      <c r="M24" s="65" t="s">
        <v>152</v>
      </c>
      <c r="Q24" s="20">
        <f>MOD(IF(OR(W24=2,W24=3,W24=6,W24=7,W24=10,W24=11,W24=14,W24=15),180+Q23,Q23),360)</f>
        <v>0</v>
      </c>
      <c r="W24" s="81">
        <f>W22</f>
        <v>1</v>
      </c>
    </row>
    <row r="25" spans="1:23" ht="12.75" customHeight="1" x14ac:dyDescent="0.2">
      <c r="A25" s="2" t="s">
        <v>91</v>
      </c>
      <c r="C25" s="45">
        <f>$C$10*$H$15*$C$16</f>
        <v>14142.13562373095</v>
      </c>
      <c r="D25" s="16">
        <f>C25/$C$6</f>
        <v>45.500907155791957</v>
      </c>
      <c r="E25" s="72">
        <f>D25*$H$8^2</f>
        <v>1.2639140876608878E-2</v>
      </c>
      <c r="G25" s="74">
        <f>E25</f>
        <v>1.2639140876608878E-2</v>
      </c>
      <c r="H25" s="74">
        <f>G25*180 / (PI()*$C$9)</f>
        <v>0.11850045200197661</v>
      </c>
      <c r="M25" s="68" t="s">
        <v>149</v>
      </c>
      <c r="O25" s="74"/>
      <c r="P25" s="49">
        <f>DEGREES(ACOS(COS(RADIANS(U25))*COS(RADIANS(Q25))))</f>
        <v>0</v>
      </c>
      <c r="Q25" s="69">
        <f>Q24</f>
        <v>0</v>
      </c>
      <c r="R25" s="74"/>
      <c r="U25" s="69">
        <f>U23</f>
        <v>0</v>
      </c>
    </row>
    <row r="26" spans="1:23" ht="12.75" customHeight="1" x14ac:dyDescent="0.2">
      <c r="A26" s="2" t="s">
        <v>155</v>
      </c>
      <c r="M26" s="65" t="s">
        <v>150</v>
      </c>
      <c r="P26" s="20">
        <f>MOD(IF(OR(W26=3,W26=4,W26=7,W26=8,W26=11,W26=12,W26=15,W26=16),360-P25,P25),360)</f>
        <v>0</v>
      </c>
      <c r="W26" s="81">
        <f>W24</f>
        <v>1</v>
      </c>
    </row>
    <row r="27" spans="1:23" ht="12.75" customHeight="1" x14ac:dyDescent="0.2">
      <c r="B27" s="2" t="s">
        <v>92</v>
      </c>
      <c r="C27" s="45">
        <f>550*$H$19*$C$13/$C$8</f>
        <v>815.21746577596059</v>
      </c>
      <c r="L27" s="74"/>
      <c r="M27" s="1" t="s">
        <v>142</v>
      </c>
      <c r="N27" s="67">
        <f>N18</f>
        <v>45</v>
      </c>
      <c r="O27" s="69">
        <f>MOD(90-N$5,360)</f>
        <v>45</v>
      </c>
      <c r="P27" s="67">
        <f>P26</f>
        <v>0</v>
      </c>
      <c r="Q27" s="49">
        <f>Q25</f>
        <v>0</v>
      </c>
      <c r="R27" s="34">
        <f>IF(N27&gt;=270,IF(P27&gt;270,16,IF(P27&gt;180,15,IF(P27&gt;90,14,13))),IF(N27&gt;=180,IF(P27&gt;270,12,IF(P27&gt;180,11,IF(P27&gt;90,10,9))),IF(N27&gt;=90,IF(P27&gt;270,8,IF(P27&gt;180,7,IF(P27&gt;90,6,5))),IF(P27&gt;270,4,IF(P27&gt;180,3,IF(P27&gt;90,2,1))))))</f>
        <v>1</v>
      </c>
      <c r="S27" s="49">
        <f>S14+S23</f>
        <v>8.3792532921995594E-2</v>
      </c>
      <c r="T27" s="49">
        <f>T19</f>
        <v>45.000061271385327</v>
      </c>
      <c r="U27" s="67">
        <f>U25</f>
        <v>0</v>
      </c>
      <c r="V27" s="12">
        <f>V14+V17</f>
        <v>8.3792532921995594E-2</v>
      </c>
      <c r="W27" s="34">
        <f>IF(T27&gt;270,IF(U27&gt;=0,IF(OR(Q27=0,Q27&gt;180),13,11),IF(Q27&gt;180,10,16)),IF(T27&gt;180,IF(U27&gt;=0,IF(Q27&gt;180,14,12),IF(Q27&gt;180,9,15)),IF(T27&gt;90,IF(U27&gt;=0,IF(Q27&gt;180,8,2),IF(Q27&gt;180,3,5)),IF(U27&gt;=0,IF(Q27&gt;180,7,1),IF(Q27&gt;180,4,6)))))</f>
        <v>1</v>
      </c>
    </row>
    <row r="28" spans="1:23" ht="12.75" customHeight="1" x14ac:dyDescent="0.2">
      <c r="B28" s="2" t="s">
        <v>147</v>
      </c>
      <c r="C28" s="45">
        <f>-$C$18*$C$10*$C$19</f>
        <v>-399.58506868900361</v>
      </c>
      <c r="M28" s="1" t="s">
        <v>98</v>
      </c>
      <c r="N28" s="80">
        <f>N27-N11</f>
        <v>0</v>
      </c>
      <c r="O28" s="80">
        <f>O27-O11</f>
        <v>0</v>
      </c>
      <c r="P28" s="80">
        <f>P27-P11</f>
        <v>0</v>
      </c>
      <c r="Q28" s="80">
        <f>Q27-Q11</f>
        <v>0</v>
      </c>
      <c r="S28" s="80">
        <f>S27-S11</f>
        <v>8.3792532921995594E-2</v>
      </c>
      <c r="T28" s="80">
        <f>T27-T11</f>
        <v>6.1271385327188455E-5</v>
      </c>
      <c r="U28" s="80">
        <f>U27-U11</f>
        <v>0</v>
      </c>
      <c r="V28" s="80">
        <f>V27-V11</f>
        <v>8.3792532921995594E-2</v>
      </c>
    </row>
    <row r="29" spans="1:23" ht="12.75" customHeight="1" x14ac:dyDescent="0.2">
      <c r="B29" s="2" t="s">
        <v>148</v>
      </c>
      <c r="C29" s="45">
        <f>-(C25^2)/($C$10*$C$15^2*$C$14*PI())</f>
        <v>-415.63239708695704</v>
      </c>
      <c r="M29" s="2" t="s">
        <v>186</v>
      </c>
      <c r="V29" s="75">
        <f>V28</f>
        <v>8.3792532921995594E-2</v>
      </c>
    </row>
    <row r="30" spans="1:23" ht="12.75" customHeight="1" x14ac:dyDescent="0.2">
      <c r="A30" s="2" t="s">
        <v>154</v>
      </c>
      <c r="C30" s="78">
        <f>SUM(C27:C29)</f>
        <v>0</v>
      </c>
      <c r="D30" s="16">
        <f>C30/$C$6</f>
        <v>0</v>
      </c>
      <c r="E30" s="72">
        <f>D30*$H$8^2</f>
        <v>0</v>
      </c>
      <c r="F30" s="77">
        <f>E30</f>
        <v>0</v>
      </c>
      <c r="G30" s="74"/>
      <c r="M30" s="2" t="s">
        <v>189</v>
      </c>
      <c r="V30" s="101">
        <f>DEGREES(TAN(RADIANS(T11)))*H5/C8</f>
        <v>5.0275483910561185</v>
      </c>
    </row>
    <row r="31" spans="1:23" ht="12.75" customHeight="1" x14ac:dyDescent="0.2">
      <c r="A31" s="2" t="s">
        <v>88</v>
      </c>
      <c r="D31" s="16">
        <f>-$H$5</f>
        <v>-32.173999999999999</v>
      </c>
      <c r="E31" s="72">
        <f>D31*$H$8^2</f>
        <v>-8.9372222222222214E-3</v>
      </c>
      <c r="F31" s="51">
        <f>E31*SIN(RADIANS($U$11))</f>
        <v>0</v>
      </c>
      <c r="I31" s="75">
        <f>E31*COS(RADIANS($U$11))</f>
        <v>-8.9372222222222214E-3</v>
      </c>
      <c r="J31" s="75">
        <f>I31*180 / (PI()*$C$9)</f>
        <v>-8.3792473184268648E-2</v>
      </c>
      <c r="K31" s="92">
        <f>-SQRT(F31^2+I31^2)-E31</f>
        <v>0</v>
      </c>
      <c r="M31" s="2" t="s">
        <v>187</v>
      </c>
      <c r="V31" s="75">
        <f>V30*H8</f>
        <v>8.3792473184268634E-2</v>
      </c>
    </row>
    <row r="32" spans="1:23" ht="12.75" customHeight="1" x14ac:dyDescent="0.2">
      <c r="A32" s="2" t="s">
        <v>210</v>
      </c>
      <c r="F32" s="79">
        <f>F24+F30+F31</f>
        <v>6.1111111111111116</v>
      </c>
      <c r="G32" s="75">
        <f>G25</f>
        <v>1.2639140876608878E-2</v>
      </c>
      <c r="H32" s="76">
        <f>H25</f>
        <v>0.11850045200197661</v>
      </c>
      <c r="I32" s="75">
        <f>I31</f>
        <v>-8.9372222222222214E-3</v>
      </c>
      <c r="J32" s="76">
        <f>J31</f>
        <v>-8.3792473184268648E-2</v>
      </c>
      <c r="M32" s="2" t="s">
        <v>188</v>
      </c>
      <c r="V32" s="101">
        <f>V31-V29</f>
        <v>-5.9737726959552262E-8</v>
      </c>
    </row>
    <row r="34" spans="13:13" ht="12.75" customHeight="1" x14ac:dyDescent="0.2">
      <c r="M34" s="1" t="s">
        <v>192</v>
      </c>
    </row>
    <row r="35" spans="13:13" ht="12.75" customHeight="1" x14ac:dyDescent="0.2">
      <c r="M35" s="1" t="s">
        <v>208</v>
      </c>
    </row>
    <row r="72" spans="22:23" ht="12.75" customHeight="1" x14ac:dyDescent="0.2">
      <c r="V72" s="85"/>
      <c r="W72" s="85"/>
    </row>
    <row r="73" spans="22:23" ht="12.75" customHeight="1" x14ac:dyDescent="0.2">
      <c r="V73" s="85"/>
      <c r="W73" s="85"/>
    </row>
    <row r="74" spans="22:23" ht="12.75" customHeight="1" x14ac:dyDescent="0.2">
      <c r="V74" s="85"/>
      <c r="W74" s="85"/>
    </row>
  </sheetData>
  <mergeCells count="4">
    <mergeCell ref="N3:R3"/>
    <mergeCell ref="T3:W3"/>
    <mergeCell ref="G22:H22"/>
    <mergeCell ref="I22:J22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BI1025"/>
  <sheetViews>
    <sheetView zoomScaleNormal="100" workbookViewId="0">
      <pane xSplit="1" ySplit="27" topLeftCell="B1012" activePane="bottomRight" state="frozen"/>
      <selection activeCell="H14" sqref="H14"/>
      <selection pane="topRight" activeCell="H14" sqref="H14"/>
      <selection pane="bottomLeft" activeCell="H14" sqref="H14"/>
      <selection pane="bottomRight"/>
    </sheetView>
  </sheetViews>
  <sheetFormatPr defaultColWidth="6.7109375" defaultRowHeight="12.75" customHeight="1" x14ac:dyDescent="0.2"/>
  <cols>
    <col min="1" max="7" width="6.7109375" style="2"/>
    <col min="8" max="8" width="6.7109375" style="2" customWidth="1"/>
    <col min="9" max="12" width="6.7109375" style="2"/>
    <col min="13" max="13" width="6.7109375" style="2" customWidth="1"/>
    <col min="14" max="31" width="6.7109375" style="2"/>
    <col min="32" max="32" width="6.7109375" style="2" customWidth="1"/>
    <col min="33" max="34" width="6.7109375" style="2"/>
    <col min="35" max="35" width="6.7109375" style="3"/>
    <col min="36" max="36" width="6.7109375" style="3" customWidth="1"/>
    <col min="37" max="40" width="6.7109375" style="2" customWidth="1"/>
    <col min="41" max="42" width="6.7109375" style="2"/>
    <col min="43" max="43" width="6.7109375" style="2" customWidth="1"/>
    <col min="44" max="48" width="6.7109375" style="2"/>
    <col min="49" max="49" width="6.7109375" style="2" customWidth="1"/>
    <col min="50" max="50" width="6.7109375" style="2"/>
    <col min="51" max="51" width="6.7109375" style="2" customWidth="1"/>
    <col min="52" max="56" width="6.7109375" style="2"/>
    <col min="57" max="57" width="6.7109375" style="2" customWidth="1"/>
    <col min="58" max="58" width="6.7109375" style="2"/>
    <col min="59" max="61" width="6.7109375" style="2" customWidth="1"/>
    <col min="62" max="16384" width="6.7109375" style="2"/>
  </cols>
  <sheetData>
    <row r="1" spans="1:58" ht="12.75" customHeight="1" x14ac:dyDescent="0.2">
      <c r="A1" s="1" t="s">
        <v>193</v>
      </c>
      <c r="F1" s="1" t="s">
        <v>207</v>
      </c>
      <c r="Z1" s="3"/>
      <c r="AI1" s="2"/>
      <c r="AJ1" s="2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</row>
    <row r="2" spans="1:58" ht="12.75" customHeight="1" x14ac:dyDescent="0.2">
      <c r="A2" s="1" t="s">
        <v>0</v>
      </c>
      <c r="F2" s="1" t="s">
        <v>194</v>
      </c>
      <c r="P2" s="4" t="s">
        <v>1</v>
      </c>
      <c r="Q2" s="5"/>
      <c r="R2" s="5"/>
      <c r="S2" s="5"/>
      <c r="T2" s="6"/>
      <c r="V2" s="4"/>
      <c r="W2" s="5"/>
      <c r="X2" s="5"/>
      <c r="Y2" s="5"/>
      <c r="Z2" s="6"/>
      <c r="AI2" s="2"/>
      <c r="AJ2" s="2"/>
      <c r="BA2" s="3"/>
      <c r="BB2" s="3"/>
      <c r="BC2" s="3"/>
      <c r="BD2" s="3"/>
      <c r="BE2" s="3"/>
      <c r="BF2" s="3"/>
    </row>
    <row r="3" spans="1:58" ht="12.75" customHeight="1" x14ac:dyDescent="0.2">
      <c r="P3" s="7"/>
      <c r="Q3" s="8"/>
      <c r="R3" s="8"/>
      <c r="S3" s="8"/>
      <c r="T3" s="9"/>
      <c r="V3" s="7"/>
      <c r="W3" s="8"/>
      <c r="X3" s="8"/>
      <c r="Y3" s="8"/>
      <c r="Z3" s="9"/>
      <c r="AI3" s="2"/>
      <c r="AJ3" s="2"/>
      <c r="BA3" s="3"/>
      <c r="BB3" s="3"/>
      <c r="BC3" s="3"/>
      <c r="BD3" s="3"/>
      <c r="BE3" s="3"/>
      <c r="BF3" s="3"/>
    </row>
    <row r="4" spans="1:58" ht="12.75" customHeight="1" x14ac:dyDescent="0.2">
      <c r="A4" s="1" t="s">
        <v>2</v>
      </c>
      <c r="F4" s="1" t="s">
        <v>3</v>
      </c>
      <c r="K4" s="1" t="s">
        <v>4</v>
      </c>
      <c r="P4" s="13"/>
      <c r="Q4" s="14"/>
      <c r="R4" s="14"/>
      <c r="S4" s="14"/>
      <c r="T4" s="15"/>
      <c r="V4" s="13"/>
      <c r="W4" s="14"/>
      <c r="X4" s="14"/>
      <c r="Y4" s="14"/>
      <c r="Z4" s="15"/>
      <c r="AI4" s="2"/>
      <c r="AJ4" s="2"/>
      <c r="BA4" s="3"/>
      <c r="BB4" s="3"/>
      <c r="BC4" s="3"/>
      <c r="BD4" s="3"/>
      <c r="BE4" s="3"/>
      <c r="BF4" s="3"/>
    </row>
    <row r="5" spans="1:58" ht="12.75" customHeight="1" x14ac:dyDescent="0.2">
      <c r="A5" s="2" t="s">
        <v>5</v>
      </c>
      <c r="C5" s="10">
        <v>10000</v>
      </c>
      <c r="D5" s="2" t="s">
        <v>6</v>
      </c>
      <c r="F5" s="2" t="s">
        <v>7</v>
      </c>
      <c r="H5" s="11">
        <v>32.173999999999999</v>
      </c>
      <c r="I5" s="2" t="s">
        <v>8</v>
      </c>
      <c r="K5" s="2" t="s">
        <v>9</v>
      </c>
      <c r="M5" s="12">
        <v>30</v>
      </c>
      <c r="N5" s="2" t="s">
        <v>10</v>
      </c>
      <c r="P5" s="13"/>
      <c r="Q5" s="14"/>
      <c r="R5" s="14"/>
      <c r="S5" s="14"/>
      <c r="T5" s="15"/>
      <c r="V5" s="13"/>
      <c r="W5" s="14"/>
      <c r="X5" s="14"/>
      <c r="Y5" s="14"/>
      <c r="Z5" s="15"/>
      <c r="AI5" s="2"/>
      <c r="AJ5" s="2"/>
      <c r="BA5" s="3"/>
      <c r="BB5" s="3"/>
      <c r="BC5" s="3"/>
      <c r="BD5" s="3"/>
      <c r="BE5" s="3"/>
      <c r="BF5" s="3"/>
    </row>
    <row r="6" spans="1:58" ht="12.75" customHeight="1" x14ac:dyDescent="0.2">
      <c r="A6" s="2" t="s">
        <v>11</v>
      </c>
      <c r="C6" s="16">
        <f>$C$5/$H$5</f>
        <v>310.80997078386275</v>
      </c>
      <c r="D6" s="2" t="s">
        <v>12</v>
      </c>
      <c r="F6" s="2" t="s">
        <v>13</v>
      </c>
      <c r="H6" s="17">
        <v>7.6499999999999999E-2</v>
      </c>
      <c r="I6" s="3" t="s">
        <v>14</v>
      </c>
      <c r="K6" s="2" t="s">
        <v>15</v>
      </c>
      <c r="M6" s="16">
        <f>MOD(90-M5,360)</f>
        <v>60</v>
      </c>
      <c r="N6" s="2" t="s">
        <v>10</v>
      </c>
      <c r="P6" s="13"/>
      <c r="Q6" s="14"/>
      <c r="R6" s="14"/>
      <c r="S6" s="14"/>
      <c r="T6" s="15"/>
      <c r="V6" s="13"/>
      <c r="W6" s="14"/>
      <c r="X6" s="14"/>
      <c r="Y6" s="14"/>
      <c r="Z6" s="15"/>
      <c r="AI6" s="2"/>
      <c r="AJ6" s="2"/>
      <c r="BA6" s="3"/>
      <c r="BB6" s="3"/>
      <c r="BC6" s="3"/>
      <c r="BD6" s="3"/>
      <c r="BE6" s="3"/>
      <c r="BF6" s="3"/>
    </row>
    <row r="7" spans="1:58" ht="12.75" customHeight="1" x14ac:dyDescent="0.2">
      <c r="A7" s="2" t="s">
        <v>16</v>
      </c>
      <c r="C7" s="12">
        <v>250</v>
      </c>
      <c r="D7" s="2" t="s">
        <v>17</v>
      </c>
      <c r="F7" s="2" t="s">
        <v>18</v>
      </c>
      <c r="H7" s="17">
        <f>H6/H5</f>
        <v>2.3776962764965499E-3</v>
      </c>
      <c r="I7" s="2" t="s">
        <v>12</v>
      </c>
      <c r="K7" s="3" t="s">
        <v>19</v>
      </c>
      <c r="M7" s="12">
        <v>0</v>
      </c>
      <c r="N7" s="2" t="s">
        <v>10</v>
      </c>
      <c r="P7" s="13"/>
      <c r="Q7" s="14"/>
      <c r="R7" s="14"/>
      <c r="S7" s="14"/>
      <c r="T7" s="15"/>
      <c r="V7" s="13"/>
      <c r="W7" s="14"/>
      <c r="X7" s="14"/>
      <c r="Y7" s="14"/>
      <c r="Z7" s="15"/>
      <c r="AI7" s="2"/>
      <c r="AJ7" s="2"/>
    </row>
    <row r="8" spans="1:58" ht="12.75" customHeight="1" x14ac:dyDescent="0.2">
      <c r="A8" s="2" t="s">
        <v>20</v>
      </c>
      <c r="C8" s="16">
        <f>C7*5280/3600</f>
        <v>366.66666666666669</v>
      </c>
      <c r="D8" s="2" t="s">
        <v>21</v>
      </c>
      <c r="F8" s="2" t="s">
        <v>22</v>
      </c>
      <c r="H8" s="18">
        <f>1/60</f>
        <v>1.6666666666666666E-2</v>
      </c>
      <c r="I8" s="2" t="s">
        <v>23</v>
      </c>
      <c r="K8" s="3" t="s">
        <v>24</v>
      </c>
      <c r="M8" s="19">
        <f>IF(OR(M6=90, M6=270), 0, MOD(DEGREES(ATAN(COS(RADIANS(M6))*TAN(RADIANS(M9)))),360))</f>
        <v>0</v>
      </c>
      <c r="N8" s="2" t="s">
        <v>10</v>
      </c>
      <c r="P8" s="13"/>
      <c r="Q8" s="14"/>
      <c r="R8" s="14"/>
      <c r="S8" s="14"/>
      <c r="T8" s="15"/>
      <c r="V8" s="13"/>
      <c r="W8" s="14"/>
      <c r="X8" s="14"/>
      <c r="Y8" s="14"/>
      <c r="Z8" s="15"/>
      <c r="AI8" s="2"/>
      <c r="AJ8" s="2"/>
    </row>
    <row r="9" spans="1:58" ht="12.75" customHeight="1" x14ac:dyDescent="0.2">
      <c r="A9" s="2" t="s">
        <v>20</v>
      </c>
      <c r="C9" s="20">
        <f>C8*$H$8</f>
        <v>6.1111111111111116</v>
      </c>
      <c r="D9" s="2" t="s">
        <v>25</v>
      </c>
      <c r="F9" s="2" t="s">
        <v>26</v>
      </c>
      <c r="H9" s="17">
        <f>($H$5*$H$8^2)</f>
        <v>8.9372222222222214E-3</v>
      </c>
      <c r="I9" s="2" t="s">
        <v>27</v>
      </c>
      <c r="K9" s="2" t="s">
        <v>28</v>
      </c>
      <c r="M9" s="12">
        <v>0</v>
      </c>
      <c r="N9" s="2" t="s">
        <v>10</v>
      </c>
      <c r="P9" s="13"/>
      <c r="Q9" s="14"/>
      <c r="R9" s="14"/>
      <c r="S9" s="14"/>
      <c r="T9" s="15"/>
      <c r="V9" s="13"/>
      <c r="W9" s="14"/>
      <c r="X9" s="14"/>
      <c r="Y9" s="14"/>
      <c r="Z9" s="15"/>
      <c r="AI9" s="2"/>
      <c r="AJ9" s="2"/>
    </row>
    <row r="10" spans="1:58" ht="12.75" customHeight="1" x14ac:dyDescent="0.2">
      <c r="A10" s="2" t="s">
        <v>29</v>
      </c>
      <c r="C10" s="20">
        <f>0.5*(C8^2)*H7</f>
        <v>159.83402747560143</v>
      </c>
      <c r="P10" s="13"/>
      <c r="Q10" s="14"/>
      <c r="R10" s="14"/>
      <c r="S10" s="14"/>
      <c r="T10" s="15"/>
      <c r="V10" s="13"/>
      <c r="W10" s="14"/>
      <c r="X10" s="14"/>
      <c r="Y10" s="14"/>
      <c r="Z10" s="15"/>
      <c r="AI10" s="2"/>
      <c r="AJ10" s="2"/>
    </row>
    <row r="11" spans="1:58" ht="12.75" customHeight="1" x14ac:dyDescent="0.2">
      <c r="F11" s="1" t="s">
        <v>30</v>
      </c>
      <c r="K11" s="1" t="s">
        <v>31</v>
      </c>
      <c r="P11" s="13"/>
      <c r="Q11" s="14"/>
      <c r="R11" s="14"/>
      <c r="S11" s="14"/>
      <c r="T11" s="15"/>
      <c r="V11" s="13"/>
      <c r="W11" s="14"/>
      <c r="X11" s="14"/>
      <c r="Y11" s="14"/>
      <c r="Z11" s="15"/>
      <c r="AI11" s="2"/>
      <c r="AJ11" s="2"/>
    </row>
    <row r="12" spans="1:58" ht="12.75" customHeight="1" x14ac:dyDescent="0.2">
      <c r="A12" s="1" t="s">
        <v>32</v>
      </c>
      <c r="F12" s="3" t="s">
        <v>164</v>
      </c>
      <c r="H12" s="27">
        <v>1.6</v>
      </c>
      <c r="I12" s="27">
        <v>1.32</v>
      </c>
      <c r="K12" s="2" t="s">
        <v>33</v>
      </c>
      <c r="M12" s="19">
        <f>DEGREES(ACOS(SIN(RADIANS(M6))*COS(RADIANS(M8))))</f>
        <v>30.000000000000004</v>
      </c>
      <c r="N12" s="2" t="s">
        <v>10</v>
      </c>
      <c r="P12" s="13"/>
      <c r="Q12" s="14"/>
      <c r="R12" s="14"/>
      <c r="S12" s="14"/>
      <c r="T12" s="15"/>
      <c r="V12" s="23"/>
      <c r="W12" s="24"/>
      <c r="X12" s="24"/>
      <c r="Y12" s="24"/>
      <c r="Z12" s="25"/>
      <c r="AI12" s="2"/>
      <c r="AJ12" s="2"/>
    </row>
    <row r="13" spans="1:58" ht="12.75" customHeight="1" x14ac:dyDescent="0.2">
      <c r="A13" s="2" t="s">
        <v>34</v>
      </c>
      <c r="C13" s="21">
        <v>0.9</v>
      </c>
      <c r="F13" s="3" t="s">
        <v>162</v>
      </c>
      <c r="H13" s="22">
        <f>$C$5/($C$10*$C$16*ABS(COS(RADIANS(M5))))</f>
        <v>0.31005890174502254</v>
      </c>
      <c r="K13" s="2" t="s">
        <v>35</v>
      </c>
      <c r="M13" s="19">
        <f>DEGREES(ASIN(SIN(RADIANS(M6))*SIN(RADIANS(M9))))</f>
        <v>0</v>
      </c>
      <c r="N13" s="2" t="s">
        <v>10</v>
      </c>
      <c r="P13" s="13"/>
      <c r="Q13" s="14"/>
      <c r="R13" s="14"/>
      <c r="S13" s="14"/>
      <c r="T13" s="15"/>
      <c r="W13" s="97" t="s">
        <v>40</v>
      </c>
      <c r="X13" s="97" t="s">
        <v>41</v>
      </c>
      <c r="Y13" s="97" t="s">
        <v>42</v>
      </c>
      <c r="Z13" s="99" t="s">
        <v>98</v>
      </c>
      <c r="AI13" s="2"/>
      <c r="AJ13" s="2"/>
    </row>
    <row r="14" spans="1:58" ht="12.75" customHeight="1" x14ac:dyDescent="0.2">
      <c r="A14" s="2" t="s">
        <v>36</v>
      </c>
      <c r="C14" s="21">
        <v>0.7</v>
      </c>
      <c r="F14" s="3" t="s">
        <v>165</v>
      </c>
      <c r="G14" s="103" t="s">
        <v>202</v>
      </c>
      <c r="H14" s="12">
        <v>1</v>
      </c>
      <c r="K14" s="2" t="s">
        <v>37</v>
      </c>
      <c r="M14" s="26">
        <v>0</v>
      </c>
      <c r="N14" s="2" t="s">
        <v>10</v>
      </c>
      <c r="P14" s="13"/>
      <c r="Q14" s="14"/>
      <c r="R14" s="14"/>
      <c r="S14" s="14"/>
      <c r="T14" s="15"/>
      <c r="V14" s="2" t="s">
        <v>48</v>
      </c>
      <c r="W14" s="29">
        <f>AR1025</f>
        <v>5411.0429078864991</v>
      </c>
      <c r="X14" s="29">
        <f>AT1025</f>
        <v>2428.814880682829</v>
      </c>
      <c r="Y14" s="29">
        <f>AS1025</f>
        <v>-0.41705861456750321</v>
      </c>
      <c r="AI14" s="2"/>
      <c r="AJ14" s="2"/>
    </row>
    <row r="15" spans="1:58" ht="12.75" customHeight="1" x14ac:dyDescent="0.2">
      <c r="A15" s="2" t="s">
        <v>38</v>
      </c>
      <c r="C15" s="10">
        <v>37</v>
      </c>
      <c r="D15" s="2" t="s">
        <v>39</v>
      </c>
      <c r="F15" s="3" t="s">
        <v>166</v>
      </c>
      <c r="H15" s="89">
        <f>IF(H13*H14&gt;H12,H12,H13*H14)</f>
        <v>0.31005890174502254</v>
      </c>
      <c r="K15" s="2" t="s">
        <v>57</v>
      </c>
      <c r="M15" s="16">
        <f>H8*COUNT(A26:A1025)</f>
        <v>16.666666666666668</v>
      </c>
      <c r="N15" s="2" t="s">
        <v>23</v>
      </c>
      <c r="P15" s="23"/>
      <c r="Q15" s="24"/>
      <c r="R15" s="24"/>
      <c r="S15" s="24"/>
      <c r="T15" s="25"/>
      <c r="V15" s="2" t="s">
        <v>54</v>
      </c>
      <c r="W15" s="31">
        <f>MAX(AR24:AR1025)</f>
        <v>5411.0429078864991</v>
      </c>
      <c r="X15" s="31">
        <f>MAX(AT24:AT1025)</f>
        <v>2428.814880682829</v>
      </c>
      <c r="Y15" s="31">
        <f>MAX(AS24:AS1025)</f>
        <v>0</v>
      </c>
      <c r="Z15" s="99" t="s">
        <v>203</v>
      </c>
      <c r="AI15" s="2"/>
      <c r="AJ15" s="2"/>
    </row>
    <row r="16" spans="1:58" ht="12.75" customHeight="1" x14ac:dyDescent="0.2">
      <c r="A16" s="2" t="s">
        <v>43</v>
      </c>
      <c r="C16" s="10">
        <v>233</v>
      </c>
      <c r="D16" s="2" t="s">
        <v>44</v>
      </c>
      <c r="F16" s="2" t="s">
        <v>45</v>
      </c>
      <c r="H16" s="10">
        <v>1200</v>
      </c>
      <c r="I16" s="2" t="s">
        <v>46</v>
      </c>
      <c r="V16" s="2" t="s">
        <v>58</v>
      </c>
      <c r="W16" s="31">
        <f>MIN(AR24:AR1025)</f>
        <v>6.1111111111111116</v>
      </c>
      <c r="X16" s="31">
        <f>MIN(AT24:AT1025)</f>
        <v>0</v>
      </c>
      <c r="Y16" s="31">
        <f>MIN(AS24:AS1025)</f>
        <v>-0.41705861456750321</v>
      </c>
      <c r="Z16" s="16">
        <f>Y16</f>
        <v>-0.41705861456750321</v>
      </c>
      <c r="AA16" s="2" t="s">
        <v>205</v>
      </c>
      <c r="AI16" s="2"/>
      <c r="AJ16" s="2"/>
    </row>
    <row r="17" spans="1:61" ht="12.75" customHeight="1" x14ac:dyDescent="0.2">
      <c r="A17" s="2" t="s">
        <v>49</v>
      </c>
      <c r="C17" s="21">
        <f>C15^2/C16</f>
        <v>5.8755364806866952</v>
      </c>
      <c r="F17" s="2" t="s">
        <v>50</v>
      </c>
      <c r="H17" s="30">
        <f>(($C$18*$C$10*$C$19)+(($C$10*$H$13*$C$16)^2)/($C$10*$C$15^2*$C$14*PI())) / (550*$C$13/$C$8)</f>
        <v>501.23950623232713</v>
      </c>
      <c r="I17" s="2" t="s">
        <v>51</v>
      </c>
      <c r="K17" s="1" t="s">
        <v>195</v>
      </c>
      <c r="V17" s="2" t="s">
        <v>61</v>
      </c>
      <c r="W17" s="31">
        <f>W15-W16</f>
        <v>5404.9317967753877</v>
      </c>
      <c r="X17" s="31">
        <f>X15-X16</f>
        <v>2428.814880682829</v>
      </c>
      <c r="Y17" s="31">
        <f>Y15-Y16</f>
        <v>0.41705861456750321</v>
      </c>
      <c r="Z17" s="104" t="s">
        <v>204</v>
      </c>
      <c r="AI17" s="2"/>
      <c r="AJ17" s="2"/>
    </row>
    <row r="18" spans="1:61" ht="12.75" customHeight="1" x14ac:dyDescent="0.2">
      <c r="A18" s="2" t="s">
        <v>55</v>
      </c>
      <c r="C18" s="21">
        <v>0.25</v>
      </c>
      <c r="F18" s="2" t="s">
        <v>56</v>
      </c>
      <c r="G18" s="103" t="s">
        <v>202</v>
      </c>
      <c r="H18" s="12">
        <v>1</v>
      </c>
      <c r="K18" s="102">
        <v>1</v>
      </c>
      <c r="L18" s="1" t="s">
        <v>215</v>
      </c>
      <c r="V18" s="2" t="s">
        <v>206</v>
      </c>
      <c r="Z18" s="28">
        <f>DEGREES(TAN(RADIANS(M5)))*$H$5/$C$8</f>
        <v>2.9026564169401206</v>
      </c>
      <c r="AA18" s="2" t="s">
        <v>53</v>
      </c>
    </row>
    <row r="19" spans="1:61" ht="12.75" customHeight="1" x14ac:dyDescent="0.2">
      <c r="A19" s="2" t="s">
        <v>59</v>
      </c>
      <c r="C19" s="21">
        <v>10</v>
      </c>
      <c r="D19" s="2" t="s">
        <v>44</v>
      </c>
      <c r="F19" s="2" t="s">
        <v>60</v>
      </c>
      <c r="H19" s="10">
        <f>IF(H17*H18&gt;H16,H16,H17*H18)</f>
        <v>501.23950623232713</v>
      </c>
      <c r="I19" s="2" t="s">
        <v>51</v>
      </c>
      <c r="K19" s="102">
        <v>2</v>
      </c>
      <c r="L19" s="1" t="s">
        <v>216</v>
      </c>
      <c r="V19" s="2" t="s">
        <v>187</v>
      </c>
      <c r="Z19" s="28">
        <f>Z18*$H$8</f>
        <v>4.8377606949002006E-2</v>
      </c>
      <c r="AA19" s="2" t="s">
        <v>47</v>
      </c>
    </row>
    <row r="20" spans="1:61" ht="12.75" customHeight="1" x14ac:dyDescent="0.2">
      <c r="K20" s="102">
        <v>3</v>
      </c>
      <c r="L20" s="1" t="s">
        <v>209</v>
      </c>
      <c r="V20" s="2" t="s">
        <v>52</v>
      </c>
      <c r="Z20" s="28">
        <f>IF(AJ27&gt;180,AJ27-360,AJ27)</f>
        <v>4.8377647186896411E-2</v>
      </c>
      <c r="AA20" s="2" t="s">
        <v>47</v>
      </c>
    </row>
    <row r="21" spans="1:61" ht="12.75" customHeight="1" x14ac:dyDescent="0.2">
      <c r="B21" s="1" t="s">
        <v>163</v>
      </c>
      <c r="AF21" s="1" t="s">
        <v>62</v>
      </c>
      <c r="AG21" s="1"/>
      <c r="AH21" s="1"/>
      <c r="AI21" s="1"/>
      <c r="AJ21" s="2"/>
      <c r="AU21" s="90" t="s">
        <v>167</v>
      </c>
      <c r="AX21" s="3"/>
      <c r="AY21" s="3"/>
      <c r="BC21" s="3"/>
      <c r="BD21" s="3"/>
      <c r="BE21" s="3"/>
    </row>
    <row r="22" spans="1:61" ht="12.75" customHeight="1" x14ac:dyDescent="0.2">
      <c r="B22" s="86" t="s">
        <v>178</v>
      </c>
      <c r="C22" s="88"/>
      <c r="D22" s="88"/>
      <c r="E22" s="88"/>
      <c r="F22" s="88"/>
      <c r="G22" s="88"/>
      <c r="H22" s="88"/>
      <c r="I22" s="87"/>
      <c r="J22" s="86" t="s">
        <v>173</v>
      </c>
      <c r="K22" s="88"/>
      <c r="L22" s="88"/>
      <c r="M22" s="88"/>
      <c r="N22" s="88"/>
      <c r="O22" s="88"/>
      <c r="P22" s="88"/>
      <c r="Q22" s="87"/>
      <c r="R22" s="88"/>
      <c r="S22" s="88"/>
      <c r="T22" s="86" t="s">
        <v>180</v>
      </c>
      <c r="U22" s="88"/>
      <c r="V22" s="88"/>
      <c r="W22" s="88"/>
      <c r="X22" s="88"/>
      <c r="Y22" s="88"/>
      <c r="Z22" s="88"/>
      <c r="AA22" s="88"/>
      <c r="AB22" s="88"/>
      <c r="AC22" s="88"/>
      <c r="AD22" s="87"/>
      <c r="AF22" s="110" t="s">
        <v>70</v>
      </c>
      <c r="AG22" s="111"/>
      <c r="AH22" s="111"/>
      <c r="AI22" s="112"/>
      <c r="AJ22" s="110" t="s">
        <v>86</v>
      </c>
      <c r="AK22" s="111"/>
      <c r="AL22" s="112"/>
      <c r="AM22" s="113" t="s">
        <v>71</v>
      </c>
      <c r="AN22" s="114"/>
      <c r="AO22" s="114"/>
      <c r="AP22" s="114"/>
      <c r="AQ22" s="114"/>
      <c r="AR22" s="114"/>
      <c r="AS22" s="114"/>
      <c r="AT22" s="115"/>
      <c r="AU22" s="116" t="s">
        <v>72</v>
      </c>
      <c r="AV22" s="117"/>
      <c r="AW22" s="117"/>
      <c r="AX22" s="118"/>
      <c r="AY22" s="116" t="s">
        <v>73</v>
      </c>
      <c r="AZ22" s="117"/>
      <c r="BA22" s="117"/>
      <c r="BB22" s="117"/>
      <c r="BC22" s="117"/>
      <c r="BD22" s="117"/>
      <c r="BE22" s="117"/>
      <c r="BF22" s="117"/>
      <c r="BG22" s="118"/>
      <c r="BH22" s="116" t="s">
        <v>88</v>
      </c>
      <c r="BI22" s="118"/>
    </row>
    <row r="23" spans="1:61" ht="12.75" customHeight="1" x14ac:dyDescent="0.2">
      <c r="A23" s="33" t="s">
        <v>63</v>
      </c>
      <c r="B23" s="105" t="s">
        <v>19</v>
      </c>
      <c r="C23" s="107"/>
      <c r="D23" s="34" t="s">
        <v>64</v>
      </c>
      <c r="E23" s="93" t="s">
        <v>66</v>
      </c>
      <c r="F23" s="105" t="s">
        <v>65</v>
      </c>
      <c r="G23" s="107"/>
      <c r="H23" s="105" t="s">
        <v>67</v>
      </c>
      <c r="I23" s="107"/>
      <c r="J23" s="105" t="s">
        <v>68</v>
      </c>
      <c r="K23" s="107"/>
      <c r="L23" s="34" t="s">
        <v>64</v>
      </c>
      <c r="M23" s="105" t="s">
        <v>9</v>
      </c>
      <c r="N23" s="106"/>
      <c r="O23" s="107"/>
      <c r="P23" s="105" t="s">
        <v>69</v>
      </c>
      <c r="Q23" s="107"/>
      <c r="R23" s="105" t="s">
        <v>19</v>
      </c>
      <c r="S23" s="107"/>
      <c r="T23" s="105" t="s">
        <v>66</v>
      </c>
      <c r="U23" s="106"/>
      <c r="V23" s="107"/>
      <c r="W23" s="34" t="s">
        <v>64</v>
      </c>
      <c r="X23" s="105" t="s">
        <v>9</v>
      </c>
      <c r="Y23" s="106"/>
      <c r="Z23" s="107"/>
      <c r="AA23" s="105" t="s">
        <v>69</v>
      </c>
      <c r="AB23" s="107"/>
      <c r="AC23" s="105" t="s">
        <v>19</v>
      </c>
      <c r="AD23" s="107"/>
      <c r="AF23" s="35" t="s">
        <v>84</v>
      </c>
      <c r="AG23" s="35" t="s">
        <v>84</v>
      </c>
      <c r="AH23" s="37" t="s">
        <v>70</v>
      </c>
      <c r="AI23" s="38" t="s">
        <v>85</v>
      </c>
      <c r="AJ23" s="105" t="s">
        <v>179</v>
      </c>
      <c r="AK23" s="106"/>
      <c r="AL23" s="96" t="s">
        <v>114</v>
      </c>
      <c r="AM23" s="113" t="s">
        <v>87</v>
      </c>
      <c r="AN23" s="115"/>
      <c r="AO23" s="113" t="s">
        <v>89</v>
      </c>
      <c r="AP23" s="114"/>
      <c r="AQ23" s="115"/>
      <c r="AR23" s="113" t="s">
        <v>90</v>
      </c>
      <c r="AS23" s="114"/>
      <c r="AT23" s="115"/>
      <c r="AU23" s="105" t="s">
        <v>91</v>
      </c>
      <c r="AV23" s="106"/>
      <c r="AW23" s="106"/>
      <c r="AX23" s="107"/>
      <c r="AY23" s="93" t="s">
        <v>92</v>
      </c>
      <c r="AZ23" s="37" t="s">
        <v>93</v>
      </c>
      <c r="BA23" s="105" t="s">
        <v>94</v>
      </c>
      <c r="BB23" s="107"/>
      <c r="BC23" s="105" t="s">
        <v>95</v>
      </c>
      <c r="BD23" s="107"/>
      <c r="BE23" s="95" t="s">
        <v>70</v>
      </c>
      <c r="BF23" s="96" t="s">
        <v>96</v>
      </c>
      <c r="BG23" s="39" t="s">
        <v>97</v>
      </c>
      <c r="BH23" s="105" t="s">
        <v>175</v>
      </c>
      <c r="BI23" s="107"/>
    </row>
    <row r="24" spans="1:61" ht="12.75" customHeight="1" x14ac:dyDescent="0.2">
      <c r="A24" s="35" t="s">
        <v>74</v>
      </c>
      <c r="B24" s="105" t="s">
        <v>75</v>
      </c>
      <c r="C24" s="107"/>
      <c r="D24" s="34"/>
      <c r="E24" s="36" t="s">
        <v>182</v>
      </c>
      <c r="F24" s="105" t="s">
        <v>76</v>
      </c>
      <c r="G24" s="107"/>
      <c r="H24" s="105" t="s">
        <v>78</v>
      </c>
      <c r="I24" s="107"/>
      <c r="J24" s="105" t="s">
        <v>79</v>
      </c>
      <c r="K24" s="107"/>
      <c r="L24" s="34" t="s">
        <v>184</v>
      </c>
      <c r="M24" s="105" t="s">
        <v>80</v>
      </c>
      <c r="N24" s="107"/>
      <c r="O24" s="37" t="s">
        <v>81</v>
      </c>
      <c r="P24" s="105" t="s">
        <v>83</v>
      </c>
      <c r="Q24" s="107"/>
      <c r="R24" s="105" t="s">
        <v>82</v>
      </c>
      <c r="S24" s="107"/>
      <c r="T24" s="105" t="s">
        <v>183</v>
      </c>
      <c r="U24" s="106"/>
      <c r="V24" s="107"/>
      <c r="W24" s="34" t="s">
        <v>177</v>
      </c>
      <c r="X24" s="105" t="s">
        <v>80</v>
      </c>
      <c r="Y24" s="107"/>
      <c r="Z24" s="37" t="s">
        <v>81</v>
      </c>
      <c r="AA24" s="105" t="s">
        <v>83</v>
      </c>
      <c r="AB24" s="107"/>
      <c r="AC24" s="105" t="s">
        <v>82</v>
      </c>
      <c r="AD24" s="107"/>
      <c r="AI24" s="2"/>
      <c r="AJ24" s="37" t="s">
        <v>98</v>
      </c>
      <c r="AK24" s="96" t="s">
        <v>113</v>
      </c>
      <c r="AL24" s="96" t="s">
        <v>114</v>
      </c>
      <c r="AM24" s="41" t="s">
        <v>115</v>
      </c>
      <c r="AN24" s="41" t="s">
        <v>116</v>
      </c>
      <c r="AO24" s="37" t="s">
        <v>117</v>
      </c>
      <c r="AP24" s="37" t="s">
        <v>118</v>
      </c>
      <c r="AQ24" s="37" t="s">
        <v>119</v>
      </c>
      <c r="AR24" s="38" t="s">
        <v>120</v>
      </c>
      <c r="AS24" s="35" t="s">
        <v>121</v>
      </c>
      <c r="AT24" s="35" t="s">
        <v>122</v>
      </c>
      <c r="AU24" s="37" t="s">
        <v>123</v>
      </c>
      <c r="AV24" s="37" t="s">
        <v>144</v>
      </c>
      <c r="AW24" s="37" t="s">
        <v>124</v>
      </c>
      <c r="AX24" s="60" t="s">
        <v>196</v>
      </c>
      <c r="AY24" s="37" t="s">
        <v>144</v>
      </c>
      <c r="AZ24" s="37" t="s">
        <v>144</v>
      </c>
      <c r="BA24" s="99"/>
      <c r="BB24" s="37" t="s">
        <v>144</v>
      </c>
      <c r="BC24" s="37" t="s">
        <v>144</v>
      </c>
      <c r="BD24" s="41" t="s">
        <v>124</v>
      </c>
      <c r="BF24" s="37" t="s">
        <v>144</v>
      </c>
      <c r="BG24" s="41" t="s">
        <v>70</v>
      </c>
      <c r="BH24" s="37" t="s">
        <v>124</v>
      </c>
      <c r="BI24" s="60" t="s">
        <v>196</v>
      </c>
    </row>
    <row r="25" spans="1:61" ht="12.75" customHeight="1" x14ac:dyDescent="0.2">
      <c r="B25" s="35" t="s">
        <v>98</v>
      </c>
      <c r="C25" s="40" t="s">
        <v>99</v>
      </c>
      <c r="D25" s="34" t="s">
        <v>100</v>
      </c>
      <c r="E25" s="41" t="s">
        <v>103</v>
      </c>
      <c r="F25" s="41" t="s">
        <v>101</v>
      </c>
      <c r="G25" s="42" t="s">
        <v>102</v>
      </c>
      <c r="H25" s="41" t="s">
        <v>104</v>
      </c>
      <c r="I25" s="42" t="s">
        <v>105</v>
      </c>
      <c r="J25" s="37" t="s">
        <v>98</v>
      </c>
      <c r="K25" s="37" t="s">
        <v>99</v>
      </c>
      <c r="L25" s="100" t="s">
        <v>185</v>
      </c>
      <c r="M25" s="41" t="s">
        <v>106</v>
      </c>
      <c r="N25" s="43" t="s">
        <v>107</v>
      </c>
      <c r="O25" s="37" t="s">
        <v>108</v>
      </c>
      <c r="P25" s="41" t="s">
        <v>181</v>
      </c>
      <c r="Q25" s="42" t="s">
        <v>152</v>
      </c>
      <c r="R25" s="41" t="s">
        <v>161</v>
      </c>
      <c r="S25" s="42" t="s">
        <v>174</v>
      </c>
      <c r="T25" s="94" t="s">
        <v>98</v>
      </c>
      <c r="U25" s="94" t="s">
        <v>77</v>
      </c>
      <c r="V25" s="95" t="s">
        <v>159</v>
      </c>
      <c r="W25" s="34"/>
      <c r="X25" s="41" t="s">
        <v>106</v>
      </c>
      <c r="Y25" s="43" t="s">
        <v>107</v>
      </c>
      <c r="Z25" s="37" t="s">
        <v>108</v>
      </c>
      <c r="AA25" s="41" t="s">
        <v>172</v>
      </c>
      <c r="AB25" s="42" t="s">
        <v>152</v>
      </c>
      <c r="AC25" s="41" t="s">
        <v>161</v>
      </c>
      <c r="AD25" s="42" t="s">
        <v>174</v>
      </c>
      <c r="AF25" s="37" t="s">
        <v>109</v>
      </c>
      <c r="AG25" s="37" t="s">
        <v>110</v>
      </c>
      <c r="AH25" s="37" t="s">
        <v>111</v>
      </c>
      <c r="AI25" s="37" t="s">
        <v>112</v>
      </c>
      <c r="AJ25" s="41" t="s">
        <v>199</v>
      </c>
      <c r="AK25" s="41" t="s">
        <v>160</v>
      </c>
      <c r="AL25" s="41" t="s">
        <v>160</v>
      </c>
      <c r="AM25" s="44" t="s">
        <v>198</v>
      </c>
      <c r="AN25" s="44" t="s">
        <v>198</v>
      </c>
      <c r="AO25" s="44" t="s">
        <v>198</v>
      </c>
      <c r="AP25" s="44" t="s">
        <v>198</v>
      </c>
      <c r="AQ25" s="44" t="s">
        <v>198</v>
      </c>
      <c r="AR25" s="37" t="s">
        <v>197</v>
      </c>
      <c r="AS25" s="37" t="s">
        <v>197</v>
      </c>
      <c r="AT25" s="37" t="s">
        <v>197</v>
      </c>
      <c r="AV25" s="37" t="s">
        <v>200</v>
      </c>
      <c r="AW25" s="44" t="s">
        <v>201</v>
      </c>
      <c r="AX25" s="41" t="s">
        <v>199</v>
      </c>
      <c r="AY25" s="37" t="s">
        <v>200</v>
      </c>
      <c r="AZ25" s="37" t="s">
        <v>200</v>
      </c>
      <c r="BA25" s="37" t="s">
        <v>125</v>
      </c>
      <c r="BB25" s="37" t="s">
        <v>200</v>
      </c>
      <c r="BC25" s="37" t="s">
        <v>200</v>
      </c>
      <c r="BD25" s="44" t="s">
        <v>201</v>
      </c>
      <c r="BE25" s="44" t="s">
        <v>198</v>
      </c>
      <c r="BF25" s="44" t="s">
        <v>201</v>
      </c>
      <c r="BG25" s="44" t="s">
        <v>198</v>
      </c>
      <c r="BH25" s="44" t="s">
        <v>201</v>
      </c>
      <c r="BI25" s="41" t="s">
        <v>199</v>
      </c>
    </row>
    <row r="26" spans="1:61" ht="15" customHeight="1" x14ac:dyDescent="0.2">
      <c r="A26" s="45">
        <v>0</v>
      </c>
      <c r="B26" s="46" t="s">
        <v>127</v>
      </c>
      <c r="C26" s="12">
        <f>M7</f>
        <v>0</v>
      </c>
      <c r="D26" s="47">
        <f>IF($M$5&gt;=270,IF(C26&gt;270,16,IF(C26&gt;180,15,IF(C26&gt;90,14,13))),IF($M$5&gt;=180,IF(C26&gt;270,12,IF(C26&gt;180,11,IF(C26&gt;90,10,9))),IF($M$5&gt;=90,IF(C26&gt;270,8,IF(C26&gt;180,7,IF(C26&gt;90,6,5))),IF(C26&gt;270,4,IF(C26&gt;180,3,IF(C26&gt;90,2,1))))))</f>
        <v>1</v>
      </c>
      <c r="E26" s="48">
        <f>DEGREES(ASIN(SIN(RADIANS($M$6))*SIN(RADIANS(C26))))</f>
        <v>0</v>
      </c>
      <c r="F26" s="12">
        <f>$M$8</f>
        <v>0</v>
      </c>
      <c r="G26" s="20">
        <f t="shared" ref="G26:G89" si="0">MOD(IF(OR(D26=2,D26=3,D26=6,D26=7,D26=10,D26=11,D26=14,D26=15),180+F26,F26),360)</f>
        <v>0</v>
      </c>
      <c r="H26" s="48">
        <f>DEGREES(ACOS(SIN(RADIANS($M$6))*COS(RADIANS(G26))))</f>
        <v>30.000000000000004</v>
      </c>
      <c r="I26" s="20">
        <f t="shared" ref="I26:I89" si="1">IF(D26&gt;8,360-H26,H26)</f>
        <v>30.000000000000004</v>
      </c>
      <c r="J26" s="12">
        <v>0</v>
      </c>
      <c r="K26" s="16">
        <f t="shared" ref="K26:K89" si="2">MOD(I26+J26,360)</f>
        <v>30.000000000000004</v>
      </c>
      <c r="L26" s="34">
        <f>IF(J26&gt;0,IF(K26&gt;=270,IF(D26=9,16,IF(D26=12,13,IF(D26=14,11,IF(D26=15,10,D26)))),IF(K26&gt;=180,IF(D26=2,14,IF(D26=3,15,IF(D26=5,9,IF(D26=8,12,D26)))),IF(K26&gt;=90,IF(D26=1,8,IF(D26=4,5,IF(D26=6,3,IF(D26=7,2,D26)))),IF(D26=10,6,IF(D26=11,7,IF(D26=13,1,IF(D26=16,4,D26))))))),IF(K26&gt;=270,IF(D26=1,13,IF(D26=4,16,IF(D26=6,10,IF(D26=7,11,D26)))),IF(K26&gt;=180,IF(D26=10,15,IF(D26=11,14,IF(D26=13,12,IF(D26=16,9,D26)))),IF(K26&gt;=90,IF(D26=9,5,IF(D26=12,8,IF(D26=14,2,IF(D26=15,3,D26)))),IF(D26=2,7,IF(D26=3,6,IF(D26=5,4,IF(D26=8,1,D26))))))))</f>
        <v>1</v>
      </c>
      <c r="M26" s="49">
        <f>DEGREES(ACOS(SIN(RADIANS(K26))*COS(RADIANS(E26))))</f>
        <v>59.999999999999993</v>
      </c>
      <c r="N26" s="20">
        <f>MOD(IF(AND(L26&gt;=5,L26&lt;=12),360-M26,M26),360)</f>
        <v>59.999999999999993</v>
      </c>
      <c r="O26" s="16">
        <f>MOD(90-N26,360)</f>
        <v>30.000000000000007</v>
      </c>
      <c r="P26" s="49">
        <f>IF(OR(N26=90, N26=270), 0, DEGREES(ATAN(TAN(RADIANS(K26))*SIN(RADIANS(E26)))))</f>
        <v>0</v>
      </c>
      <c r="Q26" s="20">
        <f t="shared" ref="Q26:Q89" si="3">MOD(IF(OR(L26=2,L26=3,L26=6,L26=7,L26=10,L26=11,L26=14,L26=15),180+P26,P26),360)</f>
        <v>0</v>
      </c>
      <c r="R26" s="49">
        <f>DEGREES(ACOS(COS(RADIANS(E26))*COS(RADIANS(Q26))))</f>
        <v>0</v>
      </c>
      <c r="S26" s="20">
        <f t="shared" ref="S26:S89" si="4">MOD(IF(OR(L26=3,L26=4,L26=7,L26=8,L26=11,L26=12,L26=15,L26=16),360-R26,R26),360)</f>
        <v>0</v>
      </c>
      <c r="T26" s="16"/>
      <c r="U26" s="16"/>
      <c r="V26" s="16">
        <f>E26+T26</f>
        <v>0</v>
      </c>
      <c r="W26" s="34">
        <f t="shared" ref="W26:W89" si="5">IF(AND(E26&gt;=0,V26&lt;0),IF(L26=1,4,IF(L26=2,3,IF(L26=7,6,IF(L26=8,5,IF(L26=11,10,IF(L26=12,9,IF(L26=13,16,IF(L26=14,15,L26)))))))),L26)</f>
        <v>1</v>
      </c>
      <c r="X26" s="49">
        <f>DEGREES(ACOS(SIN(RADIANS(K26))*COS(RADIANS(V26))))</f>
        <v>59.999999999999993</v>
      </c>
      <c r="Y26" s="20">
        <f>MOD(IF(AND(W26&gt;=5,W26&lt;=12),360-X26,X26),360)</f>
        <v>59.999999999999993</v>
      </c>
      <c r="Z26" s="16">
        <f>MOD(90-Y26,360)</f>
        <v>30.000000000000007</v>
      </c>
      <c r="AA26" s="49">
        <f t="shared" ref="AA26:AA89" si="6">DEGREES(ATAN(TAN(RADIANS(K26))*SIN(RADIANS(V26))))</f>
        <v>0</v>
      </c>
      <c r="AB26" s="20">
        <f>MOD(IF(OR(W26=2,W26=3,W26=6,W26=7,W26=10,W26=11,W26=14,W26=15),180+AA26,AA26),360)</f>
        <v>0</v>
      </c>
      <c r="AC26" s="49">
        <f>DEGREES(ACOS(COS(RADIANS(V26))*COS(RADIANS(AB26))))</f>
        <v>0</v>
      </c>
      <c r="AD26" s="20">
        <f>MOD(IF(OR(W26=3,W26=4,W26=7,W26=8,W26=11,W26=12,W26=15,W26=16),360-AC26,AC26),360)</f>
        <v>0</v>
      </c>
      <c r="AF26" s="50">
        <f>C9</f>
        <v>6.1111111111111116</v>
      </c>
      <c r="AG26" s="51">
        <f>AF26/$H$8</f>
        <v>366.66666666666669</v>
      </c>
      <c r="AH26" s="16">
        <f t="shared" ref="AH26:AH90" si="7">AG26/(5280/3600)</f>
        <v>250.00000000000003</v>
      </c>
      <c r="AI26" s="52">
        <f t="shared" ref="AI26:AI89" si="8">AG26^2*$H$7/2</f>
        <v>159.83402747560143</v>
      </c>
      <c r="AJ26" s="48">
        <v>0</v>
      </c>
      <c r="AK26" s="84">
        <v>0</v>
      </c>
      <c r="AL26" s="48">
        <f>MOD(AB26+AK26,36)</f>
        <v>0</v>
      </c>
      <c r="AM26" s="32">
        <f t="shared" ref="AM26:AM89" si="9">AF26*COS(RADIANS($V26))</f>
        <v>6.1111111111111116</v>
      </c>
      <c r="AN26" s="32">
        <f t="shared" ref="AN26:AN89" si="10">AF26*SIN(RADIANS($V26))</f>
        <v>0</v>
      </c>
      <c r="AO26" s="32">
        <f t="shared" ref="AO26:AO89" si="11">AM26*COS(RADIANS(AL26))</f>
        <v>6.1111111111111116</v>
      </c>
      <c r="AP26" s="32">
        <f t="shared" ref="AP26:AP89" si="12">AN26</f>
        <v>0</v>
      </c>
      <c r="AQ26" s="32">
        <f t="shared" ref="AQ26:AQ89" si="13">AM26*SIN(RADIANS(AL26))</f>
        <v>0</v>
      </c>
      <c r="AR26" s="54">
        <f>AO26</f>
        <v>6.1111111111111116</v>
      </c>
      <c r="AS26" s="54">
        <f>AP26</f>
        <v>0</v>
      </c>
      <c r="AT26" s="54">
        <f>AQ26</f>
        <v>0</v>
      </c>
      <c r="AU26" s="55">
        <f>$H$15</f>
        <v>0.31005890174502254</v>
      </c>
      <c r="AV26" s="56">
        <f t="shared" ref="AV26:AV89" si="14">AI26*AU26*$C$16</f>
        <v>11547.005383792515</v>
      </c>
      <c r="AW26" s="53">
        <f t="shared" ref="AW26:AW89" si="15">(AV26/$C$6)*$H$8^2</f>
        <v>1.0319815311615009E-2</v>
      </c>
      <c r="AX26" s="53">
        <f t="shared" ref="AX26:AX89" si="16">AW26*360 / (2*PI()*AF26)</f>
        <v>9.6755213898003997E-2</v>
      </c>
      <c r="AY26" s="56">
        <f t="shared" ref="AY26:AY89" si="17">550*$H$19*$C$13/AG26</f>
        <v>676.67333341364167</v>
      </c>
      <c r="AZ26" s="56">
        <f t="shared" ref="AZ26:AZ89" si="18">AI26*$C$18*$C$19</f>
        <v>399.58506868900361</v>
      </c>
      <c r="BA26" s="53">
        <f t="shared" ref="BA26:BA89" si="19">ABS((AU26^2)/(PI()*$C$17*$C$14))</f>
        <v>7.4403432051347793E-3</v>
      </c>
      <c r="BB26" s="56">
        <f t="shared" ref="BB26:BB89" si="20">BA26*AI26*$C$16</f>
        <v>277.08826472463812</v>
      </c>
      <c r="BC26" s="56">
        <f t="shared" ref="BC26:BC89" si="21">AY26-AZ26-BB26</f>
        <v>0</v>
      </c>
      <c r="BD26" s="53">
        <f t="shared" ref="BD26:BD89" si="22">(BC26/$C$6)*$H$8^2</f>
        <v>0</v>
      </c>
      <c r="BE26" s="32">
        <f t="shared" ref="BE26:BE89" si="23">AF26+BD26</f>
        <v>6.1111111111111116</v>
      </c>
      <c r="BF26" s="53">
        <f t="shared" ref="BF26:BF89" si="24">-$H$9*SIN(RADIANS(V26))</f>
        <v>0</v>
      </c>
      <c r="BG26" s="98">
        <f>BE26+BF26</f>
        <v>6.1111111111111116</v>
      </c>
      <c r="BH26" s="51">
        <f t="shared" ref="BH26:BH89" si="25">-$H$9*COS(RADIANS(V26))</f>
        <v>-8.9372222222222214E-3</v>
      </c>
      <c r="BI26" s="51">
        <f t="shared" ref="BI26:BI89" si="26">BH26*360 / (2*PI()*AF26)</f>
        <v>-8.3792473184268648E-2</v>
      </c>
    </row>
    <row r="27" spans="1:61" ht="12.75" customHeight="1" x14ac:dyDescent="0.2">
      <c r="A27" s="45">
        <f t="shared" ref="A27:A90" si="27">A26+1</f>
        <v>1</v>
      </c>
      <c r="B27" s="57">
        <f>AX26</f>
        <v>9.6755213898003997E-2</v>
      </c>
      <c r="C27" s="16">
        <f t="shared" ref="C27:C90" si="28">MOD(AD26+B27,360)</f>
        <v>9.6755213898003997E-2</v>
      </c>
      <c r="D27" s="34">
        <f t="shared" ref="D27:D90" si="29">IF($O26&gt;=270,IF(C27&gt;270,16,IF(C27&gt;180,15,IF(C27&gt;90,14,13))),IF($O26&gt;=180,IF(C27&gt;270,12,IF(C27&gt;180,11,IF(C27&gt;90,10,9))),IF($O26&gt;=90,IF(C27&gt;270,8,IF(C27&gt;180,7,IF(C27&gt;90,6,5))),IF(C27&gt;270,4,IF(C27&gt;180,3,IF(C27&gt;90,2,1))))))</f>
        <v>1</v>
      </c>
      <c r="E27" s="49">
        <f>DEGREES(ASIN(SIN(RADIANS(Y26))*SIN(RADIANS(C27))))</f>
        <v>8.3792463227976899E-2</v>
      </c>
      <c r="F27" s="49">
        <f t="shared" ref="F27:F90" si="30">IF(OR(N26=90, N26=270), 0, DEGREES(ATAN(COS(RADIANS(Y26))*TAN(RADIANS(C27)))))</f>
        <v>4.8377641438604582E-2</v>
      </c>
      <c r="G27" s="20">
        <f t="shared" si="0"/>
        <v>4.8377641438604582E-2</v>
      </c>
      <c r="H27" s="49">
        <f t="shared" ref="H27:H90" si="31">DEGREES(ACOS(SIN(RADIANS(Y26))*COS(RADIANS(G27))))</f>
        <v>30.000035375055017</v>
      </c>
      <c r="I27" s="20">
        <f t="shared" si="1"/>
        <v>30.000035375055017</v>
      </c>
      <c r="J27" s="57">
        <f t="shared" ref="J27:J90" si="32">J26</f>
        <v>0</v>
      </c>
      <c r="K27" s="16">
        <f t="shared" si="2"/>
        <v>30.000035375055017</v>
      </c>
      <c r="L27" s="34">
        <f t="shared" ref="L27:L90" si="33">IF(J27&gt;0,IF(K27&gt;=270,IF(D27=9,16,IF(D27=12,13,IF(D27=14,11,IF(D27=15,10,D27)))),IF(K27&gt;=180,IF(D27=2,14,IF(D27=3,15,IF(D27=5,9,IF(D27=8,12,D27)))),IF(K27&gt;=90,IF(D27=1,8,IF(D27=4,5,IF(D27=6,3,IF(D27=7,2,D27)))),IF(D27=10,6,IF(D27=11,7,IF(D27=13,1,IF(D27=16,4,D27))))))),IF(K27&gt;=270,IF(D27=1,13,IF(D27=4,16,IF(D27=6,10,IF(D27=7,11,D27)))),IF(K27&gt;=180,IF(D27=10,15,IF(D27=11,14,IF(D27=13,12,IF(D27=16,9,D27)))),IF(K27&gt;=90,IF(D27=9,5,IF(D27=12,8,IF(D27=14,2,IF(D27=15,3,D27)))),IF(D27=2,7,IF(D27=3,6,IF(D27=5,4,IF(D27=8,1,D27))))))))</f>
        <v>1</v>
      </c>
      <c r="M27" s="49">
        <f>DEGREES(ACOS(SIN(RADIANS(K27))*COS(RADIANS(E27))))</f>
        <v>59.999999999999986</v>
      </c>
      <c r="N27" s="20">
        <f>MOD(IF(AND(L27&gt;=5,L27&lt;=12),360-M27,M27),360)</f>
        <v>59.999999999999986</v>
      </c>
      <c r="O27" s="16">
        <f t="shared" ref="O27:O90" si="34">MOD(90-N27,360)</f>
        <v>30.000000000000014</v>
      </c>
      <c r="P27" s="49">
        <f>IF(OR(N27=90, N27=270), 0, DEGREES(ATAN(TAN(RADIANS(K27))*SIN(RADIANS(E27)))))</f>
        <v>4.8377641438604568E-2</v>
      </c>
      <c r="Q27" s="20">
        <f t="shared" si="3"/>
        <v>4.8377641438604568E-2</v>
      </c>
      <c r="R27" s="49">
        <f>DEGREES(ACOS(COS(RADIANS(E27))*COS(RADIANS(Q27))))</f>
        <v>9.6755213896805747E-2</v>
      </c>
      <c r="S27" s="20">
        <f t="shared" si="4"/>
        <v>9.6755213896805747E-2</v>
      </c>
      <c r="T27" s="57">
        <f>BI26</f>
        <v>-8.3792473184268648E-2</v>
      </c>
      <c r="U27" s="16">
        <f t="shared" ref="U27:U90" si="35">E27+T27</f>
        <v>-9.956291749380064E-9</v>
      </c>
      <c r="V27" s="16">
        <f>IF(U27&lt;-90,-90,U27)</f>
        <v>-9.956291749380064E-9</v>
      </c>
      <c r="W27" s="34">
        <f t="shared" si="5"/>
        <v>4</v>
      </c>
      <c r="X27" s="49">
        <f>DEGREES(ACOS(SIN(RADIANS(K27))*COS(RADIANS(V27))))</f>
        <v>59.99996462494498</v>
      </c>
      <c r="Y27" s="20">
        <f>MOD(IF(AND(W27&gt;=5,W27&lt;=12),360-X27,X27),360)</f>
        <v>59.99996462494498</v>
      </c>
      <c r="Z27" s="16">
        <f t="shared" ref="Z27:Z90" si="36">MOD(90-Y27,360)</f>
        <v>30.00003537505502</v>
      </c>
      <c r="AA27" s="49">
        <f t="shared" si="6"/>
        <v>-5.7482759178057764E-9</v>
      </c>
      <c r="AB27" s="20">
        <f t="shared" ref="AB27:AB90" si="37">MOD(IF(OR(W27=2,W27=3,W27=6,W27=7,W27=10,W27=11,W27=14,W27=15),180+AA27,AA27),360)</f>
        <v>359.99999999425171</v>
      </c>
      <c r="AC27" s="49">
        <f t="shared" ref="AC27:AC90" si="38">DEGREES(ACOS(COS(RADIANS(V27))*COS(RADIANS(AB27))))</f>
        <v>0</v>
      </c>
      <c r="AD27" s="20">
        <f t="shared" ref="AD27:AD90" si="39">MOD(IF(OR(W27=3,W27=4,W27=7,W27=8,W27=11,W27=12,W27=15,W27=16),360-AC27,AC27),360)</f>
        <v>0</v>
      </c>
      <c r="AF27" s="58">
        <f>BG26</f>
        <v>6.1111111111111116</v>
      </c>
      <c r="AG27" s="51">
        <f t="shared" ref="AG27:AG90" si="40">AF27/$H$8</f>
        <v>366.66666666666669</v>
      </c>
      <c r="AH27" s="16">
        <f t="shared" si="7"/>
        <v>250.00000000000003</v>
      </c>
      <c r="AI27" s="52">
        <f t="shared" si="8"/>
        <v>159.83402747560143</v>
      </c>
      <c r="AJ27" s="52">
        <f t="shared" ref="AJ27:AJ90" si="41">MOD(Q27-AB27,360)</f>
        <v>4.8377647186896411E-2</v>
      </c>
      <c r="AK27" s="16">
        <f>MOD(AJ27+AK26,360)</f>
        <v>4.8377647186896411E-2</v>
      </c>
      <c r="AL27" s="16">
        <f>MOD(AB27+AK27,360)</f>
        <v>4.8377641438605679E-2</v>
      </c>
      <c r="AM27" s="32">
        <f t="shared" si="9"/>
        <v>6.1111111111111116</v>
      </c>
      <c r="AN27" s="32">
        <f t="shared" si="10"/>
        <v>-1.0619282197078392E-9</v>
      </c>
      <c r="AO27" s="32">
        <f t="shared" si="11"/>
        <v>6.1111089327279249</v>
      </c>
      <c r="AP27" s="32">
        <f t="shared" si="12"/>
        <v>-1.0619282197078392E-9</v>
      </c>
      <c r="AQ27" s="32">
        <f t="shared" si="13"/>
        <v>5.1599107213291537E-3</v>
      </c>
      <c r="AR27" s="56">
        <f t="shared" ref="AR27:AT42" si="42">AR26+AO27</f>
        <v>12.222220043839037</v>
      </c>
      <c r="AS27" s="56">
        <f t="shared" si="42"/>
        <v>-1.0619282197078392E-9</v>
      </c>
      <c r="AT27" s="56">
        <f t="shared" si="42"/>
        <v>5.1599107213291537E-3</v>
      </c>
      <c r="AU27" s="55">
        <f t="shared" ref="AU27:AU90" si="43">$H$15</f>
        <v>0.31005890174502254</v>
      </c>
      <c r="AV27" s="56">
        <f t="shared" si="14"/>
        <v>11547.005383792515</v>
      </c>
      <c r="AW27" s="53">
        <f t="shared" si="15"/>
        <v>1.0319815311615009E-2</v>
      </c>
      <c r="AX27" s="53">
        <f t="shared" si="16"/>
        <v>9.6755213898003997E-2</v>
      </c>
      <c r="AY27" s="56">
        <f t="shared" si="17"/>
        <v>676.67333341364167</v>
      </c>
      <c r="AZ27" s="56">
        <f t="shared" si="18"/>
        <v>399.58506868900361</v>
      </c>
      <c r="BA27" s="53">
        <f t="shared" si="19"/>
        <v>7.4403432051347793E-3</v>
      </c>
      <c r="BB27" s="56">
        <f t="shared" si="20"/>
        <v>277.08826472463812</v>
      </c>
      <c r="BC27" s="56">
        <f t="shared" si="21"/>
        <v>0</v>
      </c>
      <c r="BD27" s="53">
        <f t="shared" si="22"/>
        <v>0</v>
      </c>
      <c r="BE27" s="32">
        <f t="shared" si="23"/>
        <v>6.1111111111111116</v>
      </c>
      <c r="BF27" s="53">
        <f t="shared" si="24"/>
        <v>1.5530217518581823E-12</v>
      </c>
      <c r="BG27" s="32">
        <f t="shared" ref="BG27:BG90" si="44">BE27+BF27</f>
        <v>6.111111111112665</v>
      </c>
      <c r="BH27" s="51">
        <f t="shared" si="25"/>
        <v>-8.9372222222222214E-3</v>
      </c>
      <c r="BI27" s="51">
        <f t="shared" si="26"/>
        <v>-8.3792473184268648E-2</v>
      </c>
    </row>
    <row r="28" spans="1:61" ht="12.75" customHeight="1" x14ac:dyDescent="0.2">
      <c r="A28" s="45">
        <f>A27+1</f>
        <v>2</v>
      </c>
      <c r="B28" s="57">
        <f>AX27</f>
        <v>9.6755213898003997E-2</v>
      </c>
      <c r="C28" s="16">
        <f t="shared" si="28"/>
        <v>9.6755213898003997E-2</v>
      </c>
      <c r="D28" s="34">
        <f t="shared" si="29"/>
        <v>1</v>
      </c>
      <c r="E28" s="49">
        <f t="shared" ref="E28:E91" si="45">DEGREES(ASIN(SIN(RADIANS(Y27))*SIN(RADIANS(C28))))</f>
        <v>8.3792433359067664E-2</v>
      </c>
      <c r="F28" s="49">
        <f t="shared" si="30"/>
        <v>4.8377693173017648E-2</v>
      </c>
      <c r="G28" s="20">
        <f t="shared" si="0"/>
        <v>4.8377693173017648E-2</v>
      </c>
      <c r="H28" s="49">
        <f t="shared" si="31"/>
        <v>30.000070750135261</v>
      </c>
      <c r="I28" s="20">
        <f t="shared" si="1"/>
        <v>30.000070750135261</v>
      </c>
      <c r="J28" s="57">
        <f>J27</f>
        <v>0</v>
      </c>
      <c r="K28" s="16">
        <f t="shared" si="2"/>
        <v>30.000070750135261</v>
      </c>
      <c r="L28" s="34">
        <f t="shared" si="33"/>
        <v>1</v>
      </c>
      <c r="M28" s="49">
        <f t="shared" ref="M28:M91" si="46">DEGREES(ACOS(SIN(RADIANS(K28))*COS(RADIANS(E28))))</f>
        <v>59.999964624944965</v>
      </c>
      <c r="N28" s="20">
        <f t="shared" ref="N28:N91" si="47">MOD(IF(AND(L28&gt;=5,L28&lt;=12),360-M28,M28),360)</f>
        <v>59.999964624944965</v>
      </c>
      <c r="O28" s="16">
        <f t="shared" si="34"/>
        <v>30.000035375055035</v>
      </c>
      <c r="P28" s="49">
        <f t="shared" ref="P28:P91" si="48">IF(OR(N28=90, N28=270), 0, DEGREES(ATAN(TAN(RADIANS(K28))*SIN(RADIANS(E28)))))</f>
        <v>4.8377693173017669E-2</v>
      </c>
      <c r="Q28" s="20">
        <f t="shared" si="3"/>
        <v>4.8377693173017669E-2</v>
      </c>
      <c r="R28" s="49">
        <f t="shared" ref="R28:R91" si="49">DEGREES(ACOS(COS(RADIANS(E28))*COS(RADIANS(Q28))))</f>
        <v>9.6755213896805747E-2</v>
      </c>
      <c r="S28" s="20">
        <f t="shared" si="4"/>
        <v>9.6755213896805747E-2</v>
      </c>
      <c r="T28" s="57">
        <f>BI27</f>
        <v>-8.3792473184268648E-2</v>
      </c>
      <c r="U28" s="16">
        <f t="shared" si="35"/>
        <v>-3.9825200984222597E-8</v>
      </c>
      <c r="V28" s="16">
        <f t="shared" ref="V28:V91" si="50">IF(U28&lt;-90,-90,U28)</f>
        <v>-3.9825200984222597E-8</v>
      </c>
      <c r="W28" s="34">
        <f t="shared" si="5"/>
        <v>4</v>
      </c>
      <c r="X28" s="49">
        <f t="shared" ref="X28:X91" si="51">DEGREES(ACOS(SIN(RADIANS(K28))*COS(RADIANS(V28))))</f>
        <v>59.999929249864742</v>
      </c>
      <c r="Y28" s="20">
        <f t="shared" ref="Y28:Y91" si="52">MOD(IF(AND(W28&gt;=5,W28&lt;=12),360-X28,X28),360)</f>
        <v>59.999929249864742</v>
      </c>
      <c r="Z28" s="16">
        <f t="shared" si="36"/>
        <v>30.000070750135258</v>
      </c>
      <c r="AA28" s="49">
        <f t="shared" si="6"/>
        <v>-2.2993156078240545E-8</v>
      </c>
      <c r="AB28" s="20">
        <f t="shared" si="37"/>
        <v>359.99999997700684</v>
      </c>
      <c r="AC28" s="49">
        <f t="shared" si="38"/>
        <v>0</v>
      </c>
      <c r="AD28" s="20">
        <f t="shared" si="39"/>
        <v>0</v>
      </c>
      <c r="AF28" s="58">
        <f>BG27</f>
        <v>6.111111111112665</v>
      </c>
      <c r="AG28" s="51">
        <f t="shared" si="40"/>
        <v>366.66666666675991</v>
      </c>
      <c r="AH28" s="16">
        <f t="shared" si="7"/>
        <v>250.00000000006358</v>
      </c>
      <c r="AI28" s="52">
        <f t="shared" si="8"/>
        <v>159.83402747568272</v>
      </c>
      <c r="AJ28" s="52">
        <f t="shared" si="41"/>
        <v>4.8377716166157825E-2</v>
      </c>
      <c r="AK28" s="16">
        <f t="shared" ref="AK28:AK91" si="53">MOD(AJ28+AK27,360)</f>
        <v>9.6755363353054236E-2</v>
      </c>
      <c r="AL28" s="16">
        <f t="shared" ref="AL28:AL91" si="54">MOD(AB28+AK28,360)</f>
        <v>9.6755340359891306E-2</v>
      </c>
      <c r="AM28" s="32">
        <f t="shared" si="9"/>
        <v>6.111111111112665</v>
      </c>
      <c r="AN28" s="32">
        <f t="shared" si="10"/>
        <v>-4.2477165038204561E-9</v>
      </c>
      <c r="AO28" s="32">
        <f t="shared" si="11"/>
        <v>6.1111023975711163</v>
      </c>
      <c r="AP28" s="32">
        <f t="shared" si="12"/>
        <v>-4.2477165038204561E-9</v>
      </c>
      <c r="AQ28" s="32">
        <f t="shared" si="13"/>
        <v>1.0319823895066466E-2</v>
      </c>
      <c r="AR28" s="56">
        <f t="shared" ref="AR28:AT30" si="55">AR27+AO28</f>
        <v>18.333322441410154</v>
      </c>
      <c r="AS28" s="56">
        <f t="shared" si="55"/>
        <v>-5.3096447235282957E-9</v>
      </c>
      <c r="AT28" s="56">
        <f t="shared" si="55"/>
        <v>1.5479734616395621E-2</v>
      </c>
      <c r="AU28" s="55">
        <f t="shared" si="43"/>
        <v>0.31005890174502254</v>
      </c>
      <c r="AV28" s="56">
        <f t="shared" si="14"/>
        <v>11547.005383798387</v>
      </c>
      <c r="AW28" s="53">
        <f t="shared" si="15"/>
        <v>1.0319815311620259E-2</v>
      </c>
      <c r="AX28" s="53">
        <f t="shared" si="16"/>
        <v>9.675521389802863E-2</v>
      </c>
      <c r="AY28" s="56">
        <f t="shared" si="17"/>
        <v>676.67333341346955</v>
      </c>
      <c r="AZ28" s="56">
        <f t="shared" si="18"/>
        <v>399.58506868920676</v>
      </c>
      <c r="BA28" s="53">
        <f t="shared" si="19"/>
        <v>7.4403432051347793E-3</v>
      </c>
      <c r="BB28" s="56">
        <f t="shared" si="20"/>
        <v>277.08826472477898</v>
      </c>
      <c r="BC28" s="56">
        <f t="shared" si="21"/>
        <v>-5.1619508667499758E-10</v>
      </c>
      <c r="BD28" s="53">
        <f t="shared" si="22"/>
        <v>-4.6133501996337144E-16</v>
      </c>
      <c r="BE28" s="32">
        <f t="shared" si="23"/>
        <v>6.1111111111126641</v>
      </c>
      <c r="BF28" s="53">
        <f t="shared" si="24"/>
        <v>6.2120923088129363E-12</v>
      </c>
      <c r="BG28" s="51">
        <f t="shared" si="44"/>
        <v>6.1111111111188761</v>
      </c>
      <c r="BH28" s="51">
        <f t="shared" si="25"/>
        <v>-8.9372222222222214E-3</v>
      </c>
      <c r="BI28" s="51">
        <f t="shared" si="26"/>
        <v>-8.3792473184247346E-2</v>
      </c>
    </row>
    <row r="29" spans="1:61" ht="12.75" customHeight="1" x14ac:dyDescent="0.2">
      <c r="A29" s="45">
        <f>A28+1</f>
        <v>3</v>
      </c>
      <c r="B29" s="57">
        <f>AX28</f>
        <v>9.675521389802863E-2</v>
      </c>
      <c r="C29" s="16">
        <f t="shared" si="28"/>
        <v>9.675521389802863E-2</v>
      </c>
      <c r="D29" s="34">
        <f t="shared" si="29"/>
        <v>1</v>
      </c>
      <c r="E29" s="49">
        <f t="shared" si="45"/>
        <v>8.3792403490126496E-2</v>
      </c>
      <c r="F29" s="49">
        <f t="shared" si="30"/>
        <v>4.8377744907461495E-2</v>
      </c>
      <c r="G29" s="20">
        <f t="shared" si="0"/>
        <v>4.8377744907461495E-2</v>
      </c>
      <c r="H29" s="49">
        <f t="shared" si="31"/>
        <v>30.000106125240706</v>
      </c>
      <c r="I29" s="20">
        <f t="shared" si="1"/>
        <v>30.000106125240706</v>
      </c>
      <c r="J29" s="57">
        <f>J28</f>
        <v>0</v>
      </c>
      <c r="K29" s="16">
        <f t="shared" si="2"/>
        <v>30.000106125240706</v>
      </c>
      <c r="L29" s="34">
        <f t="shared" si="33"/>
        <v>1</v>
      </c>
      <c r="M29" s="49">
        <f t="shared" si="46"/>
        <v>59.999929249864742</v>
      </c>
      <c r="N29" s="20">
        <f t="shared" si="47"/>
        <v>59.999929249864742</v>
      </c>
      <c r="O29" s="16">
        <f t="shared" si="34"/>
        <v>30.000070750135258</v>
      </c>
      <c r="P29" s="49">
        <f t="shared" si="48"/>
        <v>4.8377744907461488E-2</v>
      </c>
      <c r="Q29" s="20">
        <f t="shared" si="3"/>
        <v>4.8377744907461488E-2</v>
      </c>
      <c r="R29" s="49">
        <f t="shared" si="49"/>
        <v>9.6755213896805747E-2</v>
      </c>
      <c r="S29" s="20">
        <f t="shared" si="4"/>
        <v>9.6755213896805747E-2</v>
      </c>
      <c r="T29" s="57">
        <f>BI28</f>
        <v>-8.3792473184247346E-2</v>
      </c>
      <c r="U29" s="16">
        <f t="shared" si="35"/>
        <v>-6.9694120849450591E-8</v>
      </c>
      <c r="V29" s="16">
        <f t="shared" si="50"/>
        <v>-6.9694120849450591E-8</v>
      </c>
      <c r="W29" s="34">
        <f t="shared" si="5"/>
        <v>4</v>
      </c>
      <c r="X29" s="49">
        <f t="shared" si="51"/>
        <v>59.999893874759294</v>
      </c>
      <c r="Y29" s="20">
        <f t="shared" si="52"/>
        <v>59.999893874759294</v>
      </c>
      <c r="Z29" s="16">
        <f t="shared" si="36"/>
        <v>30.000106125240706</v>
      </c>
      <c r="AA29" s="49">
        <f t="shared" si="6"/>
        <v>-4.0238091553389817E-8</v>
      </c>
      <c r="AB29" s="20">
        <f t="shared" si="37"/>
        <v>359.99999995976191</v>
      </c>
      <c r="AC29" s="49">
        <f t="shared" si="38"/>
        <v>0</v>
      </c>
      <c r="AD29" s="20">
        <f t="shared" si="39"/>
        <v>0</v>
      </c>
      <c r="AF29" s="58">
        <f>BG28</f>
        <v>6.1111111111188761</v>
      </c>
      <c r="AG29" s="51">
        <f t="shared" si="40"/>
        <v>366.66666666713257</v>
      </c>
      <c r="AH29" s="16">
        <f t="shared" si="7"/>
        <v>250.00000000031767</v>
      </c>
      <c r="AI29" s="52">
        <f t="shared" si="8"/>
        <v>159.83402747600761</v>
      </c>
      <c r="AJ29" s="52">
        <f t="shared" si="41"/>
        <v>4.8377785145532926E-2</v>
      </c>
      <c r="AK29" s="16">
        <f t="shared" si="53"/>
        <v>0.14513314849858716</v>
      </c>
      <c r="AL29" s="16">
        <f t="shared" si="54"/>
        <v>0.14513310826049519</v>
      </c>
      <c r="AM29" s="32">
        <f t="shared" si="9"/>
        <v>6.1111111111188761</v>
      </c>
      <c r="AN29" s="32">
        <f t="shared" si="10"/>
        <v>-7.433505921766746E-9</v>
      </c>
      <c r="AO29" s="32">
        <f t="shared" si="11"/>
        <v>6.1110915056298136</v>
      </c>
      <c r="AP29" s="32">
        <f t="shared" si="12"/>
        <v>-7.433505921766746E-9</v>
      </c>
      <c r="AQ29" s="32">
        <f t="shared" si="13"/>
        <v>1.5479737068778249E-2</v>
      </c>
      <c r="AR29" s="56">
        <f t="shared" si="55"/>
        <v>24.444413947039969</v>
      </c>
      <c r="AS29" s="56">
        <f t="shared" si="55"/>
        <v>-1.2743150645295043E-8</v>
      </c>
      <c r="AT29" s="56">
        <f t="shared" si="55"/>
        <v>3.0959471685173871E-2</v>
      </c>
      <c r="AU29" s="55">
        <f t="shared" si="43"/>
        <v>0.31005890174502254</v>
      </c>
      <c r="AV29" s="56">
        <f t="shared" si="14"/>
        <v>11547.005383821861</v>
      </c>
      <c r="AW29" s="53">
        <f t="shared" si="15"/>
        <v>1.0319815311641237E-2</v>
      </c>
      <c r="AX29" s="53">
        <f t="shared" si="16"/>
        <v>9.6755213898126982E-2</v>
      </c>
      <c r="AY29" s="56">
        <f t="shared" si="17"/>
        <v>676.67333341278186</v>
      </c>
      <c r="AZ29" s="56">
        <f t="shared" si="18"/>
        <v>399.585068690019</v>
      </c>
      <c r="BA29" s="53">
        <f t="shared" si="19"/>
        <v>7.4403432051347793E-3</v>
      </c>
      <c r="BB29" s="56">
        <f t="shared" si="20"/>
        <v>277.08826472534224</v>
      </c>
      <c r="BC29" s="56">
        <f t="shared" si="21"/>
        <v>-2.5793838176468853E-9</v>
      </c>
      <c r="BD29" s="53">
        <f t="shared" si="22"/>
        <v>-2.3052526374714137E-15</v>
      </c>
      <c r="BE29" s="32">
        <f t="shared" si="23"/>
        <v>6.1111111111188734</v>
      </c>
      <c r="BF29" s="53">
        <f t="shared" si="24"/>
        <v>1.0871164523937244E-11</v>
      </c>
      <c r="BG29" s="51">
        <f t="shared" si="44"/>
        <v>6.1111111111297447</v>
      </c>
      <c r="BH29" s="51">
        <f t="shared" si="25"/>
        <v>-8.9372222222222214E-3</v>
      </c>
      <c r="BI29" s="51">
        <f t="shared" si="26"/>
        <v>-8.3792473184162192E-2</v>
      </c>
    </row>
    <row r="30" spans="1:61" ht="12.75" customHeight="1" x14ac:dyDescent="0.2">
      <c r="A30" s="45">
        <f>A29+1</f>
        <v>4</v>
      </c>
      <c r="B30" s="57">
        <f>AX29</f>
        <v>9.6755213898126982E-2</v>
      </c>
      <c r="C30" s="16">
        <f t="shared" si="28"/>
        <v>9.6755213898126982E-2</v>
      </c>
      <c r="D30" s="34">
        <f t="shared" si="29"/>
        <v>1</v>
      </c>
      <c r="E30" s="49">
        <f t="shared" si="45"/>
        <v>8.3792373621195931E-2</v>
      </c>
      <c r="F30" s="49">
        <f t="shared" si="30"/>
        <v>4.837779664196061E-2</v>
      </c>
      <c r="G30" s="20">
        <f t="shared" si="0"/>
        <v>4.837779664196061E-2</v>
      </c>
      <c r="H30" s="49">
        <f t="shared" si="31"/>
        <v>30.000141500371377</v>
      </c>
      <c r="I30" s="20">
        <f t="shared" si="1"/>
        <v>30.000141500371377</v>
      </c>
      <c r="J30" s="57">
        <f>J29</f>
        <v>0</v>
      </c>
      <c r="K30" s="16">
        <f t="shared" si="2"/>
        <v>30.000141500371377</v>
      </c>
      <c r="L30" s="34">
        <f t="shared" si="33"/>
        <v>1</v>
      </c>
      <c r="M30" s="49">
        <f t="shared" si="46"/>
        <v>59.999893874759294</v>
      </c>
      <c r="N30" s="20">
        <f t="shared" si="47"/>
        <v>59.999893874759294</v>
      </c>
      <c r="O30" s="16">
        <f t="shared" si="34"/>
        <v>30.000106125240706</v>
      </c>
      <c r="P30" s="49">
        <f t="shared" si="48"/>
        <v>4.8377796641960603E-2</v>
      </c>
      <c r="Q30" s="20">
        <f t="shared" si="3"/>
        <v>4.8377796641960603E-2</v>
      </c>
      <c r="R30" s="49">
        <f t="shared" si="49"/>
        <v>9.6755213896805747E-2</v>
      </c>
      <c r="S30" s="20">
        <f t="shared" si="4"/>
        <v>9.6755213896805747E-2</v>
      </c>
      <c r="T30" s="57">
        <f>BI29</f>
        <v>-8.3792473184162192E-2</v>
      </c>
      <c r="U30" s="16">
        <f t="shared" si="35"/>
        <v>-9.9562966260346997E-8</v>
      </c>
      <c r="V30" s="16">
        <f t="shared" si="50"/>
        <v>-9.9562966260346997E-8</v>
      </c>
      <c r="W30" s="34">
        <f t="shared" si="5"/>
        <v>4</v>
      </c>
      <c r="X30" s="49">
        <f t="shared" si="51"/>
        <v>59.999858499628623</v>
      </c>
      <c r="Y30" s="20">
        <f t="shared" si="52"/>
        <v>59.999858499628623</v>
      </c>
      <c r="Z30" s="16">
        <f t="shared" si="36"/>
        <v>30.000141500371377</v>
      </c>
      <c r="AA30" s="49">
        <f t="shared" si="6"/>
        <v>-5.7483033219420576E-8</v>
      </c>
      <c r="AB30" s="20">
        <f t="shared" si="37"/>
        <v>359.99999994251698</v>
      </c>
      <c r="AC30" s="49">
        <f t="shared" si="38"/>
        <v>0</v>
      </c>
      <c r="AD30" s="20">
        <f t="shared" si="39"/>
        <v>0</v>
      </c>
      <c r="AF30" s="58">
        <f>BG29</f>
        <v>6.1111111111297447</v>
      </c>
      <c r="AG30" s="51">
        <f t="shared" si="40"/>
        <v>366.66666666778468</v>
      </c>
      <c r="AH30" s="16">
        <f t="shared" si="7"/>
        <v>250.0000000007623</v>
      </c>
      <c r="AI30" s="52">
        <f t="shared" si="8"/>
        <v>159.83402747657613</v>
      </c>
      <c r="AJ30" s="52">
        <f t="shared" si="41"/>
        <v>4.837785412496487E-2</v>
      </c>
      <c r="AK30" s="16">
        <f t="shared" si="53"/>
        <v>0.19351100262355203</v>
      </c>
      <c r="AL30" s="16">
        <f t="shared" si="54"/>
        <v>0.19351094514053102</v>
      </c>
      <c r="AM30" s="32">
        <f t="shared" si="9"/>
        <v>6.1111111111297447</v>
      </c>
      <c r="AN30" s="32">
        <f t="shared" si="10"/>
        <v>-1.061928739850232E-8</v>
      </c>
      <c r="AO30" s="32">
        <f t="shared" si="11"/>
        <v>6.1110762568931465</v>
      </c>
      <c r="AP30" s="32">
        <f t="shared" si="12"/>
        <v>-1.061928739850232E-8</v>
      </c>
      <c r="AQ30" s="32">
        <f t="shared" si="13"/>
        <v>2.063964656379666E-2</v>
      </c>
      <c r="AR30" s="56">
        <f t="shared" si="55"/>
        <v>30.555490203933115</v>
      </c>
      <c r="AS30" s="56">
        <f t="shared" si="55"/>
        <v>-2.3362438043797362E-8</v>
      </c>
      <c r="AT30" s="56">
        <f t="shared" si="55"/>
        <v>5.1599118248970531E-2</v>
      </c>
      <c r="AU30" s="55">
        <f t="shared" si="43"/>
        <v>0.31005890174502254</v>
      </c>
      <c r="AV30" s="56">
        <f t="shared" si="14"/>
        <v>11547.005383862932</v>
      </c>
      <c r="AW30" s="53">
        <f t="shared" si="15"/>
        <v>1.0319815311677943E-2</v>
      </c>
      <c r="AX30" s="53">
        <f t="shared" si="16"/>
        <v>9.6755213898299039E-2</v>
      </c>
      <c r="AY30" s="56">
        <f t="shared" si="17"/>
        <v>676.67333341157837</v>
      </c>
      <c r="AZ30" s="56">
        <f t="shared" si="18"/>
        <v>399.58506869144031</v>
      </c>
      <c r="BA30" s="53">
        <f t="shared" si="19"/>
        <v>7.4403432051347793E-3</v>
      </c>
      <c r="BB30" s="56">
        <f t="shared" si="20"/>
        <v>277.08826472632785</v>
      </c>
      <c r="BC30" s="56">
        <f t="shared" si="21"/>
        <v>-6.1897935665911064E-9</v>
      </c>
      <c r="BD30" s="53">
        <f t="shared" si="22"/>
        <v>-5.5319560614306182E-15</v>
      </c>
      <c r="BE30" s="32">
        <f t="shared" si="23"/>
        <v>6.1111111111297394</v>
      </c>
      <c r="BF30" s="53">
        <f t="shared" si="24"/>
        <v>1.5530225125380536E-11</v>
      </c>
      <c r="BG30" s="51">
        <f t="shared" si="44"/>
        <v>6.1111111111452692</v>
      </c>
      <c r="BH30" s="51">
        <f t="shared" si="25"/>
        <v>-8.9372222222222214E-3</v>
      </c>
      <c r="BI30" s="51">
        <f t="shared" si="26"/>
        <v>-8.3792473184013172E-2</v>
      </c>
    </row>
    <row r="31" spans="1:61" ht="12.75" customHeight="1" x14ac:dyDescent="0.2">
      <c r="A31" s="45">
        <f t="shared" si="27"/>
        <v>5</v>
      </c>
      <c r="B31" s="57">
        <f t="shared" ref="B31:B91" si="56">AX30</f>
        <v>9.6755213898299039E-2</v>
      </c>
      <c r="C31" s="16">
        <f t="shared" si="28"/>
        <v>9.6755213898299039E-2</v>
      </c>
      <c r="D31" s="34">
        <f t="shared" si="29"/>
        <v>1</v>
      </c>
      <c r="E31" s="49">
        <f t="shared" si="45"/>
        <v>8.3792343752275983E-2</v>
      </c>
      <c r="F31" s="49">
        <f t="shared" si="30"/>
        <v>4.8377848376515049E-2</v>
      </c>
      <c r="G31" s="20">
        <f t="shared" si="0"/>
        <v>4.8377848376515049E-2</v>
      </c>
      <c r="H31" s="49">
        <f t="shared" si="31"/>
        <v>30.000176875527266</v>
      </c>
      <c r="I31" s="20">
        <f t="shared" si="1"/>
        <v>30.000176875527266</v>
      </c>
      <c r="J31" s="57">
        <f t="shared" si="32"/>
        <v>0</v>
      </c>
      <c r="K31" s="16">
        <f t="shared" si="2"/>
        <v>30.000176875527266</v>
      </c>
      <c r="L31" s="34">
        <f t="shared" si="33"/>
        <v>1</v>
      </c>
      <c r="M31" s="49">
        <f t="shared" si="46"/>
        <v>59.999858499628623</v>
      </c>
      <c r="N31" s="20">
        <f t="shared" si="47"/>
        <v>59.999858499628623</v>
      </c>
      <c r="O31" s="16">
        <f t="shared" si="34"/>
        <v>30.000141500371377</v>
      </c>
      <c r="P31" s="49">
        <f t="shared" si="48"/>
        <v>4.8377848376515029E-2</v>
      </c>
      <c r="Q31" s="20">
        <f t="shared" si="3"/>
        <v>4.8377848376515029E-2</v>
      </c>
      <c r="R31" s="49">
        <f t="shared" si="49"/>
        <v>9.6755213896805747E-2</v>
      </c>
      <c r="S31" s="20">
        <f t="shared" si="4"/>
        <v>9.6755213896805747E-2</v>
      </c>
      <c r="T31" s="57">
        <f t="shared" ref="T31:T91" si="57">BI30</f>
        <v>-8.3792473184013172E-2</v>
      </c>
      <c r="U31" s="16">
        <f t="shared" si="35"/>
        <v>-1.2943173718915624E-7</v>
      </c>
      <c r="V31" s="16">
        <f t="shared" si="50"/>
        <v>-1.2943173718915624E-7</v>
      </c>
      <c r="W31" s="34">
        <f t="shared" si="5"/>
        <v>4</v>
      </c>
      <c r="X31" s="49">
        <f t="shared" si="51"/>
        <v>59.999823124472734</v>
      </c>
      <c r="Y31" s="20">
        <f t="shared" si="52"/>
        <v>59.999823124472734</v>
      </c>
      <c r="Z31" s="16">
        <f t="shared" si="36"/>
        <v>30.000176875527266</v>
      </c>
      <c r="AA31" s="49">
        <f t="shared" si="6"/>
        <v>-7.47279810602293E-8</v>
      </c>
      <c r="AB31" s="20">
        <f t="shared" si="37"/>
        <v>359.99999992527199</v>
      </c>
      <c r="AC31" s="49">
        <f t="shared" si="38"/>
        <v>0</v>
      </c>
      <c r="AD31" s="20">
        <f t="shared" si="39"/>
        <v>0</v>
      </c>
      <c r="AF31" s="58">
        <f t="shared" ref="AF31:AF91" si="58">BG30</f>
        <v>6.1111111111452692</v>
      </c>
      <c r="AG31" s="51">
        <f t="shared" si="40"/>
        <v>366.66666666871618</v>
      </c>
      <c r="AH31" s="16">
        <f t="shared" si="7"/>
        <v>250.00000000139741</v>
      </c>
      <c r="AI31" s="52">
        <f t="shared" si="8"/>
        <v>159.83402747738822</v>
      </c>
      <c r="AJ31" s="52">
        <f t="shared" si="41"/>
        <v>4.8377923104510501E-2</v>
      </c>
      <c r="AK31" s="16">
        <f t="shared" si="53"/>
        <v>0.24188892572806253</v>
      </c>
      <c r="AL31" s="16">
        <f t="shared" si="54"/>
        <v>0.24188885100005564</v>
      </c>
      <c r="AM31" s="32">
        <f t="shared" si="9"/>
        <v>6.1111111111452692</v>
      </c>
      <c r="AN31" s="32">
        <f t="shared" si="10"/>
        <v>-1.3805060931074072E-8</v>
      </c>
      <c r="AO31" s="32">
        <f t="shared" si="11"/>
        <v>6.111056651353346</v>
      </c>
      <c r="AP31" s="32">
        <f t="shared" si="12"/>
        <v>-1.3805060931074072E-8</v>
      </c>
      <c r="AQ31" s="32">
        <f t="shared" si="13"/>
        <v>2.5799548701424178E-2</v>
      </c>
      <c r="AR31" s="56">
        <f t="shared" si="42"/>
        <v>36.666546855286462</v>
      </c>
      <c r="AS31" s="56">
        <f t="shared" si="42"/>
        <v>-3.7167498974871432E-8</v>
      </c>
      <c r="AT31" s="56">
        <f t="shared" si="42"/>
        <v>7.7398666950394712E-2</v>
      </c>
      <c r="AU31" s="55">
        <f t="shared" si="43"/>
        <v>0.31005890174502254</v>
      </c>
      <c r="AV31" s="56">
        <f t="shared" si="14"/>
        <v>11547.0053839216</v>
      </c>
      <c r="AW31" s="53">
        <f t="shared" si="15"/>
        <v>1.0319815311730377E-2</v>
      </c>
      <c r="AX31" s="53">
        <f t="shared" si="16"/>
        <v>9.6755213898544856E-2</v>
      </c>
      <c r="AY31" s="56">
        <f t="shared" si="17"/>
        <v>676.67333340985931</v>
      </c>
      <c r="AZ31" s="56">
        <f t="shared" si="18"/>
        <v>399.58506869347053</v>
      </c>
      <c r="BA31" s="53">
        <f t="shared" si="19"/>
        <v>7.4403432051347793E-3</v>
      </c>
      <c r="BB31" s="56">
        <f t="shared" si="20"/>
        <v>277.08826472773569</v>
      </c>
      <c r="BC31" s="56">
        <f t="shared" si="21"/>
        <v>-1.1346912742737914E-8</v>
      </c>
      <c r="BD31" s="53">
        <f t="shared" si="22"/>
        <v>-1.0140988071801378E-14</v>
      </c>
      <c r="BE31" s="32">
        <f t="shared" si="23"/>
        <v>6.1111111111452594</v>
      </c>
      <c r="BF31" s="53">
        <f t="shared" si="24"/>
        <v>2.0189274108813388E-11</v>
      </c>
      <c r="BG31" s="51">
        <f t="shared" si="44"/>
        <v>6.1111111111654486</v>
      </c>
      <c r="BH31" s="51">
        <f t="shared" si="25"/>
        <v>-8.9372222222222214E-3</v>
      </c>
      <c r="BI31" s="51">
        <f t="shared" si="26"/>
        <v>-8.3792473183800301E-2</v>
      </c>
    </row>
    <row r="32" spans="1:61" ht="12.75" customHeight="1" x14ac:dyDescent="0.2">
      <c r="A32" s="45">
        <f t="shared" si="27"/>
        <v>6</v>
      </c>
      <c r="B32" s="57">
        <f t="shared" si="56"/>
        <v>9.6755213898544856E-2</v>
      </c>
      <c r="C32" s="16">
        <f t="shared" si="28"/>
        <v>9.6755213898544856E-2</v>
      </c>
      <c r="D32" s="34">
        <f t="shared" si="29"/>
        <v>1</v>
      </c>
      <c r="E32" s="49">
        <f t="shared" si="45"/>
        <v>8.3792313883366665E-2</v>
      </c>
      <c r="F32" s="49">
        <f t="shared" si="30"/>
        <v>4.8377900111124778E-2</v>
      </c>
      <c r="G32" s="20">
        <f t="shared" si="0"/>
        <v>4.8377900111124778E-2</v>
      </c>
      <c r="H32" s="49">
        <f t="shared" si="31"/>
        <v>30.000212250708383</v>
      </c>
      <c r="I32" s="20">
        <f t="shared" si="1"/>
        <v>30.000212250708383</v>
      </c>
      <c r="J32" s="57">
        <f t="shared" si="32"/>
        <v>0</v>
      </c>
      <c r="K32" s="16">
        <f t="shared" si="2"/>
        <v>30.000212250708383</v>
      </c>
      <c r="L32" s="34">
        <f t="shared" si="33"/>
        <v>1</v>
      </c>
      <c r="M32" s="49">
        <f t="shared" si="46"/>
        <v>59.999823124472734</v>
      </c>
      <c r="N32" s="20">
        <f t="shared" si="47"/>
        <v>59.999823124472734</v>
      </c>
      <c r="O32" s="16">
        <f t="shared" si="34"/>
        <v>30.000176875527266</v>
      </c>
      <c r="P32" s="49">
        <f t="shared" si="48"/>
        <v>4.8377900111124778E-2</v>
      </c>
      <c r="Q32" s="20">
        <f t="shared" si="3"/>
        <v>4.8377900111124778E-2</v>
      </c>
      <c r="R32" s="49">
        <f t="shared" si="49"/>
        <v>9.6755213896805747E-2</v>
      </c>
      <c r="S32" s="20">
        <f t="shared" si="4"/>
        <v>9.6755213896805747E-2</v>
      </c>
      <c r="T32" s="57">
        <f t="shared" si="57"/>
        <v>-8.3792473183800301E-2</v>
      </c>
      <c r="U32" s="16">
        <f t="shared" si="35"/>
        <v>-1.5930043363587831E-7</v>
      </c>
      <c r="V32" s="16">
        <f t="shared" si="50"/>
        <v>-1.5930043363587831E-7</v>
      </c>
      <c r="W32" s="34">
        <f t="shared" si="5"/>
        <v>4</v>
      </c>
      <c r="X32" s="49">
        <f t="shared" si="51"/>
        <v>59.999787749291613</v>
      </c>
      <c r="Y32" s="20">
        <f t="shared" si="52"/>
        <v>59.999787749291613</v>
      </c>
      <c r="Z32" s="16">
        <f t="shared" si="36"/>
        <v>30.000212250708387</v>
      </c>
      <c r="AA32" s="49">
        <f t="shared" si="6"/>
        <v>-9.1972935075737267E-8</v>
      </c>
      <c r="AB32" s="20">
        <f t="shared" si="37"/>
        <v>359.99999990802706</v>
      </c>
      <c r="AC32" s="49">
        <f t="shared" si="38"/>
        <v>0</v>
      </c>
      <c r="AD32" s="20">
        <f t="shared" si="39"/>
        <v>0</v>
      </c>
      <c r="AF32" s="58">
        <f t="shared" si="58"/>
        <v>6.1111111111654486</v>
      </c>
      <c r="AG32" s="51">
        <f t="shared" si="40"/>
        <v>366.66666666992694</v>
      </c>
      <c r="AH32" s="16">
        <f t="shared" si="7"/>
        <v>250.00000000222292</v>
      </c>
      <c r="AI32" s="52">
        <f t="shared" si="8"/>
        <v>159.8340274784438</v>
      </c>
      <c r="AJ32" s="52">
        <f t="shared" si="41"/>
        <v>4.8377992084056132E-2</v>
      </c>
      <c r="AK32" s="16">
        <f t="shared" si="53"/>
        <v>0.29026691781211866</v>
      </c>
      <c r="AL32" s="16">
        <f t="shared" si="54"/>
        <v>0.29026682583918273</v>
      </c>
      <c r="AM32" s="32">
        <f t="shared" si="9"/>
        <v>6.1111111111654486</v>
      </c>
      <c r="AN32" s="32">
        <f t="shared" si="10"/>
        <v>-1.6990826519489287E-8</v>
      </c>
      <c r="AO32" s="32">
        <f t="shared" si="11"/>
        <v>6.1110326890057536</v>
      </c>
      <c r="AP32" s="32">
        <f t="shared" si="12"/>
        <v>-1.6990826519489287E-8</v>
      </c>
      <c r="AQ32" s="32">
        <f t="shared" si="13"/>
        <v>3.0959439802948366E-2</v>
      </c>
      <c r="AR32" s="56">
        <f t="shared" si="42"/>
        <v>42.777579544292216</v>
      </c>
      <c r="AS32" s="56">
        <f t="shared" si="42"/>
        <v>-5.4158325494360723E-8</v>
      </c>
      <c r="AT32" s="56">
        <f t="shared" si="42"/>
        <v>0.10835810675334308</v>
      </c>
      <c r="AU32" s="55">
        <f t="shared" si="43"/>
        <v>0.31005890174502254</v>
      </c>
      <c r="AV32" s="56">
        <f t="shared" si="14"/>
        <v>11547.005383997859</v>
      </c>
      <c r="AW32" s="53">
        <f t="shared" si="15"/>
        <v>1.0319815311798531E-2</v>
      </c>
      <c r="AX32" s="53">
        <f t="shared" si="16"/>
        <v>9.6755213898864337E-2</v>
      </c>
      <c r="AY32" s="56">
        <f t="shared" si="17"/>
        <v>676.67333340762491</v>
      </c>
      <c r="AZ32" s="56">
        <f t="shared" si="18"/>
        <v>399.58506869610949</v>
      </c>
      <c r="BA32" s="53">
        <f t="shared" si="19"/>
        <v>7.4403432051347793E-3</v>
      </c>
      <c r="BB32" s="56">
        <f t="shared" si="20"/>
        <v>277.08826472956565</v>
      </c>
      <c r="BC32" s="56">
        <f t="shared" si="21"/>
        <v>-1.8050229755317559E-8</v>
      </c>
      <c r="BD32" s="53">
        <f t="shared" si="22"/>
        <v>-1.6131891448544086E-14</v>
      </c>
      <c r="BE32" s="32">
        <f t="shared" si="23"/>
        <v>6.1111111111654326</v>
      </c>
      <c r="BF32" s="53">
        <f t="shared" si="24"/>
        <v>2.48483114742358E-11</v>
      </c>
      <c r="BG32" s="51">
        <f t="shared" si="44"/>
        <v>6.1111111111902812</v>
      </c>
      <c r="BH32" s="51">
        <f t="shared" si="25"/>
        <v>-8.9372222222222214E-3</v>
      </c>
      <c r="BI32" s="51">
        <f t="shared" si="26"/>
        <v>-8.3792473183523605E-2</v>
      </c>
    </row>
    <row r="33" spans="1:61" ht="12.75" customHeight="1" x14ac:dyDescent="0.2">
      <c r="A33" s="45">
        <f t="shared" si="27"/>
        <v>7</v>
      </c>
      <c r="B33" s="57">
        <f t="shared" si="56"/>
        <v>9.6755213898864337E-2</v>
      </c>
      <c r="C33" s="16">
        <f t="shared" si="28"/>
        <v>9.6755213898864337E-2</v>
      </c>
      <c r="D33" s="34">
        <f t="shared" si="29"/>
        <v>1</v>
      </c>
      <c r="E33" s="49">
        <f t="shared" si="45"/>
        <v>8.3792284014467908E-2</v>
      </c>
      <c r="F33" s="49">
        <f t="shared" si="30"/>
        <v>4.8377951845789816E-2</v>
      </c>
      <c r="G33" s="20">
        <f t="shared" si="0"/>
        <v>4.8377951845789816E-2</v>
      </c>
      <c r="H33" s="49">
        <f t="shared" si="31"/>
        <v>30.000247625914714</v>
      </c>
      <c r="I33" s="20">
        <f t="shared" si="1"/>
        <v>30.000247625914714</v>
      </c>
      <c r="J33" s="57">
        <f t="shared" si="32"/>
        <v>0</v>
      </c>
      <c r="K33" s="16">
        <f t="shared" si="2"/>
        <v>30.000247625914714</v>
      </c>
      <c r="L33" s="34">
        <f t="shared" si="33"/>
        <v>1</v>
      </c>
      <c r="M33" s="49">
        <f t="shared" si="46"/>
        <v>59.999787749291613</v>
      </c>
      <c r="N33" s="20">
        <f t="shared" si="47"/>
        <v>59.999787749291613</v>
      </c>
      <c r="O33" s="16">
        <f t="shared" si="34"/>
        <v>30.000212250708387</v>
      </c>
      <c r="P33" s="49">
        <f t="shared" si="48"/>
        <v>4.8377951845789802E-2</v>
      </c>
      <c r="Q33" s="20">
        <f t="shared" si="3"/>
        <v>4.8377951845789802E-2</v>
      </c>
      <c r="R33" s="49">
        <f t="shared" si="49"/>
        <v>9.6755213896805747E-2</v>
      </c>
      <c r="S33" s="20">
        <f t="shared" si="4"/>
        <v>9.6755213896805747E-2</v>
      </c>
      <c r="T33" s="57">
        <f t="shared" si="57"/>
        <v>-8.3792473183523605E-2</v>
      </c>
      <c r="U33" s="16">
        <f t="shared" si="35"/>
        <v>-1.8916905569765774E-7</v>
      </c>
      <c r="V33" s="16">
        <f t="shared" si="50"/>
        <v>-1.8916905569765774E-7</v>
      </c>
      <c r="W33" s="34">
        <f t="shared" si="5"/>
        <v>4</v>
      </c>
      <c r="X33" s="49">
        <f t="shared" si="51"/>
        <v>59.999752374085283</v>
      </c>
      <c r="Y33" s="20">
        <f t="shared" si="52"/>
        <v>59.999752374085283</v>
      </c>
      <c r="Z33" s="16">
        <f t="shared" si="36"/>
        <v>30.000247625914717</v>
      </c>
      <c r="AA33" s="49">
        <f t="shared" si="6"/>
        <v>-1.0921789532195265E-7</v>
      </c>
      <c r="AB33" s="20">
        <f t="shared" si="37"/>
        <v>359.99999989078208</v>
      </c>
      <c r="AC33" s="49">
        <f t="shared" si="38"/>
        <v>0</v>
      </c>
      <c r="AD33" s="20">
        <f t="shared" si="39"/>
        <v>0</v>
      </c>
      <c r="AF33" s="58">
        <f t="shared" si="58"/>
        <v>6.1111111111902812</v>
      </c>
      <c r="AG33" s="51">
        <f t="shared" si="40"/>
        <v>366.66666667141686</v>
      </c>
      <c r="AH33" s="16">
        <f t="shared" si="7"/>
        <v>250.0000000032388</v>
      </c>
      <c r="AI33" s="52">
        <f t="shared" si="8"/>
        <v>159.83402747974276</v>
      </c>
      <c r="AJ33" s="52">
        <f t="shared" si="41"/>
        <v>4.837806106371545E-2</v>
      </c>
      <c r="AK33" s="16">
        <f t="shared" si="53"/>
        <v>0.33864497887583411</v>
      </c>
      <c r="AL33" s="16">
        <f t="shared" si="54"/>
        <v>0.3386448696579123</v>
      </c>
      <c r="AM33" s="32">
        <f t="shared" si="9"/>
        <v>6.1111111111902812</v>
      </c>
      <c r="AN33" s="32">
        <f t="shared" si="10"/>
        <v>-2.0176584174116575E-8</v>
      </c>
      <c r="AO33" s="32">
        <f t="shared" si="11"/>
        <v>6.1110043698488141</v>
      </c>
      <c r="AP33" s="32">
        <f t="shared" si="12"/>
        <v>-2.0176584174116575E-8</v>
      </c>
      <c r="AQ33" s="32">
        <f t="shared" si="13"/>
        <v>3.6119316189626285E-2</v>
      </c>
      <c r="AR33" s="56">
        <f t="shared" si="42"/>
        <v>48.88858391414103</v>
      </c>
      <c r="AS33" s="56">
        <f t="shared" si="42"/>
        <v>-7.4334909668477301E-8</v>
      </c>
      <c r="AT33" s="56">
        <f t="shared" si="42"/>
        <v>0.14447742294296936</v>
      </c>
      <c r="AU33" s="55">
        <f t="shared" si="43"/>
        <v>0.31005890174502254</v>
      </c>
      <c r="AV33" s="56">
        <f t="shared" si="14"/>
        <v>11547.005384091701</v>
      </c>
      <c r="AW33" s="53">
        <f t="shared" si="15"/>
        <v>1.03198153118824E-2</v>
      </c>
      <c r="AX33" s="53">
        <f t="shared" si="16"/>
        <v>9.6755213899257508E-2</v>
      </c>
      <c r="AY33" s="56">
        <f t="shared" si="17"/>
        <v>676.67333340487528</v>
      </c>
      <c r="AZ33" s="56">
        <f t="shared" si="18"/>
        <v>399.5850686993569</v>
      </c>
      <c r="BA33" s="53">
        <f t="shared" si="19"/>
        <v>7.4403432051347793E-3</v>
      </c>
      <c r="BB33" s="56">
        <f t="shared" si="20"/>
        <v>277.0882647318175</v>
      </c>
      <c r="BC33" s="56">
        <f t="shared" si="21"/>
        <v>-2.6299119326722575E-8</v>
      </c>
      <c r="BD33" s="53">
        <f t="shared" si="22"/>
        <v>-2.3504107367165892E-14</v>
      </c>
      <c r="BE33" s="32">
        <f t="shared" si="23"/>
        <v>6.1111111111902581</v>
      </c>
      <c r="BF33" s="53">
        <f t="shared" si="24"/>
        <v>2.9507337236800759E-11</v>
      </c>
      <c r="BG33" s="51">
        <f t="shared" si="44"/>
        <v>6.1111111112197651</v>
      </c>
      <c r="BH33" s="51">
        <f t="shared" si="25"/>
        <v>-8.9372222222222214E-3</v>
      </c>
      <c r="BI33" s="51">
        <f t="shared" si="26"/>
        <v>-8.3792473183183114E-2</v>
      </c>
    </row>
    <row r="34" spans="1:61" ht="12.75" customHeight="1" x14ac:dyDescent="0.2">
      <c r="A34" s="45">
        <f t="shared" si="27"/>
        <v>8</v>
      </c>
      <c r="B34" s="57">
        <f t="shared" si="56"/>
        <v>9.6755213899257508E-2</v>
      </c>
      <c r="C34" s="16">
        <f t="shared" si="28"/>
        <v>9.6755213899257508E-2</v>
      </c>
      <c r="D34" s="34">
        <f t="shared" si="29"/>
        <v>1</v>
      </c>
      <c r="E34" s="49">
        <f t="shared" si="45"/>
        <v>8.3792254145579739E-2</v>
      </c>
      <c r="F34" s="49">
        <f t="shared" si="30"/>
        <v>4.8378003580510129E-2</v>
      </c>
      <c r="G34" s="20">
        <f t="shared" si="0"/>
        <v>4.8378003580510129E-2</v>
      </c>
      <c r="H34" s="49">
        <f t="shared" si="31"/>
        <v>30.000283001146251</v>
      </c>
      <c r="I34" s="20">
        <f t="shared" si="1"/>
        <v>30.000283001146251</v>
      </c>
      <c r="J34" s="57">
        <f t="shared" si="32"/>
        <v>0</v>
      </c>
      <c r="K34" s="16">
        <f t="shared" si="2"/>
        <v>30.000283001146251</v>
      </c>
      <c r="L34" s="34">
        <f t="shared" si="33"/>
        <v>1</v>
      </c>
      <c r="M34" s="49">
        <f t="shared" si="46"/>
        <v>59.999752374085311</v>
      </c>
      <c r="N34" s="20">
        <f t="shared" si="47"/>
        <v>59.999752374085311</v>
      </c>
      <c r="O34" s="16">
        <f t="shared" si="34"/>
        <v>30.000247625914689</v>
      </c>
      <c r="P34" s="49">
        <f t="shared" si="48"/>
        <v>4.837800358051008E-2</v>
      </c>
      <c r="Q34" s="20">
        <f t="shared" si="3"/>
        <v>4.837800358051008E-2</v>
      </c>
      <c r="R34" s="49">
        <f t="shared" si="49"/>
        <v>9.6755213896805747E-2</v>
      </c>
      <c r="S34" s="20">
        <f t="shared" si="4"/>
        <v>9.6755213896805747E-2</v>
      </c>
      <c r="T34" s="57">
        <f t="shared" si="57"/>
        <v>-8.3792473183183114E-2</v>
      </c>
      <c r="U34" s="16">
        <f t="shared" si="35"/>
        <v>-2.1903760337449452E-7</v>
      </c>
      <c r="V34" s="16">
        <f t="shared" si="50"/>
        <v>-2.1903760337449452E-7</v>
      </c>
      <c r="W34" s="34">
        <f t="shared" si="5"/>
        <v>4</v>
      </c>
      <c r="X34" s="49">
        <f t="shared" si="51"/>
        <v>59.999716998853749</v>
      </c>
      <c r="Y34" s="20">
        <f t="shared" si="52"/>
        <v>59.999716998853749</v>
      </c>
      <c r="Z34" s="16">
        <f t="shared" si="36"/>
        <v>30.000283001146251</v>
      </c>
      <c r="AA34" s="49">
        <f t="shared" si="6"/>
        <v>-1.2646286179879681E-7</v>
      </c>
      <c r="AB34" s="20">
        <f t="shared" si="37"/>
        <v>359.99999987353715</v>
      </c>
      <c r="AC34" s="49">
        <f t="shared" si="38"/>
        <v>0</v>
      </c>
      <c r="AD34" s="20">
        <f t="shared" si="39"/>
        <v>0</v>
      </c>
      <c r="AF34" s="58">
        <f t="shared" si="58"/>
        <v>6.1111111112197651</v>
      </c>
      <c r="AG34" s="51">
        <f t="shared" si="40"/>
        <v>366.66666667318589</v>
      </c>
      <c r="AH34" s="16">
        <f t="shared" si="7"/>
        <v>250.00000000444493</v>
      </c>
      <c r="AI34" s="52">
        <f t="shared" si="8"/>
        <v>159.83402748128501</v>
      </c>
      <c r="AJ34" s="52">
        <f t="shared" si="41"/>
        <v>4.8378130043374767E-2</v>
      </c>
      <c r="AK34" s="16">
        <f t="shared" si="53"/>
        <v>0.38702310891920888</v>
      </c>
      <c r="AL34" s="16">
        <f t="shared" si="54"/>
        <v>0.38702298245635802</v>
      </c>
      <c r="AM34" s="32">
        <f t="shared" si="9"/>
        <v>6.1111111112197651</v>
      </c>
      <c r="AN34" s="32">
        <f t="shared" si="10"/>
        <v>-2.3362333894963201E-8</v>
      </c>
      <c r="AO34" s="32">
        <f t="shared" si="11"/>
        <v>6.1109716938840801</v>
      </c>
      <c r="AP34" s="32">
        <f t="shared" si="12"/>
        <v>-2.3362333894963201E-8</v>
      </c>
      <c r="AQ34" s="32">
        <f t="shared" si="13"/>
        <v>4.1279174182711396E-2</v>
      </c>
      <c r="AR34" s="56">
        <f t="shared" si="42"/>
        <v>54.999555608025112</v>
      </c>
      <c r="AS34" s="56">
        <f t="shared" si="42"/>
        <v>-9.7697243563440506E-8</v>
      </c>
      <c r="AT34" s="56">
        <f t="shared" si="42"/>
        <v>0.18575659712568077</v>
      </c>
      <c r="AU34" s="55">
        <f t="shared" si="43"/>
        <v>0.31005890174502254</v>
      </c>
      <c r="AV34" s="56">
        <f t="shared" si="14"/>
        <v>11547.005384203119</v>
      </c>
      <c r="AW34" s="53">
        <f t="shared" si="15"/>
        <v>1.0319815311981976E-2</v>
      </c>
      <c r="AX34" s="53">
        <f t="shared" si="16"/>
        <v>9.6755213899724288E-2</v>
      </c>
      <c r="AY34" s="56">
        <f t="shared" si="17"/>
        <v>676.67333340161065</v>
      </c>
      <c r="AZ34" s="56">
        <f t="shared" si="18"/>
        <v>399.58506870321253</v>
      </c>
      <c r="BA34" s="53">
        <f t="shared" si="19"/>
        <v>7.4403432051347793E-3</v>
      </c>
      <c r="BB34" s="56">
        <f t="shared" si="20"/>
        <v>277.08826473449113</v>
      </c>
      <c r="BC34" s="56">
        <f t="shared" si="21"/>
        <v>-3.6093013022764353E-8</v>
      </c>
      <c r="BD34" s="53">
        <f t="shared" si="22"/>
        <v>-3.2257127805400566E-14</v>
      </c>
      <c r="BE34" s="32">
        <f t="shared" si="23"/>
        <v>6.1111111112197332</v>
      </c>
      <c r="BF34" s="53">
        <f t="shared" si="24"/>
        <v>3.4166351396508255E-11</v>
      </c>
      <c r="BG34" s="51">
        <f t="shared" si="44"/>
        <v>6.1111111112538996</v>
      </c>
      <c r="BH34" s="51">
        <f t="shared" si="25"/>
        <v>-8.9372222222222214E-3</v>
      </c>
      <c r="BI34" s="51">
        <f t="shared" si="26"/>
        <v>-8.379247318277884E-2</v>
      </c>
    </row>
    <row r="35" spans="1:61" ht="12.75" customHeight="1" x14ac:dyDescent="0.2">
      <c r="A35" s="45">
        <f t="shared" si="27"/>
        <v>9</v>
      </c>
      <c r="B35" s="57">
        <f t="shared" si="56"/>
        <v>9.6755213899724288E-2</v>
      </c>
      <c r="C35" s="16">
        <f t="shared" si="28"/>
        <v>9.6755213899724288E-2</v>
      </c>
      <c r="D35" s="34">
        <f t="shared" si="29"/>
        <v>1</v>
      </c>
      <c r="E35" s="49">
        <f t="shared" si="45"/>
        <v>8.3792224276702076E-2</v>
      </c>
      <c r="F35" s="49">
        <f t="shared" si="30"/>
        <v>4.8378055315285655E-2</v>
      </c>
      <c r="G35" s="20">
        <f t="shared" si="0"/>
        <v>4.8378055315285655E-2</v>
      </c>
      <c r="H35" s="49">
        <f t="shared" si="31"/>
        <v>30.000318376403012</v>
      </c>
      <c r="I35" s="20">
        <f t="shared" si="1"/>
        <v>30.000318376403012</v>
      </c>
      <c r="J35" s="57">
        <f t="shared" si="32"/>
        <v>0</v>
      </c>
      <c r="K35" s="16">
        <f t="shared" si="2"/>
        <v>30.000318376403012</v>
      </c>
      <c r="L35" s="34">
        <f t="shared" si="33"/>
        <v>1</v>
      </c>
      <c r="M35" s="49">
        <f t="shared" si="46"/>
        <v>59.999716998853764</v>
      </c>
      <c r="N35" s="20">
        <f t="shared" si="47"/>
        <v>59.999716998853764</v>
      </c>
      <c r="O35" s="16">
        <f t="shared" si="34"/>
        <v>30.000283001146236</v>
      </c>
      <c r="P35" s="49">
        <f t="shared" si="48"/>
        <v>4.837805531528562E-2</v>
      </c>
      <c r="Q35" s="20">
        <f t="shared" si="3"/>
        <v>4.837805531528562E-2</v>
      </c>
      <c r="R35" s="49">
        <f t="shared" si="49"/>
        <v>9.6755213896805747E-2</v>
      </c>
      <c r="S35" s="20">
        <f t="shared" si="4"/>
        <v>9.6755213896805747E-2</v>
      </c>
      <c r="T35" s="57">
        <f t="shared" si="57"/>
        <v>-8.379247318277884E-2</v>
      </c>
      <c r="U35" s="16">
        <f t="shared" si="35"/>
        <v>-2.4890607676353316E-7</v>
      </c>
      <c r="V35" s="16">
        <f t="shared" si="50"/>
        <v>-2.4890607676353316E-7</v>
      </c>
      <c r="W35" s="34">
        <f t="shared" si="5"/>
        <v>4</v>
      </c>
      <c r="X35" s="49">
        <f t="shared" si="51"/>
        <v>59.999681623596999</v>
      </c>
      <c r="Y35" s="20">
        <f t="shared" si="52"/>
        <v>59.999681623596999</v>
      </c>
      <c r="Z35" s="16">
        <f t="shared" si="36"/>
        <v>30.000318376403001</v>
      </c>
      <c r="AA35" s="49">
        <f t="shared" si="6"/>
        <v>-1.4370783456227856E-7</v>
      </c>
      <c r="AB35" s="20">
        <f t="shared" si="37"/>
        <v>359.99999985629216</v>
      </c>
      <c r="AC35" s="49">
        <f t="shared" si="38"/>
        <v>0</v>
      </c>
      <c r="AD35" s="20">
        <f t="shared" si="39"/>
        <v>0</v>
      </c>
      <c r="AF35" s="58">
        <f t="shared" si="58"/>
        <v>6.1111111112538996</v>
      </c>
      <c r="AG35" s="51">
        <f t="shared" si="40"/>
        <v>366.66666667523396</v>
      </c>
      <c r="AH35" s="16">
        <f t="shared" si="7"/>
        <v>250.00000000584134</v>
      </c>
      <c r="AI35" s="52">
        <f t="shared" si="8"/>
        <v>159.83402748307054</v>
      </c>
      <c r="AJ35" s="52">
        <f t="shared" si="41"/>
        <v>4.8378199023147772E-2</v>
      </c>
      <c r="AK35" s="16">
        <f t="shared" si="53"/>
        <v>0.43540130794235665</v>
      </c>
      <c r="AL35" s="16">
        <f t="shared" si="54"/>
        <v>0.43540116423451991</v>
      </c>
      <c r="AM35" s="32">
        <f t="shared" si="9"/>
        <v>6.1111111112538996</v>
      </c>
      <c r="AN35" s="32">
        <f t="shared" si="10"/>
        <v>-2.6548075692397783E-8</v>
      </c>
      <c r="AO35" s="32">
        <f t="shared" si="11"/>
        <v>6.1109346611162101</v>
      </c>
      <c r="AP35" s="32">
        <f t="shared" si="12"/>
        <v>-2.6548075692397783E-8</v>
      </c>
      <c r="AQ35" s="32">
        <f t="shared" si="13"/>
        <v>4.6439010103431912E-2</v>
      </c>
      <c r="AR35" s="56">
        <f t="shared" si="42"/>
        <v>61.110490269141323</v>
      </c>
      <c r="AS35" s="56">
        <f t="shared" si="42"/>
        <v>-1.2424531925583829E-7</v>
      </c>
      <c r="AT35" s="56">
        <f t="shared" si="42"/>
        <v>0.23219560722911267</v>
      </c>
      <c r="AU35" s="55">
        <f t="shared" si="43"/>
        <v>0.31005890174502254</v>
      </c>
      <c r="AV35" s="56">
        <f t="shared" si="14"/>
        <v>11547.005384332111</v>
      </c>
      <c r="AW35" s="53">
        <f t="shared" si="15"/>
        <v>1.0319815312097259E-2</v>
      </c>
      <c r="AX35" s="53">
        <f t="shared" si="16"/>
        <v>9.6755213900264703E-2</v>
      </c>
      <c r="AY35" s="56">
        <f t="shared" si="17"/>
        <v>676.67333339783102</v>
      </c>
      <c r="AZ35" s="56">
        <f t="shared" si="18"/>
        <v>399.58506870767633</v>
      </c>
      <c r="BA35" s="53">
        <f t="shared" si="19"/>
        <v>7.4403432051347793E-3</v>
      </c>
      <c r="BB35" s="56">
        <f t="shared" si="20"/>
        <v>277.08826473758654</v>
      </c>
      <c r="BC35" s="56">
        <f t="shared" si="21"/>
        <v>-4.7431854000024032E-8</v>
      </c>
      <c r="BD35" s="53">
        <f t="shared" si="22"/>
        <v>-4.2390901961021472E-14</v>
      </c>
      <c r="BE35" s="32">
        <f t="shared" si="23"/>
        <v>6.111111111253857</v>
      </c>
      <c r="BF35" s="53">
        <f t="shared" si="24"/>
        <v>3.8825353968511292E-11</v>
      </c>
      <c r="BG35" s="51">
        <f t="shared" si="44"/>
        <v>6.1111111112926819</v>
      </c>
      <c r="BH35" s="51">
        <f t="shared" si="25"/>
        <v>-8.9372222222222214E-3</v>
      </c>
      <c r="BI35" s="51">
        <f t="shared" si="26"/>
        <v>-8.3792473182310812E-2</v>
      </c>
    </row>
    <row r="36" spans="1:61" ht="12.75" customHeight="1" x14ac:dyDescent="0.2">
      <c r="A36" s="45">
        <f t="shared" si="27"/>
        <v>10</v>
      </c>
      <c r="B36" s="57">
        <f t="shared" si="56"/>
        <v>9.6755213900264703E-2</v>
      </c>
      <c r="C36" s="16">
        <f t="shared" si="28"/>
        <v>9.6755213900264703E-2</v>
      </c>
      <c r="D36" s="34">
        <f t="shared" si="29"/>
        <v>1</v>
      </c>
      <c r="E36" s="49">
        <f t="shared" si="45"/>
        <v>8.3792194407834961E-2</v>
      </c>
      <c r="F36" s="49">
        <f t="shared" si="30"/>
        <v>4.8378107050116435E-2</v>
      </c>
      <c r="G36" s="20">
        <f t="shared" si="0"/>
        <v>4.8378107050116435E-2</v>
      </c>
      <c r="H36" s="49">
        <f t="shared" si="31"/>
        <v>30.000353751685005</v>
      </c>
      <c r="I36" s="20">
        <f t="shared" si="1"/>
        <v>30.000353751685005</v>
      </c>
      <c r="J36" s="57">
        <f t="shared" si="32"/>
        <v>0</v>
      </c>
      <c r="K36" s="16">
        <f t="shared" si="2"/>
        <v>30.000353751685005</v>
      </c>
      <c r="L36" s="34">
        <f t="shared" si="33"/>
        <v>1</v>
      </c>
      <c r="M36" s="49">
        <f t="shared" si="46"/>
        <v>59.999681623596999</v>
      </c>
      <c r="N36" s="20">
        <f t="shared" si="47"/>
        <v>59.999681623596999</v>
      </c>
      <c r="O36" s="16">
        <f t="shared" si="34"/>
        <v>30.000318376403001</v>
      </c>
      <c r="P36" s="49">
        <f t="shared" si="48"/>
        <v>4.8378107050116449E-2</v>
      </c>
      <c r="Q36" s="20">
        <f t="shared" si="3"/>
        <v>4.8378107050116449E-2</v>
      </c>
      <c r="R36" s="49">
        <f t="shared" si="49"/>
        <v>9.6755213900571527E-2</v>
      </c>
      <c r="S36" s="20">
        <f t="shared" si="4"/>
        <v>9.6755213900571527E-2</v>
      </c>
      <c r="T36" s="57">
        <f t="shared" si="57"/>
        <v>-8.3792473182310812E-2</v>
      </c>
      <c r="U36" s="16">
        <f t="shared" si="35"/>
        <v>-2.7877447585089588E-7</v>
      </c>
      <c r="V36" s="16">
        <f t="shared" si="50"/>
        <v>-2.7877447585089588E-7</v>
      </c>
      <c r="W36" s="34">
        <f t="shared" si="5"/>
        <v>4</v>
      </c>
      <c r="X36" s="49">
        <f t="shared" si="51"/>
        <v>59.999646248314995</v>
      </c>
      <c r="Y36" s="20">
        <f t="shared" si="52"/>
        <v>59.999646248314995</v>
      </c>
      <c r="Z36" s="16">
        <f t="shared" si="36"/>
        <v>30.000353751685005</v>
      </c>
      <c r="AA36" s="49">
        <f t="shared" si="6"/>
        <v>-1.6095281360430706E-7</v>
      </c>
      <c r="AB36" s="20">
        <f t="shared" si="37"/>
        <v>359.99999983904718</v>
      </c>
      <c r="AC36" s="49">
        <f t="shared" si="38"/>
        <v>0</v>
      </c>
      <c r="AD36" s="20">
        <f t="shared" si="39"/>
        <v>0</v>
      </c>
      <c r="AF36" s="58">
        <f t="shared" si="58"/>
        <v>6.1111111112926819</v>
      </c>
      <c r="AG36" s="51">
        <f t="shared" si="40"/>
        <v>366.6666666775609</v>
      </c>
      <c r="AH36" s="16">
        <f t="shared" si="7"/>
        <v>250.0000000074279</v>
      </c>
      <c r="AI36" s="52">
        <f t="shared" si="8"/>
        <v>159.83402748509926</v>
      </c>
      <c r="AJ36" s="52">
        <f t="shared" si="41"/>
        <v>4.8378268002920777E-2</v>
      </c>
      <c r="AK36" s="16">
        <f t="shared" si="53"/>
        <v>0.48377957594527743</v>
      </c>
      <c r="AL36" s="16">
        <f t="shared" si="54"/>
        <v>0.4837794149924548</v>
      </c>
      <c r="AM36" s="32">
        <f t="shared" si="9"/>
        <v>6.1111111112926819</v>
      </c>
      <c r="AN36" s="32">
        <f t="shared" si="10"/>
        <v>-2.9733809564947377E-8</v>
      </c>
      <c r="AO36" s="32">
        <f t="shared" si="11"/>
        <v>6.1108932715529658</v>
      </c>
      <c r="AP36" s="32">
        <f t="shared" si="12"/>
        <v>-2.9733809564947377E-8</v>
      </c>
      <c r="AQ36" s="32">
        <f t="shared" si="13"/>
        <v>5.1598820273011596E-2</v>
      </c>
      <c r="AR36" s="56">
        <f t="shared" si="42"/>
        <v>67.221383540694291</v>
      </c>
      <c r="AS36" s="56">
        <f t="shared" si="42"/>
        <v>-1.5397912882078567E-7</v>
      </c>
      <c r="AT36" s="56">
        <f t="shared" si="42"/>
        <v>0.28379442750212425</v>
      </c>
      <c r="AU36" s="55">
        <f t="shared" si="43"/>
        <v>0.31005890174502254</v>
      </c>
      <c r="AV36" s="56">
        <f t="shared" si="14"/>
        <v>11547.005384478674</v>
      </c>
      <c r="AW36" s="53">
        <f t="shared" si="15"/>
        <v>1.0319815312228246E-2</v>
      </c>
      <c r="AX36" s="53">
        <f t="shared" si="16"/>
        <v>9.6755213900878781E-2</v>
      </c>
      <c r="AY36" s="56">
        <f t="shared" si="17"/>
        <v>676.67333339353661</v>
      </c>
      <c r="AZ36" s="56">
        <f t="shared" si="18"/>
        <v>399.58506871274813</v>
      </c>
      <c r="BA36" s="53">
        <f t="shared" si="19"/>
        <v>7.4403432051347793E-3</v>
      </c>
      <c r="BB36" s="56">
        <f t="shared" si="20"/>
        <v>277.08826474110356</v>
      </c>
      <c r="BC36" s="56">
        <f t="shared" si="21"/>
        <v>-6.0315073824313004E-8</v>
      </c>
      <c r="BD36" s="53">
        <f t="shared" si="22"/>
        <v>-5.3904921811762408E-14</v>
      </c>
      <c r="BE36" s="32">
        <f t="shared" si="23"/>
        <v>6.1111111112926277</v>
      </c>
      <c r="BF36" s="53">
        <f t="shared" si="24"/>
        <v>4.348434495064514E-11</v>
      </c>
      <c r="BG36" s="51">
        <f t="shared" si="44"/>
        <v>6.1111111113361121</v>
      </c>
      <c r="BH36" s="51">
        <f t="shared" si="25"/>
        <v>-8.9372222222222214E-3</v>
      </c>
      <c r="BI36" s="51">
        <f t="shared" si="26"/>
        <v>-8.3792473181779056E-2</v>
      </c>
    </row>
    <row r="37" spans="1:61" ht="12.75" customHeight="1" x14ac:dyDescent="0.2">
      <c r="A37" s="45">
        <f t="shared" si="27"/>
        <v>11</v>
      </c>
      <c r="B37" s="57">
        <f t="shared" si="56"/>
        <v>9.6755213900878781E-2</v>
      </c>
      <c r="C37" s="16">
        <f t="shared" si="28"/>
        <v>9.6755213900878781E-2</v>
      </c>
      <c r="D37" s="34">
        <f t="shared" si="29"/>
        <v>1</v>
      </c>
      <c r="E37" s="49">
        <f t="shared" si="45"/>
        <v>8.3792164538978392E-2</v>
      </c>
      <c r="F37" s="49">
        <f t="shared" si="30"/>
        <v>4.837815878500254E-2</v>
      </c>
      <c r="G37" s="20">
        <f t="shared" si="0"/>
        <v>4.837815878500254E-2</v>
      </c>
      <c r="H37" s="49">
        <f t="shared" si="31"/>
        <v>30.000389126992225</v>
      </c>
      <c r="I37" s="20">
        <f t="shared" si="1"/>
        <v>30.000389126992225</v>
      </c>
      <c r="J37" s="57">
        <f t="shared" si="32"/>
        <v>0</v>
      </c>
      <c r="K37" s="16">
        <f t="shared" si="2"/>
        <v>30.000389126992225</v>
      </c>
      <c r="L37" s="34">
        <f t="shared" si="33"/>
        <v>1</v>
      </c>
      <c r="M37" s="49">
        <f t="shared" si="46"/>
        <v>59.999646248314981</v>
      </c>
      <c r="N37" s="20">
        <f t="shared" si="47"/>
        <v>59.999646248314981</v>
      </c>
      <c r="O37" s="16">
        <f t="shared" si="34"/>
        <v>30.000353751685019</v>
      </c>
      <c r="P37" s="49">
        <f t="shared" si="48"/>
        <v>4.8378158785002554E-2</v>
      </c>
      <c r="Q37" s="20">
        <f t="shared" si="3"/>
        <v>4.8378158785002554E-2</v>
      </c>
      <c r="R37" s="49">
        <f t="shared" si="49"/>
        <v>9.6755213900571527E-2</v>
      </c>
      <c r="S37" s="20">
        <f t="shared" si="4"/>
        <v>9.6755213900571527E-2</v>
      </c>
      <c r="T37" s="57">
        <f t="shared" si="57"/>
        <v>-8.3792473181779056E-2</v>
      </c>
      <c r="U37" s="16">
        <f t="shared" si="35"/>
        <v>-3.0864280066433825E-7</v>
      </c>
      <c r="V37" s="16">
        <f t="shared" si="50"/>
        <v>-3.0864280066433825E-7</v>
      </c>
      <c r="W37" s="34">
        <f t="shared" si="5"/>
        <v>4</v>
      </c>
      <c r="X37" s="49">
        <f t="shared" si="51"/>
        <v>59.999610873007775</v>
      </c>
      <c r="Y37" s="20">
        <f t="shared" si="52"/>
        <v>59.999610873007775</v>
      </c>
      <c r="Z37" s="16">
        <f t="shared" si="36"/>
        <v>30.000389126992225</v>
      </c>
      <c r="AA37" s="49">
        <f t="shared" si="6"/>
        <v>-1.7819779894082898E-7</v>
      </c>
      <c r="AB37" s="20">
        <f t="shared" si="37"/>
        <v>359.99999982180219</v>
      </c>
      <c r="AC37" s="49">
        <f t="shared" si="38"/>
        <v>0</v>
      </c>
      <c r="AD37" s="20">
        <f t="shared" si="39"/>
        <v>0</v>
      </c>
      <c r="AF37" s="58">
        <f t="shared" si="58"/>
        <v>6.1111111113361121</v>
      </c>
      <c r="AG37" s="51">
        <f t="shared" si="40"/>
        <v>366.66666668016671</v>
      </c>
      <c r="AH37" s="16">
        <f t="shared" si="7"/>
        <v>250.0000000092046</v>
      </c>
      <c r="AI37" s="52">
        <f t="shared" si="8"/>
        <v>159.83402748737106</v>
      </c>
      <c r="AJ37" s="52">
        <f t="shared" si="41"/>
        <v>4.8378336982807468E-2</v>
      </c>
      <c r="AK37" s="16">
        <f t="shared" si="53"/>
        <v>0.5321579129280849</v>
      </c>
      <c r="AL37" s="16">
        <f t="shared" si="54"/>
        <v>0.53215773473027639</v>
      </c>
      <c r="AM37" s="32">
        <f t="shared" si="9"/>
        <v>6.1111111113361121</v>
      </c>
      <c r="AN37" s="32">
        <f t="shared" si="10"/>
        <v>-3.2919535515579645E-8</v>
      </c>
      <c r="AO37" s="32">
        <f t="shared" si="11"/>
        <v>6.1108475252052212</v>
      </c>
      <c r="AP37" s="32">
        <f t="shared" si="12"/>
        <v>-3.2919535515579645E-8</v>
      </c>
      <c r="AQ37" s="32">
        <f t="shared" si="13"/>
        <v>5.6758601012672438E-2</v>
      </c>
      <c r="AR37" s="56">
        <f t="shared" si="42"/>
        <v>73.332231065899506</v>
      </c>
      <c r="AS37" s="56">
        <f t="shared" si="42"/>
        <v>-1.8689866433636532E-7</v>
      </c>
      <c r="AT37" s="56">
        <f t="shared" si="42"/>
        <v>0.34055302851479669</v>
      </c>
      <c r="AU37" s="55">
        <f t="shared" si="43"/>
        <v>0.31005890174502254</v>
      </c>
      <c r="AV37" s="56">
        <f t="shared" si="14"/>
        <v>11547.005384642798</v>
      </c>
      <c r="AW37" s="53">
        <f t="shared" si="15"/>
        <v>1.0319815312374928E-2</v>
      </c>
      <c r="AX37" s="53">
        <f t="shared" si="16"/>
        <v>9.6755213901566384E-2</v>
      </c>
      <c r="AY37" s="56">
        <f t="shared" si="17"/>
        <v>676.67333338872766</v>
      </c>
      <c r="AZ37" s="56">
        <f t="shared" si="18"/>
        <v>399.58506871842764</v>
      </c>
      <c r="BA37" s="53">
        <f t="shared" si="19"/>
        <v>7.4403432051347793E-3</v>
      </c>
      <c r="BB37" s="56">
        <f t="shared" si="20"/>
        <v>277.0882647450419</v>
      </c>
      <c r="BC37" s="56">
        <f t="shared" si="21"/>
        <v>-7.4741876687767217E-8</v>
      </c>
      <c r="BD37" s="53">
        <f t="shared" si="22"/>
        <v>-6.6798476126450616E-14</v>
      </c>
      <c r="BE37" s="32">
        <f t="shared" si="23"/>
        <v>6.1111111113360455</v>
      </c>
      <c r="BF37" s="53">
        <f t="shared" si="24"/>
        <v>4.8143324347239236E-11</v>
      </c>
      <c r="BG37" s="51">
        <f t="shared" si="44"/>
        <v>6.1111111113841892</v>
      </c>
      <c r="BH37" s="51">
        <f t="shared" si="25"/>
        <v>-8.9372222222222214E-3</v>
      </c>
      <c r="BI37" s="51">
        <f t="shared" si="26"/>
        <v>-8.379247318118356E-2</v>
      </c>
    </row>
    <row r="38" spans="1:61" ht="12.75" customHeight="1" x14ac:dyDescent="0.2">
      <c r="A38" s="45">
        <f t="shared" si="27"/>
        <v>12</v>
      </c>
      <c r="B38" s="57">
        <f t="shared" si="56"/>
        <v>9.6755213901566384E-2</v>
      </c>
      <c r="C38" s="16">
        <f t="shared" si="28"/>
        <v>9.6755213901566384E-2</v>
      </c>
      <c r="D38" s="34">
        <f t="shared" si="29"/>
        <v>1</v>
      </c>
      <c r="E38" s="49">
        <f t="shared" si="45"/>
        <v>8.3792134670132259E-2</v>
      </c>
      <c r="F38" s="49">
        <f t="shared" si="30"/>
        <v>4.8378210519943843E-2</v>
      </c>
      <c r="G38" s="20">
        <f t="shared" si="0"/>
        <v>4.8378210519943843E-2</v>
      </c>
      <c r="H38" s="49">
        <f t="shared" si="31"/>
        <v>30.000424502324645</v>
      </c>
      <c r="I38" s="20">
        <f t="shared" si="1"/>
        <v>30.000424502324645</v>
      </c>
      <c r="J38" s="57">
        <f t="shared" si="32"/>
        <v>0</v>
      </c>
      <c r="K38" s="16">
        <f t="shared" si="2"/>
        <v>30.000424502324645</v>
      </c>
      <c r="L38" s="34">
        <f t="shared" si="33"/>
        <v>1</v>
      </c>
      <c r="M38" s="49">
        <f t="shared" si="46"/>
        <v>59.999610873007775</v>
      </c>
      <c r="N38" s="20">
        <f t="shared" si="47"/>
        <v>59.999610873007775</v>
      </c>
      <c r="O38" s="16">
        <f t="shared" si="34"/>
        <v>30.000389126992225</v>
      </c>
      <c r="P38" s="49">
        <f t="shared" si="48"/>
        <v>4.8378210519943843E-2</v>
      </c>
      <c r="Q38" s="20">
        <f t="shared" si="3"/>
        <v>4.8378210519943843E-2</v>
      </c>
      <c r="R38" s="49">
        <f t="shared" si="49"/>
        <v>9.6755213900571527E-2</v>
      </c>
      <c r="S38" s="20">
        <f t="shared" si="4"/>
        <v>9.6755213900571527E-2</v>
      </c>
      <c r="T38" s="57">
        <f t="shared" si="57"/>
        <v>-8.379247318118356E-2</v>
      </c>
      <c r="U38" s="16">
        <f t="shared" si="35"/>
        <v>-3.3851105130100478E-7</v>
      </c>
      <c r="V38" s="16">
        <f t="shared" si="50"/>
        <v>-3.3851105130100478E-7</v>
      </c>
      <c r="W38" s="34">
        <f t="shared" si="5"/>
        <v>4</v>
      </c>
      <c r="X38" s="49">
        <f t="shared" si="51"/>
        <v>59.999575497675352</v>
      </c>
      <c r="Y38" s="20">
        <f t="shared" si="52"/>
        <v>59.999575497675352</v>
      </c>
      <c r="Z38" s="16">
        <f t="shared" si="36"/>
        <v>30.000424502324648</v>
      </c>
      <c r="AA38" s="49">
        <f t="shared" si="6"/>
        <v>-1.9544279062785332E-7</v>
      </c>
      <c r="AB38" s="20">
        <f t="shared" si="37"/>
        <v>359.99999980455721</v>
      </c>
      <c r="AC38" s="49">
        <f t="shared" si="38"/>
        <v>0</v>
      </c>
      <c r="AD38" s="20">
        <f t="shared" si="39"/>
        <v>0</v>
      </c>
      <c r="AF38" s="58">
        <f t="shared" si="58"/>
        <v>6.1111111113841892</v>
      </c>
      <c r="AG38" s="51">
        <f t="shared" si="40"/>
        <v>366.66666668305135</v>
      </c>
      <c r="AH38" s="16">
        <f t="shared" si="7"/>
        <v>250.00000001117138</v>
      </c>
      <c r="AI38" s="52">
        <f t="shared" si="8"/>
        <v>159.83402748988593</v>
      </c>
      <c r="AJ38" s="52">
        <f t="shared" si="41"/>
        <v>4.8378405962751003E-2</v>
      </c>
      <c r="AK38" s="16">
        <f t="shared" si="53"/>
        <v>0.5805363188908359</v>
      </c>
      <c r="AL38" s="16">
        <f t="shared" si="54"/>
        <v>0.58053612344804151</v>
      </c>
      <c r="AM38" s="32">
        <f t="shared" si="9"/>
        <v>6.1111111113841892</v>
      </c>
      <c r="AN38" s="32">
        <f t="shared" si="10"/>
        <v>-3.610525355466319E-8</v>
      </c>
      <c r="AO38" s="32">
        <f t="shared" si="11"/>
        <v>6.1107974220869528</v>
      </c>
      <c r="AP38" s="32">
        <f t="shared" si="12"/>
        <v>-3.610525355466319E-8</v>
      </c>
      <c r="AQ38" s="32">
        <f t="shared" si="13"/>
        <v>6.1918348643625103E-2</v>
      </c>
      <c r="AR38" s="56">
        <f t="shared" si="42"/>
        <v>79.443028487986453</v>
      </c>
      <c r="AS38" s="56">
        <f t="shared" si="42"/>
        <v>-2.2300391789102852E-7</v>
      </c>
      <c r="AT38" s="56">
        <f t="shared" si="42"/>
        <v>0.40247137715842179</v>
      </c>
      <c r="AU38" s="55">
        <f t="shared" si="43"/>
        <v>0.31005890174502254</v>
      </c>
      <c r="AV38" s="56">
        <f t="shared" si="14"/>
        <v>11547.005384824482</v>
      </c>
      <c r="AW38" s="53">
        <f t="shared" si="15"/>
        <v>1.0319815312537303E-2</v>
      </c>
      <c r="AX38" s="53">
        <f t="shared" si="16"/>
        <v>9.675521390232758E-2</v>
      </c>
      <c r="AY38" s="56">
        <f t="shared" si="17"/>
        <v>676.67333338340416</v>
      </c>
      <c r="AZ38" s="56">
        <f t="shared" si="18"/>
        <v>399.5850687247148</v>
      </c>
      <c r="BA38" s="53">
        <f t="shared" si="19"/>
        <v>7.4403432051347793E-3</v>
      </c>
      <c r="BB38" s="56">
        <f t="shared" si="20"/>
        <v>277.08826474940167</v>
      </c>
      <c r="BC38" s="56">
        <f t="shared" si="21"/>
        <v>-9.0712319433805533E-8</v>
      </c>
      <c r="BD38" s="53">
        <f t="shared" si="22"/>
        <v>-8.1071615707312751E-14</v>
      </c>
      <c r="BE38" s="32">
        <f t="shared" si="23"/>
        <v>6.1111111113841083</v>
      </c>
      <c r="BF38" s="53">
        <f t="shared" si="24"/>
        <v>5.2802292173446558E-11</v>
      </c>
      <c r="BG38" s="51">
        <f t="shared" si="44"/>
        <v>6.1111111114369105</v>
      </c>
      <c r="BH38" s="51">
        <f t="shared" si="25"/>
        <v>-8.9372222222222214E-3</v>
      </c>
      <c r="BI38" s="51">
        <f t="shared" si="26"/>
        <v>-8.3792473180524352E-2</v>
      </c>
    </row>
    <row r="39" spans="1:61" ht="12.75" customHeight="1" x14ac:dyDescent="0.2">
      <c r="A39" s="45">
        <f t="shared" si="27"/>
        <v>13</v>
      </c>
      <c r="B39" s="57">
        <f t="shared" si="56"/>
        <v>9.675521390232758E-2</v>
      </c>
      <c r="C39" s="16">
        <f t="shared" si="28"/>
        <v>9.675521390232758E-2</v>
      </c>
      <c r="D39" s="34">
        <f t="shared" si="29"/>
        <v>1</v>
      </c>
      <c r="E39" s="49">
        <f t="shared" si="45"/>
        <v>8.3792104801296591E-2</v>
      </c>
      <c r="F39" s="49">
        <f t="shared" si="30"/>
        <v>4.8378262254940359E-2</v>
      </c>
      <c r="G39" s="20">
        <f t="shared" si="0"/>
        <v>4.8378262254940359E-2</v>
      </c>
      <c r="H39" s="49">
        <f t="shared" si="31"/>
        <v>30.000459877682296</v>
      </c>
      <c r="I39" s="20">
        <f t="shared" si="1"/>
        <v>30.000459877682296</v>
      </c>
      <c r="J39" s="57">
        <f t="shared" si="32"/>
        <v>0</v>
      </c>
      <c r="K39" s="16">
        <f t="shared" si="2"/>
        <v>30.000459877682296</v>
      </c>
      <c r="L39" s="34">
        <f t="shared" si="33"/>
        <v>1</v>
      </c>
      <c r="M39" s="49">
        <f t="shared" si="46"/>
        <v>59.999575497675366</v>
      </c>
      <c r="N39" s="20">
        <f t="shared" si="47"/>
        <v>59.999575497675366</v>
      </c>
      <c r="O39" s="16">
        <f t="shared" si="34"/>
        <v>30.000424502324634</v>
      </c>
      <c r="P39" s="49">
        <f t="shared" si="48"/>
        <v>4.8378262254940352E-2</v>
      </c>
      <c r="Q39" s="20">
        <f t="shared" si="3"/>
        <v>4.8378262254940352E-2</v>
      </c>
      <c r="R39" s="49">
        <f t="shared" si="49"/>
        <v>9.6755213900571527E-2</v>
      </c>
      <c r="S39" s="20">
        <f t="shared" si="4"/>
        <v>9.6755213900571527E-2</v>
      </c>
      <c r="T39" s="57">
        <f t="shared" si="57"/>
        <v>-8.3792473180524352E-2</v>
      </c>
      <c r="U39" s="16">
        <f t="shared" si="35"/>
        <v>-3.6837922776089549E-7</v>
      </c>
      <c r="V39" s="16">
        <f t="shared" si="50"/>
        <v>-3.6837922776089549E-7</v>
      </c>
      <c r="W39" s="34">
        <f t="shared" si="5"/>
        <v>4</v>
      </c>
      <c r="X39" s="49">
        <f t="shared" si="51"/>
        <v>59.999540122317718</v>
      </c>
      <c r="Y39" s="20">
        <f t="shared" si="52"/>
        <v>59.999540122317718</v>
      </c>
      <c r="Z39" s="16">
        <f t="shared" si="36"/>
        <v>30.000459877682282</v>
      </c>
      <c r="AA39" s="49">
        <f t="shared" si="6"/>
        <v>-2.1268778866530214E-7</v>
      </c>
      <c r="AB39" s="20">
        <f t="shared" si="37"/>
        <v>359.99999978731222</v>
      </c>
      <c r="AC39" s="49">
        <f t="shared" si="38"/>
        <v>0</v>
      </c>
      <c r="AD39" s="20">
        <f t="shared" si="39"/>
        <v>0</v>
      </c>
      <c r="AF39" s="58">
        <f t="shared" si="58"/>
        <v>6.1111111114369105</v>
      </c>
      <c r="AG39" s="51">
        <f t="shared" si="40"/>
        <v>366.66666668621463</v>
      </c>
      <c r="AH39" s="16">
        <f t="shared" si="7"/>
        <v>250.00000001332816</v>
      </c>
      <c r="AI39" s="52">
        <f t="shared" si="8"/>
        <v>159.83402749264374</v>
      </c>
      <c r="AJ39" s="52">
        <f t="shared" si="41"/>
        <v>4.8378474942694538E-2</v>
      </c>
      <c r="AK39" s="16">
        <f t="shared" si="53"/>
        <v>0.62891479383353044</v>
      </c>
      <c r="AL39" s="16">
        <f t="shared" si="54"/>
        <v>0.62891458114575016</v>
      </c>
      <c r="AM39" s="32">
        <f t="shared" si="9"/>
        <v>6.1111111114369105</v>
      </c>
      <c r="AN39" s="32">
        <f t="shared" si="10"/>
        <v>-3.9290963682205242E-8</v>
      </c>
      <c r="AO39" s="32">
        <f t="shared" si="11"/>
        <v>6.1107429622152427</v>
      </c>
      <c r="AP39" s="32">
        <f t="shared" si="12"/>
        <v>-3.9290963682205242E-8</v>
      </c>
      <c r="AQ39" s="32">
        <f t="shared" si="13"/>
        <v>6.7078059487071545E-2</v>
      </c>
      <c r="AR39" s="56">
        <f t="shared" si="42"/>
        <v>85.553771450201694</v>
      </c>
      <c r="AS39" s="56">
        <f t="shared" si="42"/>
        <v>-2.6229488157323375E-7</v>
      </c>
      <c r="AT39" s="56">
        <f t="shared" si="42"/>
        <v>0.46954943664549331</v>
      </c>
      <c r="AU39" s="55">
        <f t="shared" si="43"/>
        <v>0.31005890174502254</v>
      </c>
      <c r="AV39" s="56">
        <f t="shared" si="14"/>
        <v>11547.005385023716</v>
      </c>
      <c r="AW39" s="53">
        <f t="shared" si="15"/>
        <v>1.0319815312715362E-2</v>
      </c>
      <c r="AX39" s="53">
        <f t="shared" si="16"/>
        <v>9.6755213903162288E-2</v>
      </c>
      <c r="AY39" s="56">
        <f t="shared" si="17"/>
        <v>676.67333337756645</v>
      </c>
      <c r="AZ39" s="56">
        <f t="shared" si="18"/>
        <v>399.58506873160934</v>
      </c>
      <c r="BA39" s="53">
        <f t="shared" si="19"/>
        <v>7.4403432051347793E-3</v>
      </c>
      <c r="BB39" s="56">
        <f t="shared" si="20"/>
        <v>277.08826475418266</v>
      </c>
      <c r="BC39" s="56">
        <f t="shared" si="21"/>
        <v>-1.0822554941114504E-7</v>
      </c>
      <c r="BD39" s="53">
        <f t="shared" si="22"/>
        <v>-9.6723578520949457E-14</v>
      </c>
      <c r="BE39" s="32">
        <f t="shared" si="23"/>
        <v>6.1111111114368137</v>
      </c>
      <c r="BF39" s="53">
        <f t="shared" si="24"/>
        <v>5.7461248429267109E-11</v>
      </c>
      <c r="BG39" s="51">
        <f t="shared" si="44"/>
        <v>6.1111111114942753</v>
      </c>
      <c r="BH39" s="51">
        <f t="shared" si="25"/>
        <v>-8.9372222222222214E-3</v>
      </c>
      <c r="BI39" s="51">
        <f t="shared" si="26"/>
        <v>-8.3792473179801458E-2</v>
      </c>
    </row>
    <row r="40" spans="1:61" ht="12.75" customHeight="1" x14ac:dyDescent="0.2">
      <c r="A40" s="45">
        <f t="shared" si="27"/>
        <v>14</v>
      </c>
      <c r="B40" s="57">
        <f t="shared" si="56"/>
        <v>9.6755213903162288E-2</v>
      </c>
      <c r="C40" s="16">
        <f t="shared" si="28"/>
        <v>9.6755213903162288E-2</v>
      </c>
      <c r="D40" s="34">
        <f t="shared" si="29"/>
        <v>1</v>
      </c>
      <c r="E40" s="49">
        <f t="shared" si="45"/>
        <v>8.37920749324714E-2</v>
      </c>
      <c r="F40" s="49">
        <f t="shared" si="30"/>
        <v>4.8378313989992067E-2</v>
      </c>
      <c r="G40" s="20">
        <f t="shared" si="0"/>
        <v>4.8378313989992067E-2</v>
      </c>
      <c r="H40" s="49">
        <f t="shared" si="31"/>
        <v>30.000495253065147</v>
      </c>
      <c r="I40" s="20">
        <f t="shared" si="1"/>
        <v>30.000495253065147</v>
      </c>
      <c r="J40" s="57">
        <f t="shared" si="32"/>
        <v>0</v>
      </c>
      <c r="K40" s="16">
        <f t="shared" si="2"/>
        <v>30.000495253065147</v>
      </c>
      <c r="L40" s="34">
        <f t="shared" si="33"/>
        <v>1</v>
      </c>
      <c r="M40" s="49">
        <f t="shared" si="46"/>
        <v>59.999540122317718</v>
      </c>
      <c r="N40" s="20">
        <f t="shared" si="47"/>
        <v>59.999540122317718</v>
      </c>
      <c r="O40" s="16">
        <f t="shared" si="34"/>
        <v>30.000459877682282</v>
      </c>
      <c r="P40" s="49">
        <f t="shared" si="48"/>
        <v>4.8378313989992053E-2</v>
      </c>
      <c r="Q40" s="20">
        <f t="shared" si="3"/>
        <v>4.8378313989992053E-2</v>
      </c>
      <c r="R40" s="49">
        <f t="shared" si="49"/>
        <v>9.6755213900571527E-2</v>
      </c>
      <c r="S40" s="20">
        <f t="shared" si="4"/>
        <v>9.6755213900571527E-2</v>
      </c>
      <c r="T40" s="57">
        <f t="shared" si="57"/>
        <v>-8.3792473179801458E-2</v>
      </c>
      <c r="U40" s="16">
        <f t="shared" si="35"/>
        <v>-3.9824733005788815E-7</v>
      </c>
      <c r="V40" s="16">
        <f t="shared" si="50"/>
        <v>-3.9824733005788815E-7</v>
      </c>
      <c r="W40" s="34">
        <f t="shared" si="5"/>
        <v>4</v>
      </c>
      <c r="X40" s="49">
        <f t="shared" si="51"/>
        <v>59.999504746934853</v>
      </c>
      <c r="Y40" s="20">
        <f t="shared" si="52"/>
        <v>59.999504746934853</v>
      </c>
      <c r="Z40" s="16">
        <f t="shared" si="36"/>
        <v>30.000495253065147</v>
      </c>
      <c r="AA40" s="49">
        <f t="shared" si="6"/>
        <v>-2.2993279306110979E-7</v>
      </c>
      <c r="AB40" s="20">
        <f t="shared" si="37"/>
        <v>359.99999977006723</v>
      </c>
      <c r="AC40" s="49">
        <f t="shared" si="38"/>
        <v>0</v>
      </c>
      <c r="AD40" s="20">
        <f t="shared" si="39"/>
        <v>0</v>
      </c>
      <c r="AF40" s="58">
        <f t="shared" si="58"/>
        <v>6.1111111114942753</v>
      </c>
      <c r="AG40" s="51">
        <f t="shared" si="40"/>
        <v>366.66666668965655</v>
      </c>
      <c r="AH40" s="16">
        <f t="shared" si="7"/>
        <v>250.00000001567494</v>
      </c>
      <c r="AI40" s="52">
        <f t="shared" si="8"/>
        <v>159.83402749564451</v>
      </c>
      <c r="AJ40" s="52">
        <f t="shared" si="41"/>
        <v>4.837854392275176E-2</v>
      </c>
      <c r="AK40" s="16">
        <f t="shared" si="53"/>
        <v>0.6772933377562822</v>
      </c>
      <c r="AL40" s="16">
        <f t="shared" si="54"/>
        <v>0.67729310782351604</v>
      </c>
      <c r="AM40" s="32">
        <f t="shared" si="9"/>
        <v>6.1111111114942753</v>
      </c>
      <c r="AN40" s="32">
        <f t="shared" si="10"/>
        <v>-4.2476665899693276E-8</v>
      </c>
      <c r="AO40" s="32">
        <f t="shared" si="11"/>
        <v>6.1106841456102821</v>
      </c>
      <c r="AP40" s="32">
        <f t="shared" si="12"/>
        <v>-4.2476665899693276E-8</v>
      </c>
      <c r="AQ40" s="32">
        <f t="shared" si="13"/>
        <v>7.2237729864225858E-2</v>
      </c>
      <c r="AR40" s="56">
        <f t="shared" si="42"/>
        <v>91.664455595811972</v>
      </c>
      <c r="AS40" s="56">
        <f t="shared" si="42"/>
        <v>-3.0477154747292702E-7</v>
      </c>
      <c r="AT40" s="56">
        <f t="shared" si="42"/>
        <v>0.54178716650971914</v>
      </c>
      <c r="AU40" s="55">
        <f t="shared" si="43"/>
        <v>0.31005890174502254</v>
      </c>
      <c r="AV40" s="56">
        <f t="shared" si="14"/>
        <v>11547.005385240502</v>
      </c>
      <c r="AW40" s="53">
        <f t="shared" si="15"/>
        <v>1.0319815312909108E-2</v>
      </c>
      <c r="AX40" s="53">
        <f t="shared" si="16"/>
        <v>9.6755213904070547E-2</v>
      </c>
      <c r="AY40" s="56">
        <f t="shared" si="17"/>
        <v>676.67333337121443</v>
      </c>
      <c r="AZ40" s="56">
        <f t="shared" si="18"/>
        <v>399.58506873911125</v>
      </c>
      <c r="BA40" s="53">
        <f t="shared" si="19"/>
        <v>7.4403432051347793E-3</v>
      </c>
      <c r="BB40" s="56">
        <f t="shared" si="20"/>
        <v>277.0882647593848</v>
      </c>
      <c r="BC40" s="56">
        <f t="shared" si="21"/>
        <v>-1.272816234632046E-7</v>
      </c>
      <c r="BD40" s="53">
        <f t="shared" si="22"/>
        <v>-1.1375441536958736E-13</v>
      </c>
      <c r="BE40" s="32">
        <f t="shared" si="23"/>
        <v>6.1111111114941616</v>
      </c>
      <c r="BF40" s="53">
        <f t="shared" si="24"/>
        <v>6.2120193116865605E-11</v>
      </c>
      <c r="BG40" s="51">
        <f t="shared" si="44"/>
        <v>6.1111111115562817</v>
      </c>
      <c r="BH40" s="51">
        <f t="shared" si="25"/>
        <v>-8.9372222222222214E-3</v>
      </c>
      <c r="BI40" s="51">
        <f t="shared" si="26"/>
        <v>-8.3792473179014906E-2</v>
      </c>
    </row>
    <row r="41" spans="1:61" ht="12.75" customHeight="1" x14ac:dyDescent="0.2">
      <c r="A41" s="45">
        <f t="shared" si="27"/>
        <v>15</v>
      </c>
      <c r="B41" s="57">
        <f t="shared" si="56"/>
        <v>9.6755213904070547E-2</v>
      </c>
      <c r="C41" s="16">
        <f t="shared" si="28"/>
        <v>9.6755213904070547E-2</v>
      </c>
      <c r="D41" s="34">
        <f t="shared" si="29"/>
        <v>1</v>
      </c>
      <c r="E41" s="49">
        <f t="shared" si="45"/>
        <v>8.3792045063656659E-2</v>
      </c>
      <c r="F41" s="49">
        <f t="shared" si="30"/>
        <v>4.8378365725099001E-2</v>
      </c>
      <c r="G41" s="20">
        <f t="shared" si="0"/>
        <v>4.8378365725099001E-2</v>
      </c>
      <c r="H41" s="49">
        <f t="shared" si="31"/>
        <v>30.000530628473253</v>
      </c>
      <c r="I41" s="20">
        <f t="shared" si="1"/>
        <v>30.000530628473253</v>
      </c>
      <c r="J41" s="57">
        <f t="shared" si="32"/>
        <v>0</v>
      </c>
      <c r="K41" s="16">
        <f t="shared" si="2"/>
        <v>30.000530628473253</v>
      </c>
      <c r="L41" s="34">
        <f t="shared" si="33"/>
        <v>1</v>
      </c>
      <c r="M41" s="49">
        <f t="shared" si="46"/>
        <v>59.999504746934839</v>
      </c>
      <c r="N41" s="20">
        <f t="shared" si="47"/>
        <v>59.999504746934839</v>
      </c>
      <c r="O41" s="16">
        <f t="shared" si="34"/>
        <v>30.000495253065161</v>
      </c>
      <c r="P41" s="49">
        <f t="shared" si="48"/>
        <v>4.8378365725099029E-2</v>
      </c>
      <c r="Q41" s="20">
        <f t="shared" si="3"/>
        <v>4.8378365725099029E-2</v>
      </c>
      <c r="R41" s="49">
        <f t="shared" si="49"/>
        <v>9.6755213904337306E-2</v>
      </c>
      <c r="S41" s="20">
        <f t="shared" si="4"/>
        <v>9.6755213904337306E-2</v>
      </c>
      <c r="T41" s="57">
        <f t="shared" si="57"/>
        <v>-8.3792473179014906E-2</v>
      </c>
      <c r="U41" s="16">
        <f t="shared" si="35"/>
        <v>-4.2811535824749392E-7</v>
      </c>
      <c r="V41" s="16">
        <f t="shared" si="50"/>
        <v>-4.2811535824749392E-7</v>
      </c>
      <c r="W41" s="34">
        <f t="shared" si="5"/>
        <v>4</v>
      </c>
      <c r="X41" s="49">
        <f t="shared" si="51"/>
        <v>59.999469371526743</v>
      </c>
      <c r="Y41" s="20">
        <f t="shared" si="52"/>
        <v>59.999469371526743</v>
      </c>
      <c r="Z41" s="16">
        <f t="shared" si="36"/>
        <v>30.000530628473257</v>
      </c>
      <c r="AA41" s="49">
        <f t="shared" si="6"/>
        <v>-2.4717780384724883E-7</v>
      </c>
      <c r="AB41" s="20">
        <f t="shared" si="37"/>
        <v>359.99999975282219</v>
      </c>
      <c r="AC41" s="49">
        <f t="shared" si="38"/>
        <v>0</v>
      </c>
      <c r="AD41" s="20">
        <f t="shared" si="39"/>
        <v>0</v>
      </c>
      <c r="AF41" s="58">
        <f t="shared" si="58"/>
        <v>6.1111111115562817</v>
      </c>
      <c r="AG41" s="51">
        <f t="shared" si="40"/>
        <v>366.6666666933769</v>
      </c>
      <c r="AH41" s="16">
        <f t="shared" si="7"/>
        <v>250.00000001821155</v>
      </c>
      <c r="AI41" s="52">
        <f t="shared" si="8"/>
        <v>159.83402749888799</v>
      </c>
      <c r="AJ41" s="52">
        <f t="shared" si="41"/>
        <v>4.8378612902922669E-2</v>
      </c>
      <c r="AK41" s="16">
        <f t="shared" si="53"/>
        <v>0.72567195065920487</v>
      </c>
      <c r="AL41" s="16">
        <f t="shared" si="54"/>
        <v>0.72567170348139598</v>
      </c>
      <c r="AM41" s="32">
        <f t="shared" si="9"/>
        <v>6.1111111115562817</v>
      </c>
      <c r="AN41" s="32">
        <f t="shared" si="10"/>
        <v>-4.5662360213055287E-8</v>
      </c>
      <c r="AO41" s="32">
        <f t="shared" si="11"/>
        <v>6.110620972295365</v>
      </c>
      <c r="AP41" s="32">
        <f t="shared" si="12"/>
        <v>-4.5662360213055287E-8</v>
      </c>
      <c r="AQ41" s="32">
        <f t="shared" si="13"/>
        <v>7.7397356096298678E-2</v>
      </c>
      <c r="AR41" s="56">
        <f t="shared" si="42"/>
        <v>97.775076568107337</v>
      </c>
      <c r="AS41" s="56">
        <f t="shared" si="42"/>
        <v>-3.5043390768598232E-7</v>
      </c>
      <c r="AT41" s="56">
        <f t="shared" si="42"/>
        <v>0.61918452260601786</v>
      </c>
      <c r="AU41" s="55">
        <f t="shared" si="43"/>
        <v>0.31005890174502254</v>
      </c>
      <c r="AV41" s="56">
        <f t="shared" si="14"/>
        <v>11547.005385474824</v>
      </c>
      <c r="AW41" s="53">
        <f t="shared" si="15"/>
        <v>1.0319815313118525E-2</v>
      </c>
      <c r="AX41" s="53">
        <f t="shared" si="16"/>
        <v>9.6755213905052248E-2</v>
      </c>
      <c r="AY41" s="56">
        <f t="shared" si="17"/>
        <v>676.67333336434865</v>
      </c>
      <c r="AZ41" s="56">
        <f t="shared" si="18"/>
        <v>399.58506874721996</v>
      </c>
      <c r="BA41" s="53">
        <f t="shared" si="19"/>
        <v>7.4403432051347793E-3</v>
      </c>
      <c r="BB41" s="56">
        <f t="shared" si="20"/>
        <v>277.08826476500764</v>
      </c>
      <c r="BC41" s="56">
        <f t="shared" si="21"/>
        <v>-1.478789499742561E-7</v>
      </c>
      <c r="BD41" s="53">
        <f t="shared" si="22"/>
        <v>-1.3216270379088098E-13</v>
      </c>
      <c r="BE41" s="32">
        <f t="shared" si="23"/>
        <v>6.1111111115561494</v>
      </c>
      <c r="BF41" s="53">
        <f t="shared" si="24"/>
        <v>6.6779126244900896E-11</v>
      </c>
      <c r="BG41" s="51">
        <f t="shared" si="44"/>
        <v>6.1111111116229289</v>
      </c>
      <c r="BH41" s="51">
        <f t="shared" si="25"/>
        <v>-8.9372222222222214E-3</v>
      </c>
      <c r="BI41" s="51">
        <f t="shared" si="26"/>
        <v>-8.3792473178164711E-2</v>
      </c>
    </row>
    <row r="42" spans="1:61" ht="12.75" customHeight="1" x14ac:dyDescent="0.2">
      <c r="A42" s="45">
        <f t="shared" si="27"/>
        <v>16</v>
      </c>
      <c r="B42" s="57">
        <f t="shared" si="56"/>
        <v>9.6755213905052248E-2</v>
      </c>
      <c r="C42" s="16">
        <f t="shared" si="28"/>
        <v>9.6755213905052248E-2</v>
      </c>
      <c r="D42" s="34">
        <f t="shared" si="29"/>
        <v>1</v>
      </c>
      <c r="E42" s="49">
        <f t="shared" si="45"/>
        <v>8.3792015194852243E-2</v>
      </c>
      <c r="F42" s="49">
        <f t="shared" si="30"/>
        <v>4.8378417460261142E-2</v>
      </c>
      <c r="G42" s="20">
        <f t="shared" si="0"/>
        <v>4.8378417460261142E-2</v>
      </c>
      <c r="H42" s="49">
        <f t="shared" si="31"/>
        <v>30.000566003906563</v>
      </c>
      <c r="I42" s="20">
        <f t="shared" si="1"/>
        <v>30.000566003906563</v>
      </c>
      <c r="J42" s="57">
        <f t="shared" si="32"/>
        <v>0</v>
      </c>
      <c r="K42" s="16">
        <f t="shared" si="2"/>
        <v>30.000566003906563</v>
      </c>
      <c r="L42" s="34">
        <f t="shared" si="33"/>
        <v>1</v>
      </c>
      <c r="M42" s="49">
        <f t="shared" si="46"/>
        <v>59.999469371526743</v>
      </c>
      <c r="N42" s="20">
        <f t="shared" si="47"/>
        <v>59.999469371526743</v>
      </c>
      <c r="O42" s="16">
        <f t="shared" si="34"/>
        <v>30.000530628473257</v>
      </c>
      <c r="P42" s="49">
        <f t="shared" si="48"/>
        <v>4.8378417460261128E-2</v>
      </c>
      <c r="Q42" s="20">
        <f t="shared" si="3"/>
        <v>4.8378417460261128E-2</v>
      </c>
      <c r="R42" s="49">
        <f t="shared" si="49"/>
        <v>9.6755213904337306E-2</v>
      </c>
      <c r="S42" s="20">
        <f t="shared" si="4"/>
        <v>9.6755213904337306E-2</v>
      </c>
      <c r="T42" s="57">
        <f t="shared" si="57"/>
        <v>-8.3792473178164711E-2</v>
      </c>
      <c r="U42" s="16">
        <f t="shared" si="35"/>
        <v>-4.5798331246849067E-7</v>
      </c>
      <c r="V42" s="16">
        <f t="shared" si="50"/>
        <v>-4.5798331246849067E-7</v>
      </c>
      <c r="W42" s="34">
        <f t="shared" si="5"/>
        <v>4</v>
      </c>
      <c r="X42" s="49">
        <f t="shared" si="51"/>
        <v>59.999433996093437</v>
      </c>
      <c r="Y42" s="20">
        <f t="shared" si="52"/>
        <v>59.999433996093437</v>
      </c>
      <c r="Z42" s="16">
        <f t="shared" si="36"/>
        <v>30.000566003906563</v>
      </c>
      <c r="AA42" s="49">
        <f t="shared" si="6"/>
        <v>-2.6442282110376619E-7</v>
      </c>
      <c r="AB42" s="20">
        <f t="shared" si="37"/>
        <v>359.99999973557721</v>
      </c>
      <c r="AC42" s="49">
        <f t="shared" si="38"/>
        <v>0</v>
      </c>
      <c r="AD42" s="20">
        <f t="shared" si="39"/>
        <v>0</v>
      </c>
      <c r="AF42" s="58">
        <f t="shared" si="58"/>
        <v>6.1111111116229289</v>
      </c>
      <c r="AG42" s="51">
        <f t="shared" si="40"/>
        <v>366.66666669737572</v>
      </c>
      <c r="AH42" s="16">
        <f t="shared" si="7"/>
        <v>250.00000002093802</v>
      </c>
      <c r="AI42" s="52">
        <f t="shared" si="8"/>
        <v>159.83402750237425</v>
      </c>
      <c r="AJ42" s="52">
        <f t="shared" si="41"/>
        <v>4.8378681883036734E-2</v>
      </c>
      <c r="AK42" s="16">
        <f t="shared" si="53"/>
        <v>0.7740506325422416</v>
      </c>
      <c r="AL42" s="16">
        <f t="shared" si="54"/>
        <v>0.77405036811944683</v>
      </c>
      <c r="AM42" s="32">
        <f t="shared" si="9"/>
        <v>6.1111111116229289</v>
      </c>
      <c r="AN42" s="32">
        <f t="shared" si="10"/>
        <v>-4.884804663710044E-8</v>
      </c>
      <c r="AO42" s="32">
        <f t="shared" si="11"/>
        <v>6.1105534422968963</v>
      </c>
      <c r="AP42" s="32">
        <f t="shared" si="12"/>
        <v>-4.884804663710044E-8</v>
      </c>
      <c r="AQ42" s="32">
        <f t="shared" si="13"/>
        <v>8.2556934504505922E-2</v>
      </c>
      <c r="AR42" s="56">
        <f t="shared" si="42"/>
        <v>103.88563001040423</v>
      </c>
      <c r="AS42" s="56">
        <f t="shared" si="42"/>
        <v>-3.9928195432308278E-7</v>
      </c>
      <c r="AT42" s="56">
        <f t="shared" si="42"/>
        <v>0.70174145711052383</v>
      </c>
      <c r="AU42" s="55">
        <f t="shared" si="43"/>
        <v>0.31005890174502254</v>
      </c>
      <c r="AV42" s="56">
        <f t="shared" si="14"/>
        <v>11547.005385726685</v>
      </c>
      <c r="AW42" s="53">
        <f t="shared" si="15"/>
        <v>1.031981531334362E-2</v>
      </c>
      <c r="AX42" s="53">
        <f t="shared" si="16"/>
        <v>9.675521390610746E-2</v>
      </c>
      <c r="AY42" s="56">
        <f t="shared" si="17"/>
        <v>676.6733333569689</v>
      </c>
      <c r="AZ42" s="56">
        <f t="shared" si="18"/>
        <v>399.58506875593565</v>
      </c>
      <c r="BA42" s="53">
        <f t="shared" si="19"/>
        <v>7.4403432051347793E-3</v>
      </c>
      <c r="BB42" s="56">
        <f t="shared" si="20"/>
        <v>277.08826477105146</v>
      </c>
      <c r="BC42" s="56">
        <f t="shared" si="21"/>
        <v>-1.7001821106532589E-7</v>
      </c>
      <c r="BD42" s="53">
        <f t="shared" si="22"/>
        <v>-1.5194905341154986E-13</v>
      </c>
      <c r="BE42" s="32">
        <f t="shared" si="23"/>
        <v>6.111111111622777</v>
      </c>
      <c r="BF42" s="53">
        <f t="shared" si="24"/>
        <v>7.1438047835020079E-11</v>
      </c>
      <c r="BG42" s="51">
        <f t="shared" si="44"/>
        <v>6.1111111116942149</v>
      </c>
      <c r="BH42" s="51">
        <f t="shared" si="25"/>
        <v>-8.9372222222222214E-3</v>
      </c>
      <c r="BI42" s="51">
        <f t="shared" si="26"/>
        <v>-8.3792473177250873E-2</v>
      </c>
    </row>
    <row r="43" spans="1:61" ht="12.75" customHeight="1" x14ac:dyDescent="0.2">
      <c r="A43" s="45">
        <f t="shared" si="27"/>
        <v>17</v>
      </c>
      <c r="B43" s="57">
        <f t="shared" si="56"/>
        <v>9.675521390610746E-2</v>
      </c>
      <c r="C43" s="16">
        <f t="shared" si="28"/>
        <v>9.675521390610746E-2</v>
      </c>
      <c r="D43" s="34">
        <f t="shared" si="29"/>
        <v>1</v>
      </c>
      <c r="E43" s="49">
        <f t="shared" si="45"/>
        <v>8.3791985326058277E-2</v>
      </c>
      <c r="F43" s="49">
        <f t="shared" si="30"/>
        <v>4.8378469195478446E-2</v>
      </c>
      <c r="G43" s="20">
        <f t="shared" si="0"/>
        <v>4.8378469195478446E-2</v>
      </c>
      <c r="H43" s="49">
        <f t="shared" si="31"/>
        <v>30.000601379365101</v>
      </c>
      <c r="I43" s="20">
        <f t="shared" si="1"/>
        <v>30.000601379365101</v>
      </c>
      <c r="J43" s="57">
        <f t="shared" si="32"/>
        <v>0</v>
      </c>
      <c r="K43" s="16">
        <f t="shared" si="2"/>
        <v>30.000601379365101</v>
      </c>
      <c r="L43" s="34">
        <f t="shared" si="33"/>
        <v>1</v>
      </c>
      <c r="M43" s="49">
        <f t="shared" si="46"/>
        <v>59.999433996093423</v>
      </c>
      <c r="N43" s="20">
        <f t="shared" si="47"/>
        <v>59.999433996093423</v>
      </c>
      <c r="O43" s="16">
        <f t="shared" si="34"/>
        <v>30.000566003906577</v>
      </c>
      <c r="P43" s="49">
        <f t="shared" si="48"/>
        <v>4.8378469195478446E-2</v>
      </c>
      <c r="Q43" s="20">
        <f t="shared" si="3"/>
        <v>4.8378469195478446E-2</v>
      </c>
      <c r="R43" s="49">
        <f t="shared" si="49"/>
        <v>9.6755213904337306E-2</v>
      </c>
      <c r="S43" s="20">
        <f t="shared" si="4"/>
        <v>9.6755213904337306E-2</v>
      </c>
      <c r="T43" s="57">
        <f t="shared" si="57"/>
        <v>-8.3792473177250873E-2</v>
      </c>
      <c r="U43" s="16">
        <f t="shared" si="35"/>
        <v>-4.8785119259597831E-7</v>
      </c>
      <c r="V43" s="16">
        <f t="shared" si="50"/>
        <v>-4.8785119259597831E-7</v>
      </c>
      <c r="W43" s="34">
        <f t="shared" si="5"/>
        <v>4</v>
      </c>
      <c r="X43" s="49">
        <f t="shared" si="51"/>
        <v>59.999398620634899</v>
      </c>
      <c r="Y43" s="20">
        <f t="shared" si="52"/>
        <v>59.999398620634899</v>
      </c>
      <c r="Z43" s="16">
        <f t="shared" si="36"/>
        <v>30.000601379365101</v>
      </c>
      <c r="AA43" s="49">
        <f t="shared" si="6"/>
        <v>-2.8166784475847176E-7</v>
      </c>
      <c r="AB43" s="20">
        <f t="shared" si="37"/>
        <v>359.99999971833216</v>
      </c>
      <c r="AC43" s="49">
        <f t="shared" si="38"/>
        <v>0</v>
      </c>
      <c r="AD43" s="20">
        <f t="shared" si="39"/>
        <v>0</v>
      </c>
      <c r="AF43" s="58">
        <f t="shared" si="58"/>
        <v>6.1111111116942149</v>
      </c>
      <c r="AG43" s="51">
        <f t="shared" si="40"/>
        <v>366.6666667016529</v>
      </c>
      <c r="AH43" s="16">
        <f t="shared" si="7"/>
        <v>250.00000002385426</v>
      </c>
      <c r="AI43" s="52">
        <f t="shared" si="8"/>
        <v>159.83402750610318</v>
      </c>
      <c r="AJ43" s="52">
        <f t="shared" si="41"/>
        <v>4.8378750863321329E-2</v>
      </c>
      <c r="AK43" s="16">
        <f t="shared" si="53"/>
        <v>0.82242938340556293</v>
      </c>
      <c r="AL43" s="16">
        <f t="shared" si="54"/>
        <v>0.82242910173772543</v>
      </c>
      <c r="AM43" s="32">
        <f t="shared" si="9"/>
        <v>6.1111111116942149</v>
      </c>
      <c r="AN43" s="32">
        <f t="shared" si="10"/>
        <v>-5.2033725158514258E-8</v>
      </c>
      <c r="AO43" s="32">
        <f t="shared" si="11"/>
        <v>6.110481555644383</v>
      </c>
      <c r="AP43" s="32">
        <f t="shared" si="12"/>
        <v>-5.2033725158514258E-8</v>
      </c>
      <c r="AQ43" s="32">
        <f t="shared" si="13"/>
        <v>8.7716461410071334E-2</v>
      </c>
      <c r="AR43" s="56">
        <f t="shared" ref="AR43:AT58" si="59">AR42+AO43</f>
        <v>109.99611156604861</v>
      </c>
      <c r="AS43" s="56">
        <f t="shared" si="59"/>
        <v>-4.5131567948159704E-7</v>
      </c>
      <c r="AT43" s="56">
        <f t="shared" si="59"/>
        <v>0.78945791852059521</v>
      </c>
      <c r="AU43" s="55">
        <f t="shared" si="43"/>
        <v>0.31005890174502254</v>
      </c>
      <c r="AV43" s="56">
        <f t="shared" si="14"/>
        <v>11547.005385996077</v>
      </c>
      <c r="AW43" s="53">
        <f t="shared" si="15"/>
        <v>1.0319815313584384E-2</v>
      </c>
      <c r="AX43" s="53">
        <f t="shared" si="16"/>
        <v>9.6755213907236126E-2</v>
      </c>
      <c r="AY43" s="56">
        <f t="shared" si="17"/>
        <v>676.67333334907551</v>
      </c>
      <c r="AZ43" s="56">
        <f t="shared" si="18"/>
        <v>399.58506876525797</v>
      </c>
      <c r="BA43" s="53">
        <f t="shared" si="19"/>
        <v>7.4403432051347793E-3</v>
      </c>
      <c r="BB43" s="56">
        <f t="shared" si="20"/>
        <v>277.08826477751592</v>
      </c>
      <c r="BC43" s="56">
        <f t="shared" si="21"/>
        <v>-1.9369838355487445E-7</v>
      </c>
      <c r="BD43" s="53">
        <f t="shared" si="22"/>
        <v>-1.7311254979151473E-13</v>
      </c>
      <c r="BE43" s="32">
        <f t="shared" si="23"/>
        <v>6.1111111116940418</v>
      </c>
      <c r="BF43" s="53">
        <f t="shared" si="24"/>
        <v>7.6096957867740763E-11</v>
      </c>
      <c r="BG43" s="51">
        <f t="shared" si="44"/>
        <v>6.1111111117701391</v>
      </c>
      <c r="BH43" s="51">
        <f t="shared" si="25"/>
        <v>-8.9372222222222214E-3</v>
      </c>
      <c r="BI43" s="51">
        <f t="shared" si="26"/>
        <v>-8.3792473176273433E-2</v>
      </c>
    </row>
    <row r="44" spans="1:61" ht="12.75" customHeight="1" x14ac:dyDescent="0.2">
      <c r="A44" s="45">
        <f t="shared" si="27"/>
        <v>18</v>
      </c>
      <c r="B44" s="57">
        <f t="shared" si="56"/>
        <v>9.6755213907236126E-2</v>
      </c>
      <c r="C44" s="16">
        <f t="shared" si="28"/>
        <v>9.6755213907236126E-2</v>
      </c>
      <c r="D44" s="34">
        <f t="shared" si="29"/>
        <v>1</v>
      </c>
      <c r="E44" s="49">
        <f t="shared" si="45"/>
        <v>8.3791955457274678E-2</v>
      </c>
      <c r="F44" s="49">
        <f t="shared" si="30"/>
        <v>4.8378520930750929E-2</v>
      </c>
      <c r="G44" s="20">
        <f t="shared" si="0"/>
        <v>4.8378520930750929E-2</v>
      </c>
      <c r="H44" s="49">
        <f t="shared" si="31"/>
        <v>30.000636754848841</v>
      </c>
      <c r="I44" s="20">
        <f t="shared" si="1"/>
        <v>30.000636754848841</v>
      </c>
      <c r="J44" s="57">
        <f t="shared" si="32"/>
        <v>0</v>
      </c>
      <c r="K44" s="16">
        <f t="shared" si="2"/>
        <v>30.000636754848841</v>
      </c>
      <c r="L44" s="34">
        <f t="shared" si="33"/>
        <v>1</v>
      </c>
      <c r="M44" s="49">
        <f t="shared" si="46"/>
        <v>59.999398620634899</v>
      </c>
      <c r="N44" s="20">
        <f t="shared" si="47"/>
        <v>59.999398620634899</v>
      </c>
      <c r="O44" s="16">
        <f t="shared" si="34"/>
        <v>30.000601379365101</v>
      </c>
      <c r="P44" s="49">
        <f t="shared" si="48"/>
        <v>4.8378520930750894E-2</v>
      </c>
      <c r="Q44" s="20">
        <f t="shared" si="3"/>
        <v>4.8378520930750894E-2</v>
      </c>
      <c r="R44" s="49">
        <f t="shared" si="49"/>
        <v>9.6755213904337306E-2</v>
      </c>
      <c r="S44" s="20">
        <f t="shared" si="4"/>
        <v>9.6755213904337306E-2</v>
      </c>
      <c r="T44" s="57">
        <f t="shared" si="57"/>
        <v>-8.3792473176273433E-2</v>
      </c>
      <c r="U44" s="16">
        <f t="shared" si="35"/>
        <v>-5.1771899875485694E-7</v>
      </c>
      <c r="V44" s="16">
        <f t="shared" si="50"/>
        <v>-5.1771899875485694E-7</v>
      </c>
      <c r="W44" s="34">
        <f t="shared" si="5"/>
        <v>4</v>
      </c>
      <c r="X44" s="49">
        <f t="shared" si="51"/>
        <v>59.999363245151159</v>
      </c>
      <c r="Y44" s="20">
        <f t="shared" si="52"/>
        <v>59.999363245151159</v>
      </c>
      <c r="Z44" s="16">
        <f t="shared" si="36"/>
        <v>30.000636754848841</v>
      </c>
      <c r="AA44" s="49">
        <f t="shared" si="6"/>
        <v>-2.9891287488340038E-7</v>
      </c>
      <c r="AB44" s="20">
        <f t="shared" si="37"/>
        <v>359.99999970108712</v>
      </c>
      <c r="AC44" s="49">
        <f t="shared" si="38"/>
        <v>0</v>
      </c>
      <c r="AD44" s="20">
        <f t="shared" si="39"/>
        <v>0</v>
      </c>
      <c r="AF44" s="58">
        <f t="shared" si="58"/>
        <v>6.1111111117701391</v>
      </c>
      <c r="AG44" s="51">
        <f t="shared" si="40"/>
        <v>366.66666670620833</v>
      </c>
      <c r="AH44" s="16">
        <f t="shared" si="7"/>
        <v>250.00000002696024</v>
      </c>
      <c r="AI44" s="52">
        <f t="shared" si="8"/>
        <v>159.83402751007469</v>
      </c>
      <c r="AJ44" s="52">
        <f t="shared" si="41"/>
        <v>4.8378819843605925E-2</v>
      </c>
      <c r="AK44" s="16">
        <f t="shared" si="53"/>
        <v>0.87080820324916886</v>
      </c>
      <c r="AL44" s="16">
        <f t="shared" si="54"/>
        <v>0.87080790433628863</v>
      </c>
      <c r="AM44" s="32">
        <f t="shared" si="9"/>
        <v>6.1111111117701391</v>
      </c>
      <c r="AN44" s="32">
        <f t="shared" si="10"/>
        <v>-5.5219395790625711E-8</v>
      </c>
      <c r="AO44" s="32">
        <f t="shared" si="11"/>
        <v>6.1104053123704416</v>
      </c>
      <c r="AP44" s="32">
        <f t="shared" si="12"/>
        <v>-5.5219395790625711E-8</v>
      </c>
      <c r="AQ44" s="32">
        <f t="shared" si="13"/>
        <v>9.2875933134229136E-2</v>
      </c>
      <c r="AR44" s="56">
        <f t="shared" si="59"/>
        <v>116.10651687841906</v>
      </c>
      <c r="AS44" s="56">
        <f t="shared" si="59"/>
        <v>-5.0653507527222274E-7</v>
      </c>
      <c r="AT44" s="56">
        <f t="shared" si="59"/>
        <v>0.88233385165482436</v>
      </c>
      <c r="AU44" s="55">
        <f t="shared" si="43"/>
        <v>0.31005890174502254</v>
      </c>
      <c r="AV44" s="56">
        <f t="shared" si="14"/>
        <v>11547.005386282992</v>
      </c>
      <c r="AW44" s="53">
        <f t="shared" si="15"/>
        <v>1.0319815313840805E-2</v>
      </c>
      <c r="AX44" s="53">
        <f t="shared" si="16"/>
        <v>9.6755213908438178E-2</v>
      </c>
      <c r="AY44" s="56">
        <f t="shared" si="17"/>
        <v>676.67333334066859</v>
      </c>
      <c r="AZ44" s="56">
        <f t="shared" si="18"/>
        <v>399.58506877518676</v>
      </c>
      <c r="BA44" s="53">
        <f t="shared" si="19"/>
        <v>7.4403432051347793E-3</v>
      </c>
      <c r="BB44" s="56">
        <f t="shared" si="20"/>
        <v>277.08826478440096</v>
      </c>
      <c r="BC44" s="56">
        <f t="shared" si="21"/>
        <v>-2.1891912638238864E-7</v>
      </c>
      <c r="BD44" s="53">
        <f t="shared" si="22"/>
        <v>-1.9565288811741589E-13</v>
      </c>
      <c r="BE44" s="32">
        <f t="shared" si="23"/>
        <v>6.1111111117699437</v>
      </c>
      <c r="BF44" s="53">
        <f t="shared" si="24"/>
        <v>8.0755856362545365E-11</v>
      </c>
      <c r="BG44" s="51">
        <f t="shared" si="44"/>
        <v>6.1111111118506996</v>
      </c>
      <c r="BH44" s="51">
        <f t="shared" si="25"/>
        <v>-8.9372222222222214E-3</v>
      </c>
      <c r="BI44" s="51">
        <f t="shared" si="26"/>
        <v>-8.3792473175232404E-2</v>
      </c>
    </row>
    <row r="45" spans="1:61" ht="12.75" customHeight="1" x14ac:dyDescent="0.2">
      <c r="A45" s="45">
        <f t="shared" si="27"/>
        <v>19</v>
      </c>
      <c r="B45" s="57">
        <f t="shared" si="56"/>
        <v>9.6755213908438178E-2</v>
      </c>
      <c r="C45" s="16">
        <f t="shared" si="28"/>
        <v>9.6755213908438178E-2</v>
      </c>
      <c r="D45" s="34">
        <f t="shared" si="29"/>
        <v>1</v>
      </c>
      <c r="E45" s="49">
        <f t="shared" si="45"/>
        <v>8.3791925588501431E-2</v>
      </c>
      <c r="F45" s="49">
        <f t="shared" si="30"/>
        <v>4.837857266607852E-2</v>
      </c>
      <c r="G45" s="20">
        <f t="shared" si="0"/>
        <v>4.837857266607852E-2</v>
      </c>
      <c r="H45" s="49">
        <f t="shared" si="31"/>
        <v>30.00067213035781</v>
      </c>
      <c r="I45" s="20">
        <f t="shared" si="1"/>
        <v>30.00067213035781</v>
      </c>
      <c r="J45" s="57">
        <f t="shared" si="32"/>
        <v>0</v>
      </c>
      <c r="K45" s="16">
        <f t="shared" si="2"/>
        <v>30.00067213035781</v>
      </c>
      <c r="L45" s="34">
        <f t="shared" si="33"/>
        <v>1</v>
      </c>
      <c r="M45" s="49">
        <f t="shared" si="46"/>
        <v>59.999363245151159</v>
      </c>
      <c r="N45" s="20">
        <f t="shared" si="47"/>
        <v>59.999363245151159</v>
      </c>
      <c r="O45" s="16">
        <f t="shared" si="34"/>
        <v>30.000636754848841</v>
      </c>
      <c r="P45" s="49">
        <f t="shared" si="48"/>
        <v>4.8378572666078527E-2</v>
      </c>
      <c r="Q45" s="20">
        <f t="shared" si="3"/>
        <v>4.8378572666078527E-2</v>
      </c>
      <c r="R45" s="49">
        <f t="shared" si="49"/>
        <v>9.6755213908103085E-2</v>
      </c>
      <c r="S45" s="20">
        <f t="shared" si="4"/>
        <v>9.6755213908103085E-2</v>
      </c>
      <c r="T45" s="57">
        <f t="shared" si="57"/>
        <v>-8.3792473175232404E-2</v>
      </c>
      <c r="U45" s="16">
        <f t="shared" si="35"/>
        <v>-5.4758673097288213E-7</v>
      </c>
      <c r="V45" s="16">
        <f t="shared" si="50"/>
        <v>-5.4758673097288213E-7</v>
      </c>
      <c r="W45" s="34">
        <f t="shared" si="5"/>
        <v>4</v>
      </c>
      <c r="X45" s="49">
        <f t="shared" si="51"/>
        <v>59.999327869642187</v>
      </c>
      <c r="Y45" s="20">
        <f t="shared" si="52"/>
        <v>59.999327869642187</v>
      </c>
      <c r="Z45" s="16">
        <f t="shared" si="36"/>
        <v>30.000672130357813</v>
      </c>
      <c r="AA45" s="49">
        <f t="shared" si="6"/>
        <v>-3.1615791149450004E-7</v>
      </c>
      <c r="AB45" s="20">
        <f t="shared" si="37"/>
        <v>359.99999968384208</v>
      </c>
      <c r="AC45" s="49">
        <f t="shared" si="38"/>
        <v>0</v>
      </c>
      <c r="AD45" s="20">
        <f t="shared" si="39"/>
        <v>0</v>
      </c>
      <c r="AF45" s="58">
        <f t="shared" si="58"/>
        <v>6.1111111118506996</v>
      </c>
      <c r="AG45" s="51">
        <f t="shared" si="40"/>
        <v>366.66666671104196</v>
      </c>
      <c r="AH45" s="16">
        <f t="shared" si="7"/>
        <v>250.0000000302559</v>
      </c>
      <c r="AI45" s="52">
        <f t="shared" si="8"/>
        <v>159.83402751428878</v>
      </c>
      <c r="AJ45" s="52">
        <f t="shared" si="41"/>
        <v>4.8378888824004207E-2</v>
      </c>
      <c r="AK45" s="16">
        <f t="shared" si="53"/>
        <v>0.91918709207317306</v>
      </c>
      <c r="AL45" s="16">
        <f t="shared" si="54"/>
        <v>0.91918677591525011</v>
      </c>
      <c r="AM45" s="32">
        <f t="shared" si="9"/>
        <v>6.1111111118506996</v>
      </c>
      <c r="AN45" s="32">
        <f t="shared" si="10"/>
        <v>-5.8405058536402418E-8</v>
      </c>
      <c r="AO45" s="32">
        <f t="shared" si="11"/>
        <v>6.1103247125107929</v>
      </c>
      <c r="AP45" s="32">
        <f t="shared" si="12"/>
        <v>-5.8405058536402418E-8</v>
      </c>
      <c r="AQ45" s="32">
        <f t="shared" si="13"/>
        <v>9.8035345998232784E-2</v>
      </c>
      <c r="AR45" s="56">
        <f t="shared" si="59"/>
        <v>122.21684159092985</v>
      </c>
      <c r="AS45" s="56">
        <f t="shared" si="59"/>
        <v>-5.6494013380862517E-7</v>
      </c>
      <c r="AT45" s="56">
        <f t="shared" si="59"/>
        <v>0.98036919765305719</v>
      </c>
      <c r="AU45" s="55">
        <f t="shared" si="43"/>
        <v>0.31005890174502254</v>
      </c>
      <c r="AV45" s="56">
        <f t="shared" si="14"/>
        <v>11547.005386587434</v>
      </c>
      <c r="AW45" s="53">
        <f t="shared" si="15"/>
        <v>1.0319815314112891E-2</v>
      </c>
      <c r="AX45" s="53">
        <f t="shared" si="16"/>
        <v>9.6755213909713686E-2</v>
      </c>
      <c r="AY45" s="56">
        <f t="shared" si="17"/>
        <v>676.67333333174827</v>
      </c>
      <c r="AZ45" s="56">
        <f t="shared" si="18"/>
        <v>399.58506878572194</v>
      </c>
      <c r="BA45" s="53">
        <f t="shared" si="19"/>
        <v>7.4403432051347793E-3</v>
      </c>
      <c r="BB45" s="56">
        <f t="shared" si="20"/>
        <v>277.08826479170648</v>
      </c>
      <c r="BC45" s="56">
        <f t="shared" si="21"/>
        <v>-2.4568015533077414E-7</v>
      </c>
      <c r="BD45" s="53">
        <f t="shared" si="22"/>
        <v>-2.1956981437812018E-13</v>
      </c>
      <c r="BE45" s="32">
        <f t="shared" si="23"/>
        <v>6.1111111118504802</v>
      </c>
      <c r="BF45" s="53">
        <f t="shared" si="24"/>
        <v>8.541474332376331E-11</v>
      </c>
      <c r="BG45" s="51">
        <f t="shared" si="44"/>
        <v>6.1111111119358945</v>
      </c>
      <c r="BH45" s="51">
        <f t="shared" si="25"/>
        <v>-8.9372222222222214E-3</v>
      </c>
      <c r="BI45" s="51">
        <f t="shared" si="26"/>
        <v>-8.3792473174127802E-2</v>
      </c>
    </row>
    <row r="46" spans="1:61" ht="12.75" customHeight="1" x14ac:dyDescent="0.2">
      <c r="A46" s="45">
        <f t="shared" si="27"/>
        <v>20</v>
      </c>
      <c r="B46" s="57">
        <f t="shared" si="56"/>
        <v>9.6755213909713686E-2</v>
      </c>
      <c r="C46" s="16">
        <f t="shared" si="28"/>
        <v>9.6755213909713686E-2</v>
      </c>
      <c r="D46" s="34">
        <f t="shared" si="29"/>
        <v>1</v>
      </c>
      <c r="E46" s="49">
        <f t="shared" si="45"/>
        <v>8.3791895719738524E-2</v>
      </c>
      <c r="F46" s="49">
        <f t="shared" si="30"/>
        <v>4.8378624401461311E-2</v>
      </c>
      <c r="G46" s="20">
        <f t="shared" si="0"/>
        <v>4.8378624401461311E-2</v>
      </c>
      <c r="H46" s="49">
        <f t="shared" si="31"/>
        <v>30.000707505891992</v>
      </c>
      <c r="I46" s="20">
        <f t="shared" si="1"/>
        <v>30.000707505891992</v>
      </c>
      <c r="J46" s="57">
        <f t="shared" si="32"/>
        <v>0</v>
      </c>
      <c r="K46" s="16">
        <f t="shared" si="2"/>
        <v>30.000707505891992</v>
      </c>
      <c r="L46" s="34">
        <f t="shared" si="33"/>
        <v>1</v>
      </c>
      <c r="M46" s="49">
        <f t="shared" si="46"/>
        <v>59.999327869642187</v>
      </c>
      <c r="N46" s="20">
        <f t="shared" si="47"/>
        <v>59.999327869642187</v>
      </c>
      <c r="O46" s="16">
        <f t="shared" si="34"/>
        <v>30.000672130357813</v>
      </c>
      <c r="P46" s="49">
        <f t="shared" si="48"/>
        <v>4.8378624401461297E-2</v>
      </c>
      <c r="Q46" s="20">
        <f t="shared" si="3"/>
        <v>4.8378624401461297E-2</v>
      </c>
      <c r="R46" s="49">
        <f t="shared" si="49"/>
        <v>9.6755213908103085E-2</v>
      </c>
      <c r="S46" s="20">
        <f t="shared" si="4"/>
        <v>9.6755213908103085E-2</v>
      </c>
      <c r="T46" s="57">
        <f t="shared" si="57"/>
        <v>-8.3792473174127802E-2</v>
      </c>
      <c r="U46" s="16">
        <f t="shared" si="35"/>
        <v>-5.7745438927780945E-7</v>
      </c>
      <c r="V46" s="16">
        <f t="shared" si="50"/>
        <v>-5.7745438927780945E-7</v>
      </c>
      <c r="W46" s="34">
        <f t="shared" si="5"/>
        <v>4</v>
      </c>
      <c r="X46" s="49">
        <f t="shared" si="51"/>
        <v>59.999292494108005</v>
      </c>
      <c r="Y46" s="20">
        <f t="shared" si="52"/>
        <v>59.999292494108005</v>
      </c>
      <c r="Z46" s="16">
        <f t="shared" si="36"/>
        <v>30.000707505891995</v>
      </c>
      <c r="AA46" s="49">
        <f t="shared" si="6"/>
        <v>-3.3340295460771832E-7</v>
      </c>
      <c r="AB46" s="20">
        <f t="shared" si="37"/>
        <v>359.99999966659703</v>
      </c>
      <c r="AC46" s="49">
        <f t="shared" si="38"/>
        <v>0</v>
      </c>
      <c r="AD46" s="20">
        <f t="shared" si="39"/>
        <v>0</v>
      </c>
      <c r="AF46" s="58">
        <f t="shared" si="58"/>
        <v>6.1111111119358945</v>
      </c>
      <c r="AG46" s="51">
        <f t="shared" si="40"/>
        <v>366.66666671615366</v>
      </c>
      <c r="AH46" s="16">
        <f t="shared" si="7"/>
        <v>250.00000003374114</v>
      </c>
      <c r="AI46" s="52">
        <f t="shared" si="8"/>
        <v>159.83402751874527</v>
      </c>
      <c r="AJ46" s="52">
        <f t="shared" si="41"/>
        <v>4.8378957804402489E-2</v>
      </c>
      <c r="AK46" s="16">
        <f t="shared" si="53"/>
        <v>0.96756604987757555</v>
      </c>
      <c r="AL46" s="16">
        <f t="shared" si="54"/>
        <v>0.96756571647460987</v>
      </c>
      <c r="AM46" s="32">
        <f t="shared" si="9"/>
        <v>6.1111111119358945</v>
      </c>
      <c r="AN46" s="32">
        <f t="shared" si="10"/>
        <v>-6.1590713398811993E-8</v>
      </c>
      <c r="AO46" s="32">
        <f t="shared" si="11"/>
        <v>6.1102397561042645</v>
      </c>
      <c r="AP46" s="32">
        <f t="shared" si="12"/>
        <v>-6.1590713398811993E-8</v>
      </c>
      <c r="AQ46" s="32">
        <f t="shared" si="13"/>
        <v>0.10319469632333927</v>
      </c>
      <c r="AR46" s="56">
        <f t="shared" si="59"/>
        <v>128.32708134703412</v>
      </c>
      <c r="AS46" s="56">
        <f t="shared" si="59"/>
        <v>-6.2653084720743714E-7</v>
      </c>
      <c r="AT46" s="56">
        <f t="shared" si="59"/>
        <v>1.0835638939763965</v>
      </c>
      <c r="AU46" s="55">
        <f t="shared" si="43"/>
        <v>0.31005890174502254</v>
      </c>
      <c r="AV46" s="56">
        <f t="shared" si="14"/>
        <v>11547.005386909386</v>
      </c>
      <c r="AW46" s="53">
        <f t="shared" si="15"/>
        <v>1.0319815314400628E-2</v>
      </c>
      <c r="AX46" s="53">
        <f t="shared" si="16"/>
        <v>9.6755213911062538E-2</v>
      </c>
      <c r="AY46" s="56">
        <f t="shared" si="17"/>
        <v>676.67333332231476</v>
      </c>
      <c r="AZ46" s="56">
        <f t="shared" si="18"/>
        <v>399.5850687968632</v>
      </c>
      <c r="BA46" s="53">
        <f t="shared" si="19"/>
        <v>7.4403432051347793E-3</v>
      </c>
      <c r="BB46" s="56">
        <f t="shared" si="20"/>
        <v>277.0882647994323</v>
      </c>
      <c r="BC46" s="56">
        <f t="shared" si="21"/>
        <v>-2.7398073143558577E-7</v>
      </c>
      <c r="BD46" s="53">
        <f t="shared" si="22"/>
        <v>-2.4486266814468156E-13</v>
      </c>
      <c r="BE46" s="32">
        <f t="shared" si="23"/>
        <v>6.1111111119356494</v>
      </c>
      <c r="BF46" s="53">
        <f t="shared" si="24"/>
        <v>9.0073618755724021E-11</v>
      </c>
      <c r="BG46" s="51">
        <f t="shared" si="44"/>
        <v>6.1111111120257231</v>
      </c>
      <c r="BH46" s="51">
        <f t="shared" si="25"/>
        <v>-8.9372222222222214E-3</v>
      </c>
      <c r="BI46" s="51">
        <f t="shared" si="26"/>
        <v>-8.3792473172959653E-2</v>
      </c>
    </row>
    <row r="47" spans="1:61" ht="12.75" customHeight="1" x14ac:dyDescent="0.2">
      <c r="A47" s="45">
        <f t="shared" si="27"/>
        <v>21</v>
      </c>
      <c r="B47" s="57">
        <f t="shared" si="56"/>
        <v>9.6755213911062538E-2</v>
      </c>
      <c r="C47" s="16">
        <f t="shared" si="28"/>
        <v>9.6755213911062538E-2</v>
      </c>
      <c r="D47" s="34">
        <f t="shared" si="29"/>
        <v>1</v>
      </c>
      <c r="E47" s="49">
        <f t="shared" si="45"/>
        <v>8.3791865850985914E-2</v>
      </c>
      <c r="F47" s="49">
        <f t="shared" si="30"/>
        <v>4.8378676136899196E-2</v>
      </c>
      <c r="G47" s="20">
        <f t="shared" si="0"/>
        <v>4.8378676136899196E-2</v>
      </c>
      <c r="H47" s="49">
        <f t="shared" si="31"/>
        <v>30.000742881451405</v>
      </c>
      <c r="I47" s="20">
        <f t="shared" si="1"/>
        <v>30.000742881451405</v>
      </c>
      <c r="J47" s="57">
        <f t="shared" si="32"/>
        <v>0</v>
      </c>
      <c r="K47" s="16">
        <f t="shared" si="2"/>
        <v>30.000742881451405</v>
      </c>
      <c r="L47" s="34">
        <f t="shared" si="33"/>
        <v>1</v>
      </c>
      <c r="M47" s="49">
        <f t="shared" si="46"/>
        <v>59.999292494108005</v>
      </c>
      <c r="N47" s="20">
        <f t="shared" si="47"/>
        <v>59.999292494108005</v>
      </c>
      <c r="O47" s="16">
        <f t="shared" si="34"/>
        <v>30.000707505891995</v>
      </c>
      <c r="P47" s="49">
        <f t="shared" si="48"/>
        <v>4.8378676136899189E-2</v>
      </c>
      <c r="Q47" s="20">
        <f t="shared" si="3"/>
        <v>4.8378676136899189E-2</v>
      </c>
      <c r="R47" s="49">
        <f t="shared" si="49"/>
        <v>9.6755213908103085E-2</v>
      </c>
      <c r="S47" s="20">
        <f t="shared" si="4"/>
        <v>9.6755213908103085E-2</v>
      </c>
      <c r="T47" s="57">
        <f t="shared" si="57"/>
        <v>-8.3792473172959653E-2</v>
      </c>
      <c r="U47" s="16">
        <f t="shared" si="35"/>
        <v>-6.0732197373902785E-7</v>
      </c>
      <c r="V47" s="16">
        <f t="shared" si="50"/>
        <v>-6.0732197373902785E-7</v>
      </c>
      <c r="W47" s="34">
        <f t="shared" si="5"/>
        <v>4</v>
      </c>
      <c r="X47" s="49">
        <f t="shared" si="51"/>
        <v>59.999257118548591</v>
      </c>
      <c r="Y47" s="20">
        <f t="shared" si="52"/>
        <v>59.999257118548591</v>
      </c>
      <c r="Z47" s="16">
        <f t="shared" si="36"/>
        <v>30.000742881451409</v>
      </c>
      <c r="AA47" s="49">
        <f t="shared" si="6"/>
        <v>-3.5064800426304067E-7</v>
      </c>
      <c r="AB47" s="20">
        <f t="shared" si="37"/>
        <v>359.99999964935199</v>
      </c>
      <c r="AC47" s="49">
        <f t="shared" si="38"/>
        <v>0</v>
      </c>
      <c r="AD47" s="20">
        <f t="shared" si="39"/>
        <v>0</v>
      </c>
      <c r="AF47" s="58">
        <f t="shared" si="58"/>
        <v>6.1111111120257231</v>
      </c>
      <c r="AG47" s="51">
        <f t="shared" si="40"/>
        <v>366.66666672154338</v>
      </c>
      <c r="AH47" s="16">
        <f t="shared" si="7"/>
        <v>250.00000003741596</v>
      </c>
      <c r="AI47" s="52">
        <f t="shared" si="8"/>
        <v>159.83402752344415</v>
      </c>
      <c r="AJ47" s="52">
        <f t="shared" si="41"/>
        <v>4.8379026784914458E-2</v>
      </c>
      <c r="AK47" s="16">
        <f t="shared" si="53"/>
        <v>1.01594507666249</v>
      </c>
      <c r="AL47" s="16">
        <f t="shared" si="54"/>
        <v>1.0159447260144816</v>
      </c>
      <c r="AM47" s="32">
        <f t="shared" si="9"/>
        <v>6.1111111120257231</v>
      </c>
      <c r="AN47" s="32">
        <f t="shared" si="10"/>
        <v>-6.4776360385262619E-8</v>
      </c>
      <c r="AO47" s="32">
        <f t="shared" si="11"/>
        <v>6.1101504431927918</v>
      </c>
      <c r="AP47" s="32">
        <f t="shared" si="12"/>
        <v>-6.4776360385262619E-8</v>
      </c>
      <c r="AQ47" s="32">
        <f t="shared" si="13"/>
        <v>0.10835398043083615</v>
      </c>
      <c r="AR47" s="56">
        <f t="shared" si="59"/>
        <v>134.43723179022692</v>
      </c>
      <c r="AS47" s="56">
        <f t="shared" si="59"/>
        <v>-6.9130720759269971E-7</v>
      </c>
      <c r="AT47" s="56">
        <f t="shared" si="59"/>
        <v>1.1919178744072327</v>
      </c>
      <c r="AU47" s="55">
        <f t="shared" si="43"/>
        <v>0.31005890174502254</v>
      </c>
      <c r="AV47" s="56">
        <f t="shared" si="14"/>
        <v>11547.005387248852</v>
      </c>
      <c r="AW47" s="53">
        <f t="shared" si="15"/>
        <v>1.0319815314704016E-2</v>
      </c>
      <c r="AX47" s="53">
        <f t="shared" si="16"/>
        <v>9.6755213912484775E-2</v>
      </c>
      <c r="AY47" s="56">
        <f t="shared" si="17"/>
        <v>676.67333331236819</v>
      </c>
      <c r="AZ47" s="56">
        <f t="shared" si="18"/>
        <v>399.58506880861034</v>
      </c>
      <c r="BA47" s="53">
        <f t="shared" si="19"/>
        <v>7.4403432051347793E-3</v>
      </c>
      <c r="BB47" s="56">
        <f t="shared" si="20"/>
        <v>277.08826480757824</v>
      </c>
      <c r="BC47" s="56">
        <f t="shared" si="21"/>
        <v>-3.0382039994947263E-7</v>
      </c>
      <c r="BD47" s="53">
        <f t="shared" si="22"/>
        <v>-2.7153104299928705E-13</v>
      </c>
      <c r="BE47" s="32">
        <f t="shared" si="23"/>
        <v>6.1111111120254513</v>
      </c>
      <c r="BF47" s="53">
        <f t="shared" si="24"/>
        <v>9.4732482669251041E-11</v>
      </c>
      <c r="BG47" s="51">
        <f t="shared" si="44"/>
        <v>6.1111111121201835</v>
      </c>
      <c r="BH47" s="51">
        <f t="shared" si="25"/>
        <v>-8.9372222222222214E-3</v>
      </c>
      <c r="BI47" s="51">
        <f t="shared" si="26"/>
        <v>-8.3792473171727958E-2</v>
      </c>
    </row>
    <row r="48" spans="1:61" ht="12.75" customHeight="1" x14ac:dyDescent="0.2">
      <c r="A48" s="45">
        <f t="shared" si="27"/>
        <v>22</v>
      </c>
      <c r="B48" s="57">
        <f t="shared" si="56"/>
        <v>9.6755213912484775E-2</v>
      </c>
      <c r="C48" s="16">
        <f t="shared" si="28"/>
        <v>9.6755213912484775E-2</v>
      </c>
      <c r="D48" s="34">
        <f t="shared" si="29"/>
        <v>1</v>
      </c>
      <c r="E48" s="49">
        <f t="shared" si="45"/>
        <v>8.3791835982243629E-2</v>
      </c>
      <c r="F48" s="49">
        <f t="shared" si="30"/>
        <v>4.8378727872392231E-2</v>
      </c>
      <c r="G48" s="20">
        <f t="shared" si="0"/>
        <v>4.8378727872392231E-2</v>
      </c>
      <c r="H48" s="49">
        <f t="shared" si="31"/>
        <v>30.000778257036032</v>
      </c>
      <c r="I48" s="20">
        <f t="shared" si="1"/>
        <v>30.000778257036032</v>
      </c>
      <c r="J48" s="57">
        <f t="shared" si="32"/>
        <v>0</v>
      </c>
      <c r="K48" s="16">
        <f t="shared" si="2"/>
        <v>30.000778257036032</v>
      </c>
      <c r="L48" s="34">
        <f t="shared" si="33"/>
        <v>1</v>
      </c>
      <c r="M48" s="49">
        <f t="shared" si="46"/>
        <v>59.999257118548591</v>
      </c>
      <c r="N48" s="20">
        <f t="shared" si="47"/>
        <v>59.999257118548591</v>
      </c>
      <c r="O48" s="16">
        <f t="shared" si="34"/>
        <v>30.000742881451409</v>
      </c>
      <c r="P48" s="49">
        <f t="shared" si="48"/>
        <v>4.8378727872392231E-2</v>
      </c>
      <c r="Q48" s="20">
        <f t="shared" si="3"/>
        <v>4.8378727872392231E-2</v>
      </c>
      <c r="R48" s="49">
        <f t="shared" si="49"/>
        <v>9.6755213908103085E-2</v>
      </c>
      <c r="S48" s="20">
        <f t="shared" si="4"/>
        <v>9.6755213908103085E-2</v>
      </c>
      <c r="T48" s="57">
        <f t="shared" si="57"/>
        <v>-8.3792473171727958E-2</v>
      </c>
      <c r="U48" s="16">
        <f t="shared" si="35"/>
        <v>-6.3718948432878175E-7</v>
      </c>
      <c r="V48" s="16">
        <f t="shared" si="50"/>
        <v>-6.3718948432878175E-7</v>
      </c>
      <c r="W48" s="34">
        <f t="shared" si="5"/>
        <v>4</v>
      </c>
      <c r="X48" s="49">
        <f t="shared" si="51"/>
        <v>59.999221742963968</v>
      </c>
      <c r="Y48" s="20">
        <f t="shared" si="52"/>
        <v>59.999221742963968</v>
      </c>
      <c r="Z48" s="16">
        <f t="shared" si="36"/>
        <v>30.000778257036032</v>
      </c>
      <c r="AA48" s="49">
        <f t="shared" si="6"/>
        <v>-3.6789306044436495E-7</v>
      </c>
      <c r="AB48" s="20">
        <f t="shared" si="37"/>
        <v>359.99999963210695</v>
      </c>
      <c r="AC48" s="49">
        <f t="shared" si="38"/>
        <v>0</v>
      </c>
      <c r="AD48" s="20">
        <f t="shared" si="39"/>
        <v>0</v>
      </c>
      <c r="AF48" s="58">
        <f t="shared" si="58"/>
        <v>6.1111111121201835</v>
      </c>
      <c r="AG48" s="51">
        <f t="shared" si="40"/>
        <v>366.66666672721101</v>
      </c>
      <c r="AH48" s="16">
        <f t="shared" si="7"/>
        <v>250.00000004128026</v>
      </c>
      <c r="AI48" s="52">
        <f t="shared" si="8"/>
        <v>159.83402752838532</v>
      </c>
      <c r="AJ48" s="52">
        <f t="shared" si="41"/>
        <v>4.8379095765426428E-2</v>
      </c>
      <c r="AK48" s="16">
        <f t="shared" si="53"/>
        <v>1.0643241724279164</v>
      </c>
      <c r="AL48" s="16">
        <f t="shared" si="54"/>
        <v>1.0643238045348653</v>
      </c>
      <c r="AM48" s="32">
        <f t="shared" si="9"/>
        <v>6.1111111121201835</v>
      </c>
      <c r="AN48" s="32">
        <f t="shared" si="10"/>
        <v>-6.7961999492801155E-8</v>
      </c>
      <c r="AO48" s="32">
        <f t="shared" si="11"/>
        <v>6.1100567738214142</v>
      </c>
      <c r="AP48" s="32">
        <f t="shared" si="12"/>
        <v>-6.7961999492801155E-8</v>
      </c>
      <c r="AQ48" s="32">
        <f t="shared" si="13"/>
        <v>0.11351319464201974</v>
      </c>
      <c r="AR48" s="56">
        <f t="shared" si="59"/>
        <v>140.54728856404833</v>
      </c>
      <c r="AS48" s="56">
        <f t="shared" si="59"/>
        <v>-7.5926920708550086E-7</v>
      </c>
      <c r="AT48" s="56">
        <f t="shared" si="59"/>
        <v>1.3054310690492525</v>
      </c>
      <c r="AU48" s="55">
        <f t="shared" si="43"/>
        <v>0.31005890174502254</v>
      </c>
      <c r="AV48" s="56">
        <f t="shared" si="14"/>
        <v>11547.005387605821</v>
      </c>
      <c r="AW48" s="53">
        <f t="shared" si="15"/>
        <v>1.0319815315023047E-2</v>
      </c>
      <c r="AX48" s="53">
        <f t="shared" si="16"/>
        <v>9.6755213913980356E-2</v>
      </c>
      <c r="AY48" s="56">
        <f t="shared" si="17"/>
        <v>676.67333330190877</v>
      </c>
      <c r="AZ48" s="56">
        <f t="shared" si="18"/>
        <v>399.58506882096333</v>
      </c>
      <c r="BA48" s="53">
        <f t="shared" si="19"/>
        <v>7.4403432051347793E-3</v>
      </c>
      <c r="BB48" s="56">
        <f t="shared" si="20"/>
        <v>277.0882648161442</v>
      </c>
      <c r="BC48" s="56">
        <f t="shared" si="21"/>
        <v>-3.3519876296850271E-7</v>
      </c>
      <c r="BD48" s="53">
        <f t="shared" si="22"/>
        <v>-2.9957458332635013E-13</v>
      </c>
      <c r="BE48" s="32">
        <f t="shared" si="23"/>
        <v>6.1111111121198842</v>
      </c>
      <c r="BF48" s="53">
        <f t="shared" si="24"/>
        <v>9.9391335060014959E-11</v>
      </c>
      <c r="BG48" s="51">
        <f t="shared" si="44"/>
        <v>6.1111111122192758</v>
      </c>
      <c r="BH48" s="51">
        <f t="shared" si="25"/>
        <v>-8.9372222222222214E-3</v>
      </c>
      <c r="BI48" s="51">
        <f t="shared" si="26"/>
        <v>-8.3792473170432771E-2</v>
      </c>
    </row>
    <row r="49" spans="1:61" ht="12.75" customHeight="1" x14ac:dyDescent="0.2">
      <c r="A49" s="45">
        <f t="shared" si="27"/>
        <v>23</v>
      </c>
      <c r="B49" s="57">
        <f t="shared" si="56"/>
        <v>9.6755213913980356E-2</v>
      </c>
      <c r="C49" s="16">
        <f t="shared" si="28"/>
        <v>9.6755213913980356E-2</v>
      </c>
      <c r="D49" s="34">
        <f t="shared" si="29"/>
        <v>1</v>
      </c>
      <c r="E49" s="49">
        <f t="shared" si="45"/>
        <v>8.3791806113511599E-2</v>
      </c>
      <c r="F49" s="49">
        <f t="shared" si="30"/>
        <v>4.8378779607940368E-2</v>
      </c>
      <c r="G49" s="20">
        <f t="shared" si="0"/>
        <v>4.8378779607940368E-2</v>
      </c>
      <c r="H49" s="49">
        <f t="shared" si="31"/>
        <v>30.000813632645887</v>
      </c>
      <c r="I49" s="20">
        <f t="shared" si="1"/>
        <v>30.000813632645887</v>
      </c>
      <c r="J49" s="57">
        <f t="shared" si="32"/>
        <v>0</v>
      </c>
      <c r="K49" s="16">
        <f t="shared" si="2"/>
        <v>30.000813632645887</v>
      </c>
      <c r="L49" s="34">
        <f t="shared" si="33"/>
        <v>1</v>
      </c>
      <c r="M49" s="49">
        <f t="shared" si="46"/>
        <v>59.999221742963968</v>
      </c>
      <c r="N49" s="20">
        <f t="shared" si="47"/>
        <v>59.999221742963968</v>
      </c>
      <c r="O49" s="16">
        <f t="shared" si="34"/>
        <v>30.000778257036032</v>
      </c>
      <c r="P49" s="49">
        <f t="shared" si="48"/>
        <v>4.8378779607940375E-2</v>
      </c>
      <c r="Q49" s="20">
        <f t="shared" si="3"/>
        <v>4.8378779607940375E-2</v>
      </c>
      <c r="R49" s="49">
        <f t="shared" si="49"/>
        <v>9.6755213911868865E-2</v>
      </c>
      <c r="S49" s="20">
        <f t="shared" si="4"/>
        <v>9.6755213911868865E-2</v>
      </c>
      <c r="T49" s="57">
        <f t="shared" si="57"/>
        <v>-8.3792473170432771E-2</v>
      </c>
      <c r="U49" s="16">
        <f t="shared" si="35"/>
        <v>-6.6705692117197124E-7</v>
      </c>
      <c r="V49" s="16">
        <f t="shared" si="50"/>
        <v>-6.6705692117197124E-7</v>
      </c>
      <c r="W49" s="34">
        <f t="shared" si="5"/>
        <v>4</v>
      </c>
      <c r="X49" s="49">
        <f t="shared" si="51"/>
        <v>59.999186367354113</v>
      </c>
      <c r="Y49" s="20">
        <f t="shared" si="52"/>
        <v>59.999186367354113</v>
      </c>
      <c r="Z49" s="16">
        <f t="shared" si="36"/>
        <v>30.000813632645887</v>
      </c>
      <c r="AA49" s="49">
        <f t="shared" si="6"/>
        <v>-3.8513812322372722E-7</v>
      </c>
      <c r="AB49" s="20">
        <f t="shared" si="37"/>
        <v>359.99999961486185</v>
      </c>
      <c r="AC49" s="49">
        <f t="shared" si="38"/>
        <v>0</v>
      </c>
      <c r="AD49" s="20">
        <f t="shared" si="39"/>
        <v>0</v>
      </c>
      <c r="AF49" s="58">
        <f t="shared" si="58"/>
        <v>6.1111111122192758</v>
      </c>
      <c r="AG49" s="51">
        <f t="shared" si="40"/>
        <v>366.66666673315655</v>
      </c>
      <c r="AH49" s="16">
        <f t="shared" si="7"/>
        <v>250.00000004533402</v>
      </c>
      <c r="AI49" s="52">
        <f t="shared" si="8"/>
        <v>159.83402753356876</v>
      </c>
      <c r="AJ49" s="52">
        <f t="shared" si="41"/>
        <v>4.8379164746108927E-2</v>
      </c>
      <c r="AK49" s="16">
        <f t="shared" si="53"/>
        <v>1.1127033371740254</v>
      </c>
      <c r="AL49" s="16">
        <f t="shared" si="54"/>
        <v>1.1127029520358747</v>
      </c>
      <c r="AM49" s="32">
        <f t="shared" si="9"/>
        <v>6.1111111122192758</v>
      </c>
      <c r="AN49" s="32">
        <f t="shared" si="10"/>
        <v>-7.1147630734756564E-8</v>
      </c>
      <c r="AO49" s="32">
        <f t="shared" si="11"/>
        <v>6.1099587480382818</v>
      </c>
      <c r="AP49" s="32">
        <f t="shared" si="12"/>
        <v>-7.1147630734756564E-8</v>
      </c>
      <c r="AQ49" s="32">
        <f t="shared" si="13"/>
        <v>0.11867233527822219</v>
      </c>
      <c r="AR49" s="56">
        <f t="shared" si="59"/>
        <v>146.65724731208661</v>
      </c>
      <c r="AS49" s="56">
        <f t="shared" si="59"/>
        <v>-8.304168378202574E-7</v>
      </c>
      <c r="AT49" s="56">
        <f t="shared" si="59"/>
        <v>1.4241034043274747</v>
      </c>
      <c r="AU49" s="55">
        <f t="shared" si="43"/>
        <v>0.31005890174502254</v>
      </c>
      <c r="AV49" s="56">
        <f t="shared" si="14"/>
        <v>11547.005387980291</v>
      </c>
      <c r="AW49" s="53">
        <f t="shared" si="15"/>
        <v>1.0319815315357719E-2</v>
      </c>
      <c r="AX49" s="53">
        <f t="shared" si="16"/>
        <v>9.6755213915549226E-2</v>
      </c>
      <c r="AY49" s="56">
        <f t="shared" si="17"/>
        <v>676.6733332909364</v>
      </c>
      <c r="AZ49" s="56">
        <f t="shared" si="18"/>
        <v>399.58506883392192</v>
      </c>
      <c r="BA49" s="53">
        <f t="shared" si="19"/>
        <v>7.4403432051347793E-3</v>
      </c>
      <c r="BB49" s="56">
        <f t="shared" si="20"/>
        <v>277.08826482513024</v>
      </c>
      <c r="BC49" s="56">
        <f t="shared" si="21"/>
        <v>-3.6811576364925713E-7</v>
      </c>
      <c r="BD49" s="53">
        <f t="shared" si="22"/>
        <v>-3.2899323832364439E-13</v>
      </c>
      <c r="BE49" s="32">
        <f t="shared" si="23"/>
        <v>6.1111111122189472</v>
      </c>
      <c r="BF49" s="53">
        <f t="shared" si="24"/>
        <v>1.0405017594749819E-10</v>
      </c>
      <c r="BG49" s="51">
        <f t="shared" si="44"/>
        <v>6.1111111123229973</v>
      </c>
      <c r="BH49" s="51">
        <f t="shared" si="25"/>
        <v>-8.9372222222222214E-3</v>
      </c>
      <c r="BI49" s="51">
        <f t="shared" si="26"/>
        <v>-8.3792473169074053E-2</v>
      </c>
    </row>
    <row r="50" spans="1:61" ht="12.75" customHeight="1" x14ac:dyDescent="0.2">
      <c r="A50" s="45">
        <f t="shared" si="27"/>
        <v>24</v>
      </c>
      <c r="B50" s="57">
        <f t="shared" si="56"/>
        <v>9.6755213915549226E-2</v>
      </c>
      <c r="C50" s="16">
        <f t="shared" si="28"/>
        <v>9.6755213915549226E-2</v>
      </c>
      <c r="D50" s="34">
        <f t="shared" si="29"/>
        <v>1</v>
      </c>
      <c r="E50" s="49">
        <f t="shared" si="45"/>
        <v>8.3791776244789784E-2</v>
      </c>
      <c r="F50" s="49">
        <f t="shared" si="30"/>
        <v>4.8378831343543614E-2</v>
      </c>
      <c r="G50" s="20">
        <f t="shared" si="0"/>
        <v>4.8378831343543614E-2</v>
      </c>
      <c r="H50" s="49">
        <f t="shared" si="31"/>
        <v>30.000849008280969</v>
      </c>
      <c r="I50" s="20">
        <f t="shared" si="1"/>
        <v>30.000849008280969</v>
      </c>
      <c r="J50" s="57">
        <f t="shared" si="32"/>
        <v>0</v>
      </c>
      <c r="K50" s="16">
        <f t="shared" si="2"/>
        <v>30.000849008280969</v>
      </c>
      <c r="L50" s="34">
        <f t="shared" si="33"/>
        <v>1</v>
      </c>
      <c r="M50" s="49">
        <f t="shared" si="46"/>
        <v>59.999186367354085</v>
      </c>
      <c r="N50" s="20">
        <f t="shared" si="47"/>
        <v>59.999186367354085</v>
      </c>
      <c r="O50" s="16">
        <f t="shared" si="34"/>
        <v>30.000813632645915</v>
      </c>
      <c r="P50" s="49">
        <f t="shared" si="48"/>
        <v>4.8378831343543621E-2</v>
      </c>
      <c r="Q50" s="20">
        <f t="shared" si="3"/>
        <v>4.8378831343543621E-2</v>
      </c>
      <c r="R50" s="49">
        <f t="shared" si="49"/>
        <v>9.6755213911868865E-2</v>
      </c>
      <c r="S50" s="20">
        <f t="shared" si="4"/>
        <v>9.6755213911868865E-2</v>
      </c>
      <c r="T50" s="57">
        <f t="shared" si="57"/>
        <v>-8.3792473169074053E-2</v>
      </c>
      <c r="U50" s="16">
        <f t="shared" si="35"/>
        <v>-6.9692428426859632E-7</v>
      </c>
      <c r="V50" s="16">
        <f t="shared" si="50"/>
        <v>-6.9692428426859632E-7</v>
      </c>
      <c r="W50" s="34">
        <f t="shared" si="5"/>
        <v>4</v>
      </c>
      <c r="X50" s="49">
        <f t="shared" si="51"/>
        <v>59.999150991719027</v>
      </c>
      <c r="Y50" s="20">
        <f t="shared" si="52"/>
        <v>59.999150991719027</v>
      </c>
      <c r="Z50" s="16">
        <f t="shared" si="36"/>
        <v>30.000849008280973</v>
      </c>
      <c r="AA50" s="49">
        <f t="shared" si="6"/>
        <v>-4.0238319260105073E-7</v>
      </c>
      <c r="AB50" s="20">
        <f t="shared" si="37"/>
        <v>359.99999959761681</v>
      </c>
      <c r="AC50" s="49">
        <f t="shared" si="38"/>
        <v>0</v>
      </c>
      <c r="AD50" s="20">
        <f t="shared" si="39"/>
        <v>0</v>
      </c>
      <c r="AF50" s="58">
        <f t="shared" si="58"/>
        <v>6.1111111123229973</v>
      </c>
      <c r="AG50" s="51">
        <f t="shared" si="40"/>
        <v>366.66666673937982</v>
      </c>
      <c r="AH50" s="16">
        <f t="shared" si="7"/>
        <v>250.00000004957718</v>
      </c>
      <c r="AI50" s="52">
        <f t="shared" si="8"/>
        <v>159.83402753899435</v>
      </c>
      <c r="AJ50" s="52">
        <f t="shared" si="41"/>
        <v>4.8379233726734583E-2</v>
      </c>
      <c r="AK50" s="16">
        <f t="shared" si="53"/>
        <v>1.1610825709007599</v>
      </c>
      <c r="AL50" s="16">
        <f t="shared" si="54"/>
        <v>1.1610821685175665</v>
      </c>
      <c r="AM50" s="32">
        <f t="shared" si="9"/>
        <v>6.1111111123229973</v>
      </c>
      <c r="AN50" s="32">
        <f t="shared" si="10"/>
        <v>-7.4333254111136033E-8</v>
      </c>
      <c r="AO50" s="32">
        <f t="shared" si="11"/>
        <v>6.1098563658946468</v>
      </c>
      <c r="AP50" s="32">
        <f t="shared" si="12"/>
        <v>-7.4333254111136033E-8</v>
      </c>
      <c r="AQ50" s="32">
        <f t="shared" si="13"/>
        <v>0.12383139866079573</v>
      </c>
      <c r="AR50" s="56">
        <f t="shared" si="59"/>
        <v>152.76710367798125</v>
      </c>
      <c r="AS50" s="56">
        <f t="shared" si="59"/>
        <v>-9.0475009193139342E-7</v>
      </c>
      <c r="AT50" s="56">
        <f t="shared" si="59"/>
        <v>1.5479348029882705</v>
      </c>
      <c r="AU50" s="55">
        <f t="shared" si="43"/>
        <v>0.31005890174502254</v>
      </c>
      <c r="AV50" s="56">
        <f t="shared" si="14"/>
        <v>11547.005388372256</v>
      </c>
      <c r="AW50" s="53">
        <f t="shared" si="15"/>
        <v>1.0319815315708027E-2</v>
      </c>
      <c r="AX50" s="53">
        <f t="shared" si="16"/>
        <v>9.6755213917191413E-2</v>
      </c>
      <c r="AY50" s="56">
        <f t="shared" si="17"/>
        <v>676.67333327945153</v>
      </c>
      <c r="AZ50" s="56">
        <f t="shared" si="18"/>
        <v>399.5850688474859</v>
      </c>
      <c r="BA50" s="53">
        <f t="shared" si="19"/>
        <v>7.4403432051347793E-3</v>
      </c>
      <c r="BB50" s="56">
        <f t="shared" si="20"/>
        <v>277.08826483453606</v>
      </c>
      <c r="BC50" s="56">
        <f t="shared" si="21"/>
        <v>-4.0257043565361528E-7</v>
      </c>
      <c r="BD50" s="53">
        <f t="shared" si="22"/>
        <v>-3.5978614435331716E-13</v>
      </c>
      <c r="BE50" s="32">
        <f t="shared" si="23"/>
        <v>6.1111111123226376</v>
      </c>
      <c r="BF50" s="53">
        <f t="shared" si="24"/>
        <v>1.0870900533170072E-10</v>
      </c>
      <c r="BG50" s="51">
        <f t="shared" si="44"/>
        <v>6.1111111124313462</v>
      </c>
      <c r="BH50" s="51">
        <f t="shared" si="25"/>
        <v>-8.9372222222222214E-3</v>
      </c>
      <c r="BI50" s="51">
        <f t="shared" si="26"/>
        <v>-8.3792473167651885E-2</v>
      </c>
    </row>
    <row r="51" spans="1:61" ht="12.75" customHeight="1" x14ac:dyDescent="0.2">
      <c r="A51" s="45">
        <f t="shared" si="27"/>
        <v>25</v>
      </c>
      <c r="B51" s="57">
        <f t="shared" si="56"/>
        <v>9.6755213917191413E-2</v>
      </c>
      <c r="C51" s="16">
        <f t="shared" si="28"/>
        <v>9.6755213917191413E-2</v>
      </c>
      <c r="D51" s="34">
        <f t="shared" si="29"/>
        <v>1</v>
      </c>
      <c r="E51" s="49">
        <f t="shared" si="45"/>
        <v>8.3791746376078238E-2</v>
      </c>
      <c r="F51" s="49">
        <f t="shared" si="30"/>
        <v>4.8378883079201969E-2</v>
      </c>
      <c r="G51" s="20">
        <f t="shared" si="0"/>
        <v>4.8378883079201969E-2</v>
      </c>
      <c r="H51" s="49">
        <f t="shared" si="31"/>
        <v>30.000884383941269</v>
      </c>
      <c r="I51" s="20">
        <f t="shared" si="1"/>
        <v>30.000884383941269</v>
      </c>
      <c r="J51" s="57">
        <f t="shared" si="32"/>
        <v>0</v>
      </c>
      <c r="K51" s="16">
        <f t="shared" si="2"/>
        <v>30.000884383941269</v>
      </c>
      <c r="L51" s="34">
        <f t="shared" si="33"/>
        <v>1</v>
      </c>
      <c r="M51" s="49">
        <f t="shared" si="46"/>
        <v>59.999150991719013</v>
      </c>
      <c r="N51" s="20">
        <f t="shared" si="47"/>
        <v>59.999150991719013</v>
      </c>
      <c r="O51" s="16">
        <f t="shared" si="34"/>
        <v>30.000849008280987</v>
      </c>
      <c r="P51" s="49">
        <f t="shared" si="48"/>
        <v>4.8378883079201983E-2</v>
      </c>
      <c r="Q51" s="20">
        <f t="shared" si="3"/>
        <v>4.8378883079201983E-2</v>
      </c>
      <c r="R51" s="49">
        <f t="shared" si="49"/>
        <v>9.675521391940041E-2</v>
      </c>
      <c r="S51" s="20">
        <f t="shared" si="4"/>
        <v>9.675521391940041E-2</v>
      </c>
      <c r="T51" s="57">
        <f t="shared" si="57"/>
        <v>-8.3792473167651885E-2</v>
      </c>
      <c r="U51" s="16">
        <f t="shared" si="35"/>
        <v>-7.2679157364641256E-7</v>
      </c>
      <c r="V51" s="16">
        <f t="shared" si="50"/>
        <v>-7.2679157364641256E-7</v>
      </c>
      <c r="W51" s="34">
        <f t="shared" si="5"/>
        <v>4</v>
      </c>
      <c r="X51" s="49">
        <f t="shared" si="51"/>
        <v>59.999115616058731</v>
      </c>
      <c r="Y51" s="20">
        <f t="shared" si="52"/>
        <v>59.999115616058731</v>
      </c>
      <c r="Z51" s="16">
        <f t="shared" si="36"/>
        <v>30.000884383941269</v>
      </c>
      <c r="AA51" s="49">
        <f t="shared" si="6"/>
        <v>-4.1962826859228358E-7</v>
      </c>
      <c r="AB51" s="20">
        <f t="shared" si="37"/>
        <v>359.99999958037171</v>
      </c>
      <c r="AC51" s="49">
        <f t="shared" si="38"/>
        <v>0</v>
      </c>
      <c r="AD51" s="20">
        <f t="shared" si="39"/>
        <v>0</v>
      </c>
      <c r="AF51" s="58">
        <f t="shared" si="58"/>
        <v>6.1111111124313462</v>
      </c>
      <c r="AG51" s="51">
        <f t="shared" si="40"/>
        <v>366.66666674588078</v>
      </c>
      <c r="AH51" s="16">
        <f t="shared" si="7"/>
        <v>250.00000005400963</v>
      </c>
      <c r="AI51" s="52">
        <f t="shared" si="8"/>
        <v>159.83402754466201</v>
      </c>
      <c r="AJ51" s="52">
        <f t="shared" si="41"/>
        <v>4.8379302707473926E-2</v>
      </c>
      <c r="AK51" s="16">
        <f t="shared" si="53"/>
        <v>1.2094618736082339</v>
      </c>
      <c r="AL51" s="16">
        <f t="shared" si="54"/>
        <v>1.2094614539799409</v>
      </c>
      <c r="AM51" s="32">
        <f t="shared" si="9"/>
        <v>6.1111111124313462</v>
      </c>
      <c r="AN51" s="32">
        <f t="shared" si="10"/>
        <v>-7.7518869624907195E-8</v>
      </c>
      <c r="AO51" s="32">
        <f t="shared" si="11"/>
        <v>6.1097496274448675</v>
      </c>
      <c r="AP51" s="32">
        <f t="shared" si="12"/>
        <v>-7.7518869624907195E-8</v>
      </c>
      <c r="AQ51" s="32">
        <f t="shared" si="13"/>
        <v>0.12899038111111538</v>
      </c>
      <c r="AR51" s="56">
        <f t="shared" si="59"/>
        <v>158.87685330542612</v>
      </c>
      <c r="AS51" s="56">
        <f t="shared" si="59"/>
        <v>-9.822689615563006E-7</v>
      </c>
      <c r="AT51" s="56">
        <f t="shared" si="59"/>
        <v>1.6769251840993857</v>
      </c>
      <c r="AU51" s="55">
        <f t="shared" si="43"/>
        <v>0.31005890174502254</v>
      </c>
      <c r="AV51" s="56">
        <f t="shared" si="14"/>
        <v>11547.00538878171</v>
      </c>
      <c r="AW51" s="53">
        <f t="shared" si="15"/>
        <v>1.0319815316073965E-2</v>
      </c>
      <c r="AX51" s="53">
        <f t="shared" si="16"/>
        <v>9.6755213918906874E-2</v>
      </c>
      <c r="AY51" s="56">
        <f t="shared" si="17"/>
        <v>676.67333326745415</v>
      </c>
      <c r="AZ51" s="56">
        <f t="shared" si="18"/>
        <v>399.58506886165503</v>
      </c>
      <c r="BA51" s="53">
        <f t="shared" si="19"/>
        <v>7.4403432051347793E-3</v>
      </c>
      <c r="BB51" s="56">
        <f t="shared" si="20"/>
        <v>277.0882648443615</v>
      </c>
      <c r="BC51" s="56">
        <f t="shared" si="21"/>
        <v>-4.3856238107764511E-7</v>
      </c>
      <c r="BD51" s="53">
        <f t="shared" si="22"/>
        <v>-3.9195294579978208E-13</v>
      </c>
      <c r="BE51" s="32">
        <f t="shared" si="23"/>
        <v>6.1111111124309545</v>
      </c>
      <c r="BF51" s="53">
        <f t="shared" si="24"/>
        <v>1.13367823216952E-10</v>
      </c>
      <c r="BG51" s="51">
        <f t="shared" si="44"/>
        <v>6.1111111125443225</v>
      </c>
      <c r="BH51" s="51">
        <f t="shared" si="25"/>
        <v>-8.9372222222222214E-3</v>
      </c>
      <c r="BI51" s="51">
        <f t="shared" si="26"/>
        <v>-8.3792473166166268E-2</v>
      </c>
    </row>
    <row r="52" spans="1:61" ht="12.75" customHeight="1" x14ac:dyDescent="0.2">
      <c r="A52" s="45">
        <f t="shared" si="27"/>
        <v>26</v>
      </c>
      <c r="B52" s="57">
        <f t="shared" si="56"/>
        <v>9.6755213918906874E-2</v>
      </c>
      <c r="C52" s="16">
        <f t="shared" si="28"/>
        <v>9.6755213918906874E-2</v>
      </c>
      <c r="D52" s="34">
        <f t="shared" si="29"/>
        <v>1</v>
      </c>
      <c r="E52" s="49">
        <f t="shared" si="45"/>
        <v>8.3791716507376934E-2</v>
      </c>
      <c r="F52" s="49">
        <f t="shared" si="30"/>
        <v>4.8378934814915404E-2</v>
      </c>
      <c r="G52" s="20">
        <f t="shared" si="0"/>
        <v>4.8378934814915404E-2</v>
      </c>
      <c r="H52" s="49">
        <f t="shared" si="31"/>
        <v>30.000919759626772</v>
      </c>
      <c r="I52" s="20">
        <f t="shared" si="1"/>
        <v>30.000919759626772</v>
      </c>
      <c r="J52" s="57">
        <f t="shared" si="32"/>
        <v>0</v>
      </c>
      <c r="K52" s="16">
        <f t="shared" si="2"/>
        <v>30.000919759626772</v>
      </c>
      <c r="L52" s="34">
        <f t="shared" si="33"/>
        <v>1</v>
      </c>
      <c r="M52" s="49">
        <f t="shared" si="46"/>
        <v>59.999115616058731</v>
      </c>
      <c r="N52" s="20">
        <f t="shared" si="47"/>
        <v>59.999115616058731</v>
      </c>
      <c r="O52" s="16">
        <f t="shared" si="34"/>
        <v>30.000884383941269</v>
      </c>
      <c r="P52" s="49">
        <f t="shared" si="48"/>
        <v>4.8378934814915384E-2</v>
      </c>
      <c r="Q52" s="20">
        <f t="shared" si="3"/>
        <v>4.8378934814915384E-2</v>
      </c>
      <c r="R52" s="49">
        <f t="shared" si="49"/>
        <v>9.675521391940041E-2</v>
      </c>
      <c r="S52" s="20">
        <f t="shared" si="4"/>
        <v>9.675521391940041E-2</v>
      </c>
      <c r="T52" s="57">
        <f t="shared" si="57"/>
        <v>-8.3792473166166268E-2</v>
      </c>
      <c r="U52" s="16">
        <f t="shared" si="35"/>
        <v>-7.5665878933317554E-7</v>
      </c>
      <c r="V52" s="16">
        <f t="shared" si="50"/>
        <v>-7.5665878933317554E-7</v>
      </c>
      <c r="W52" s="34">
        <f t="shared" si="5"/>
        <v>4</v>
      </c>
      <c r="X52" s="49">
        <f t="shared" si="51"/>
        <v>59.999080240373225</v>
      </c>
      <c r="Y52" s="20">
        <f t="shared" si="52"/>
        <v>59.999080240373225</v>
      </c>
      <c r="Z52" s="16">
        <f t="shared" si="36"/>
        <v>30.000919759626775</v>
      </c>
      <c r="AA52" s="49">
        <f t="shared" si="6"/>
        <v>-4.3687335121337379E-7</v>
      </c>
      <c r="AB52" s="20">
        <f t="shared" si="37"/>
        <v>359.99999956312666</v>
      </c>
      <c r="AC52" s="49">
        <f t="shared" si="38"/>
        <v>0</v>
      </c>
      <c r="AD52" s="20">
        <f t="shared" si="39"/>
        <v>0</v>
      </c>
      <c r="AF52" s="58">
        <f t="shared" si="58"/>
        <v>6.1111111125443225</v>
      </c>
      <c r="AG52" s="51">
        <f t="shared" si="40"/>
        <v>366.66666675265935</v>
      </c>
      <c r="AH52" s="16">
        <f t="shared" si="7"/>
        <v>250.0000000586314</v>
      </c>
      <c r="AI52" s="52">
        <f t="shared" si="8"/>
        <v>159.83402755057173</v>
      </c>
      <c r="AJ52" s="52">
        <f t="shared" si="41"/>
        <v>4.8379371688270112E-2</v>
      </c>
      <c r="AK52" s="16">
        <f t="shared" si="53"/>
        <v>1.257841245296504</v>
      </c>
      <c r="AL52" s="16">
        <f t="shared" si="54"/>
        <v>1.2578408084231683</v>
      </c>
      <c r="AM52" s="32">
        <f t="shared" si="9"/>
        <v>6.1111111125443225</v>
      </c>
      <c r="AN52" s="32">
        <f t="shared" si="10"/>
        <v>-8.0704477279037643E-8</v>
      </c>
      <c r="AO52" s="32">
        <f t="shared" si="11"/>
        <v>6.1096385327464127</v>
      </c>
      <c r="AP52" s="32">
        <f t="shared" si="12"/>
        <v>-8.0704477279037643E-8</v>
      </c>
      <c r="AQ52" s="32">
        <f t="shared" si="13"/>
        <v>0.13414927895060591</v>
      </c>
      <c r="AR52" s="56">
        <f t="shared" si="59"/>
        <v>164.98649183817253</v>
      </c>
      <c r="AS52" s="56">
        <f t="shared" si="59"/>
        <v>-1.0629734388353382E-6</v>
      </c>
      <c r="AT52" s="56">
        <f t="shared" si="59"/>
        <v>1.8110744630499918</v>
      </c>
      <c r="AU52" s="55">
        <f t="shared" si="43"/>
        <v>0.31005890174502254</v>
      </c>
      <c r="AV52" s="56">
        <f t="shared" si="14"/>
        <v>11547.005389208651</v>
      </c>
      <c r="AW52" s="53">
        <f t="shared" si="15"/>
        <v>1.0319815316455531E-2</v>
      </c>
      <c r="AX52" s="53">
        <f t="shared" si="16"/>
        <v>9.6755213920695596E-2</v>
      </c>
      <c r="AY52" s="56">
        <f t="shared" si="17"/>
        <v>676.67333325494451</v>
      </c>
      <c r="AZ52" s="56">
        <f t="shared" si="18"/>
        <v>399.58506887642932</v>
      </c>
      <c r="BA52" s="53">
        <f t="shared" si="19"/>
        <v>7.4403432051347793E-3</v>
      </c>
      <c r="BB52" s="56">
        <f t="shared" si="20"/>
        <v>277.08826485460662</v>
      </c>
      <c r="BC52" s="56">
        <f t="shared" si="21"/>
        <v>-4.7609142939109006E-7</v>
      </c>
      <c r="BD52" s="53">
        <f t="shared" si="22"/>
        <v>-4.254934902563592E-13</v>
      </c>
      <c r="BE52" s="32">
        <f t="shared" si="23"/>
        <v>6.1111111125438971</v>
      </c>
      <c r="BF52" s="53">
        <f t="shared" si="24"/>
        <v>1.1802662960758142E-10</v>
      </c>
      <c r="BG52" s="51">
        <f t="shared" si="44"/>
        <v>6.1111111126619235</v>
      </c>
      <c r="BH52" s="51">
        <f t="shared" si="25"/>
        <v>-8.9372222222222214E-3</v>
      </c>
      <c r="BI52" s="51">
        <f t="shared" si="26"/>
        <v>-8.3792473164617187E-2</v>
      </c>
    </row>
    <row r="53" spans="1:61" ht="12.75" customHeight="1" x14ac:dyDescent="0.2">
      <c r="A53" s="45">
        <f t="shared" si="27"/>
        <v>27</v>
      </c>
      <c r="B53" s="57">
        <f t="shared" si="56"/>
        <v>9.6755213920695596E-2</v>
      </c>
      <c r="C53" s="16">
        <f t="shared" si="28"/>
        <v>9.6755213920695596E-2</v>
      </c>
      <c r="D53" s="34">
        <f t="shared" si="29"/>
        <v>1</v>
      </c>
      <c r="E53" s="49">
        <f t="shared" si="45"/>
        <v>8.3791686638685817E-2</v>
      </c>
      <c r="F53" s="49">
        <f t="shared" si="30"/>
        <v>4.8378986550683879E-2</v>
      </c>
      <c r="G53" s="20">
        <f t="shared" si="0"/>
        <v>4.8378986550683879E-2</v>
      </c>
      <c r="H53" s="49">
        <f t="shared" si="31"/>
        <v>30.000955135337502</v>
      </c>
      <c r="I53" s="20">
        <f t="shared" si="1"/>
        <v>30.000955135337502</v>
      </c>
      <c r="J53" s="57">
        <f t="shared" si="32"/>
        <v>0</v>
      </c>
      <c r="K53" s="16">
        <f t="shared" si="2"/>
        <v>30.000955135337502</v>
      </c>
      <c r="L53" s="34">
        <f t="shared" si="33"/>
        <v>1</v>
      </c>
      <c r="M53" s="49">
        <f t="shared" si="46"/>
        <v>59.999080240373225</v>
      </c>
      <c r="N53" s="20">
        <f t="shared" si="47"/>
        <v>59.999080240373225</v>
      </c>
      <c r="O53" s="16">
        <f t="shared" si="34"/>
        <v>30.000919759626775</v>
      </c>
      <c r="P53" s="49">
        <f t="shared" si="48"/>
        <v>4.8378986550683872E-2</v>
      </c>
      <c r="Q53" s="20">
        <f t="shared" si="3"/>
        <v>4.8378986550683872E-2</v>
      </c>
      <c r="R53" s="49">
        <f t="shared" si="49"/>
        <v>9.675521391940041E-2</v>
      </c>
      <c r="S53" s="20">
        <f t="shared" si="4"/>
        <v>9.675521391940041E-2</v>
      </c>
      <c r="T53" s="57">
        <f t="shared" si="57"/>
        <v>-8.3792473164617187E-2</v>
      </c>
      <c r="U53" s="16">
        <f t="shared" si="35"/>
        <v>-7.8652593137051863E-7</v>
      </c>
      <c r="V53" s="16">
        <f t="shared" si="50"/>
        <v>-7.8652593137051863E-7</v>
      </c>
      <c r="W53" s="34">
        <f t="shared" si="5"/>
        <v>4</v>
      </c>
      <c r="X53" s="49">
        <f t="shared" si="51"/>
        <v>59.999044864662501</v>
      </c>
      <c r="Y53" s="20">
        <f t="shared" si="52"/>
        <v>59.999044864662501</v>
      </c>
      <c r="Z53" s="16">
        <f t="shared" si="36"/>
        <v>30.000955135337499</v>
      </c>
      <c r="AA53" s="49">
        <f t="shared" si="6"/>
        <v>-4.5411844048828315E-7</v>
      </c>
      <c r="AB53" s="20">
        <f t="shared" si="37"/>
        <v>359.99999954588156</v>
      </c>
      <c r="AC53" s="49">
        <f t="shared" si="38"/>
        <v>0</v>
      </c>
      <c r="AD53" s="20">
        <f t="shared" si="39"/>
        <v>0</v>
      </c>
      <c r="AF53" s="58">
        <f t="shared" si="58"/>
        <v>6.1111111126619235</v>
      </c>
      <c r="AG53" s="51">
        <f t="shared" si="40"/>
        <v>366.66666675971544</v>
      </c>
      <c r="AH53" s="16">
        <f t="shared" si="7"/>
        <v>250.00000006344237</v>
      </c>
      <c r="AI53" s="52">
        <f t="shared" si="8"/>
        <v>159.83402755672336</v>
      </c>
      <c r="AJ53" s="52">
        <f t="shared" si="41"/>
        <v>4.8379440669123142E-2</v>
      </c>
      <c r="AK53" s="16">
        <f t="shared" si="53"/>
        <v>1.3062206859656271</v>
      </c>
      <c r="AL53" s="16">
        <f t="shared" si="54"/>
        <v>1.3062202318471918</v>
      </c>
      <c r="AM53" s="32">
        <f t="shared" si="9"/>
        <v>6.1111111126619235</v>
      </c>
      <c r="AN53" s="32">
        <f t="shared" si="10"/>
        <v>-8.389007707797516E-8</v>
      </c>
      <c r="AO53" s="32">
        <f t="shared" si="11"/>
        <v>6.1095230818598543</v>
      </c>
      <c r="AP53" s="32">
        <f t="shared" si="12"/>
        <v>-8.389007707797516E-8</v>
      </c>
      <c r="AQ53" s="32">
        <f t="shared" si="13"/>
        <v>0.13930808850070184</v>
      </c>
      <c r="AR53" s="56">
        <f t="shared" si="59"/>
        <v>171.09601492003239</v>
      </c>
      <c r="AS53" s="56">
        <f t="shared" si="59"/>
        <v>-1.1468635159133134E-6</v>
      </c>
      <c r="AT53" s="56">
        <f t="shared" si="59"/>
        <v>1.9503825515506936</v>
      </c>
      <c r="AU53" s="55">
        <f t="shared" si="43"/>
        <v>0.31005890174502254</v>
      </c>
      <c r="AV53" s="56">
        <f t="shared" si="14"/>
        <v>11547.005389653066</v>
      </c>
      <c r="AW53" s="53">
        <f t="shared" si="15"/>
        <v>1.0319815316852714E-2</v>
      </c>
      <c r="AX53" s="53">
        <f t="shared" si="16"/>
        <v>9.6755213922557509E-2</v>
      </c>
      <c r="AY53" s="56">
        <f t="shared" si="17"/>
        <v>676.67333324192271</v>
      </c>
      <c r="AZ53" s="56">
        <f t="shared" si="18"/>
        <v>399.58506889180842</v>
      </c>
      <c r="BA53" s="53">
        <f t="shared" si="19"/>
        <v>7.4403432051347793E-3</v>
      </c>
      <c r="BB53" s="56">
        <f t="shared" si="20"/>
        <v>277.08826486527107</v>
      </c>
      <c r="BC53" s="56">
        <f t="shared" si="21"/>
        <v>-5.1515678478608606E-7</v>
      </c>
      <c r="BD53" s="53">
        <f t="shared" si="22"/>
        <v>-4.6040706649187587E-13</v>
      </c>
      <c r="BE53" s="32">
        <f t="shared" si="23"/>
        <v>6.1111111126614635</v>
      </c>
      <c r="BF53" s="53">
        <f t="shared" si="24"/>
        <v>1.2268542451008313E-10</v>
      </c>
      <c r="BG53" s="51">
        <f t="shared" si="44"/>
        <v>6.1111111127841493</v>
      </c>
      <c r="BH53" s="51">
        <f t="shared" si="25"/>
        <v>-8.9372222222222214E-3</v>
      </c>
      <c r="BI53" s="51">
        <f t="shared" si="26"/>
        <v>-8.3792473163004699E-2</v>
      </c>
    </row>
    <row r="54" spans="1:61" ht="12.75" customHeight="1" x14ac:dyDescent="0.2">
      <c r="A54" s="45">
        <f t="shared" si="27"/>
        <v>28</v>
      </c>
      <c r="B54" s="57">
        <f t="shared" si="56"/>
        <v>9.6755213922557509E-2</v>
      </c>
      <c r="C54" s="16">
        <f t="shared" si="28"/>
        <v>9.6755213922557509E-2</v>
      </c>
      <c r="D54" s="34">
        <f t="shared" si="29"/>
        <v>1</v>
      </c>
      <c r="E54" s="49">
        <f t="shared" si="45"/>
        <v>8.3791656770004844E-2</v>
      </c>
      <c r="F54" s="49">
        <f t="shared" si="30"/>
        <v>4.8379038286507414E-2</v>
      </c>
      <c r="G54" s="20">
        <f t="shared" si="0"/>
        <v>4.8379038286507414E-2</v>
      </c>
      <c r="H54" s="49">
        <f t="shared" si="31"/>
        <v>30.000990511073461</v>
      </c>
      <c r="I54" s="20">
        <f t="shared" si="1"/>
        <v>30.000990511073461</v>
      </c>
      <c r="J54" s="57">
        <f t="shared" si="32"/>
        <v>0</v>
      </c>
      <c r="K54" s="16">
        <f t="shared" si="2"/>
        <v>30.000990511073461</v>
      </c>
      <c r="L54" s="34">
        <f t="shared" si="33"/>
        <v>1</v>
      </c>
      <c r="M54" s="49">
        <f t="shared" si="46"/>
        <v>59.999044864662487</v>
      </c>
      <c r="N54" s="20">
        <f t="shared" si="47"/>
        <v>59.999044864662487</v>
      </c>
      <c r="O54" s="16">
        <f t="shared" si="34"/>
        <v>30.000955135337513</v>
      </c>
      <c r="P54" s="49">
        <f t="shared" si="48"/>
        <v>4.8379038286507414E-2</v>
      </c>
      <c r="Q54" s="20">
        <f t="shared" si="3"/>
        <v>4.8379038286507414E-2</v>
      </c>
      <c r="R54" s="49">
        <f t="shared" si="49"/>
        <v>9.6755213923166189E-2</v>
      </c>
      <c r="S54" s="20">
        <f t="shared" si="4"/>
        <v>9.6755213923166189E-2</v>
      </c>
      <c r="T54" s="57">
        <f t="shared" si="57"/>
        <v>-8.3792473163004699E-2</v>
      </c>
      <c r="U54" s="16">
        <f t="shared" si="35"/>
        <v>-8.1639299985558633E-7</v>
      </c>
      <c r="V54" s="16">
        <f t="shared" si="50"/>
        <v>-8.1639299985558633E-7</v>
      </c>
      <c r="W54" s="34">
        <f t="shared" si="5"/>
        <v>4</v>
      </c>
      <c r="X54" s="49">
        <f t="shared" si="51"/>
        <v>59.999009488926539</v>
      </c>
      <c r="Y54" s="20">
        <f t="shared" si="52"/>
        <v>59.999009488926539</v>
      </c>
      <c r="Z54" s="16">
        <f t="shared" si="36"/>
        <v>30.000990511073461</v>
      </c>
      <c r="AA54" s="49">
        <f t="shared" si="6"/>
        <v>-4.713635364730234E-7</v>
      </c>
      <c r="AB54" s="20">
        <f t="shared" si="37"/>
        <v>359.99999952863647</v>
      </c>
      <c r="AC54" s="49">
        <f t="shared" si="38"/>
        <v>0</v>
      </c>
      <c r="AD54" s="20">
        <f t="shared" si="39"/>
        <v>0</v>
      </c>
      <c r="AF54" s="58">
        <f t="shared" si="58"/>
        <v>6.1111111127841493</v>
      </c>
      <c r="AG54" s="51">
        <f t="shared" si="40"/>
        <v>366.66666676704898</v>
      </c>
      <c r="AH54" s="16">
        <f t="shared" si="7"/>
        <v>250.00000006844252</v>
      </c>
      <c r="AI54" s="52">
        <f t="shared" si="8"/>
        <v>159.83402756311693</v>
      </c>
      <c r="AJ54" s="52">
        <f t="shared" si="41"/>
        <v>4.8379509650033015E-2</v>
      </c>
      <c r="AK54" s="16">
        <f t="shared" si="53"/>
        <v>1.3546001956156601</v>
      </c>
      <c r="AL54" s="16">
        <f t="shared" si="54"/>
        <v>1.3545997242521253</v>
      </c>
      <c r="AM54" s="32">
        <f t="shared" si="9"/>
        <v>6.1111111127841493</v>
      </c>
      <c r="AN54" s="32">
        <f t="shared" si="10"/>
        <v>-8.7075669032088317E-8</v>
      </c>
      <c r="AO54" s="32">
        <f t="shared" si="11"/>
        <v>6.1094032748488729</v>
      </c>
      <c r="AP54" s="32">
        <f t="shared" si="12"/>
        <v>-8.7075669032088317E-8</v>
      </c>
      <c r="AQ54" s="32">
        <f t="shared" si="13"/>
        <v>0.14446680608289267</v>
      </c>
      <c r="AR54" s="56">
        <f t="shared" si="59"/>
        <v>177.20541819488125</v>
      </c>
      <c r="AS54" s="56">
        <f t="shared" si="59"/>
        <v>-1.2339391849454016E-6</v>
      </c>
      <c r="AT54" s="56">
        <f t="shared" si="59"/>
        <v>2.0948493576335863</v>
      </c>
      <c r="AU54" s="55">
        <f t="shared" si="43"/>
        <v>0.31005890174502254</v>
      </c>
      <c r="AV54" s="56">
        <f t="shared" si="14"/>
        <v>11547.005390114962</v>
      </c>
      <c r="AW54" s="53">
        <f t="shared" si="15"/>
        <v>1.0319815317265522E-2</v>
      </c>
      <c r="AX54" s="53">
        <f t="shared" si="16"/>
        <v>9.6755213924492711E-2</v>
      </c>
      <c r="AY54" s="56">
        <f t="shared" si="17"/>
        <v>676.67333322838886</v>
      </c>
      <c r="AZ54" s="56">
        <f t="shared" si="18"/>
        <v>399.58506890779233</v>
      </c>
      <c r="BA54" s="53">
        <f t="shared" si="19"/>
        <v>7.4403432051347793E-3</v>
      </c>
      <c r="BB54" s="56">
        <f t="shared" si="20"/>
        <v>277.08826487635497</v>
      </c>
      <c r="BC54" s="56">
        <f t="shared" si="21"/>
        <v>-5.5575844726263313E-7</v>
      </c>
      <c r="BD54" s="53">
        <f t="shared" si="22"/>
        <v>-4.9669367450633219E-13</v>
      </c>
      <c r="BE54" s="32">
        <f t="shared" si="23"/>
        <v>6.1111111127836528</v>
      </c>
      <c r="BF54" s="53">
        <f t="shared" si="24"/>
        <v>1.2734420793961012E-10</v>
      </c>
      <c r="BG54" s="51">
        <f t="shared" si="44"/>
        <v>6.1111111129109972</v>
      </c>
      <c r="BH54" s="51">
        <f t="shared" si="25"/>
        <v>-8.9372222222222214E-3</v>
      </c>
      <c r="BI54" s="51">
        <f t="shared" si="26"/>
        <v>-8.3792473161328804E-2</v>
      </c>
    </row>
    <row r="55" spans="1:61" ht="12.75" customHeight="1" x14ac:dyDescent="0.2">
      <c r="A55" s="45">
        <f t="shared" si="27"/>
        <v>29</v>
      </c>
      <c r="B55" s="57">
        <f t="shared" si="56"/>
        <v>9.6755213924492711E-2</v>
      </c>
      <c r="C55" s="16">
        <f t="shared" si="28"/>
        <v>9.6755213924492711E-2</v>
      </c>
      <c r="D55" s="34">
        <f t="shared" si="29"/>
        <v>1</v>
      </c>
      <c r="E55" s="49">
        <f t="shared" si="45"/>
        <v>8.3791626901334126E-2</v>
      </c>
      <c r="F55" s="49">
        <f t="shared" si="30"/>
        <v>4.8379090022386044E-2</v>
      </c>
      <c r="G55" s="20">
        <f t="shared" si="0"/>
        <v>4.8379090022386044E-2</v>
      </c>
      <c r="H55" s="49">
        <f t="shared" si="31"/>
        <v>30.001025886834618</v>
      </c>
      <c r="I55" s="20">
        <f t="shared" si="1"/>
        <v>30.001025886834618</v>
      </c>
      <c r="J55" s="57">
        <f t="shared" si="32"/>
        <v>0</v>
      </c>
      <c r="K55" s="16">
        <f t="shared" si="2"/>
        <v>30.001025886834618</v>
      </c>
      <c r="L55" s="34">
        <f t="shared" si="33"/>
        <v>1</v>
      </c>
      <c r="M55" s="49">
        <f t="shared" si="46"/>
        <v>59.999009488926554</v>
      </c>
      <c r="N55" s="20">
        <f t="shared" si="47"/>
        <v>59.999009488926554</v>
      </c>
      <c r="O55" s="16">
        <f t="shared" si="34"/>
        <v>30.000990511073446</v>
      </c>
      <c r="P55" s="49">
        <f t="shared" si="48"/>
        <v>4.8379090022386016E-2</v>
      </c>
      <c r="Q55" s="20">
        <f t="shared" si="3"/>
        <v>4.8379090022386016E-2</v>
      </c>
      <c r="R55" s="49">
        <f t="shared" si="49"/>
        <v>9.6755213923166189E-2</v>
      </c>
      <c r="S55" s="20">
        <f t="shared" si="4"/>
        <v>9.6755213923166189E-2</v>
      </c>
      <c r="T55" s="57">
        <f t="shared" si="57"/>
        <v>-8.3792473161328804E-2</v>
      </c>
      <c r="U55" s="16">
        <f t="shared" si="35"/>
        <v>-8.4625999467735635E-7</v>
      </c>
      <c r="V55" s="16">
        <f t="shared" si="50"/>
        <v>-8.4625999467735635E-7</v>
      </c>
      <c r="W55" s="34">
        <f t="shared" si="5"/>
        <v>4</v>
      </c>
      <c r="X55" s="49">
        <f t="shared" si="51"/>
        <v>59.998974113165382</v>
      </c>
      <c r="Y55" s="20">
        <f t="shared" si="52"/>
        <v>59.998974113165382</v>
      </c>
      <c r="Z55" s="16">
        <f t="shared" si="36"/>
        <v>30.001025886834618</v>
      </c>
      <c r="AA55" s="49">
        <f t="shared" si="6"/>
        <v>-4.8860863910341623E-7</v>
      </c>
      <c r="AB55" s="20">
        <f t="shared" si="37"/>
        <v>359.99999951139137</v>
      </c>
      <c r="AC55" s="49">
        <f t="shared" si="38"/>
        <v>0</v>
      </c>
      <c r="AD55" s="20">
        <f t="shared" si="39"/>
        <v>0</v>
      </c>
      <c r="AF55" s="58">
        <f t="shared" si="58"/>
        <v>6.1111111129109972</v>
      </c>
      <c r="AG55" s="51">
        <f t="shared" si="40"/>
        <v>366.66666677465986</v>
      </c>
      <c r="AH55" s="16">
        <f t="shared" si="7"/>
        <v>250.00000007363175</v>
      </c>
      <c r="AI55" s="52">
        <f t="shared" si="8"/>
        <v>159.83402756975224</v>
      </c>
      <c r="AJ55" s="52">
        <f t="shared" si="41"/>
        <v>4.8379578630999731E-2</v>
      </c>
      <c r="AK55" s="16">
        <f t="shared" si="53"/>
        <v>1.4029797742466599</v>
      </c>
      <c r="AL55" s="16">
        <f t="shared" si="54"/>
        <v>1.4029792856380254</v>
      </c>
      <c r="AM55" s="32">
        <f t="shared" si="9"/>
        <v>6.1111111129109972</v>
      </c>
      <c r="AN55" s="32">
        <f t="shared" si="10"/>
        <v>-9.0261253129542765E-8</v>
      </c>
      <c r="AO55" s="32">
        <f t="shared" si="11"/>
        <v>6.1092791117802525</v>
      </c>
      <c r="AP55" s="32">
        <f t="shared" si="12"/>
        <v>-9.0261253129542765E-8</v>
      </c>
      <c r="AQ55" s="32">
        <f t="shared" si="13"/>
        <v>0.14962542801870107</v>
      </c>
      <c r="AR55" s="56">
        <f t="shared" si="59"/>
        <v>183.31469730666149</v>
      </c>
      <c r="AS55" s="56">
        <f t="shared" si="59"/>
        <v>-1.3242004380749445E-6</v>
      </c>
      <c r="AT55" s="56">
        <f t="shared" si="59"/>
        <v>2.2444747856522875</v>
      </c>
      <c r="AU55" s="55">
        <f t="shared" si="43"/>
        <v>0.31005890174502254</v>
      </c>
      <c r="AV55" s="56">
        <f t="shared" si="14"/>
        <v>11547.00539059432</v>
      </c>
      <c r="AW55" s="53">
        <f t="shared" si="15"/>
        <v>1.0319815317693937E-2</v>
      </c>
      <c r="AX55" s="53">
        <f t="shared" si="16"/>
        <v>9.6755213926501035E-2</v>
      </c>
      <c r="AY55" s="56">
        <f t="shared" si="17"/>
        <v>676.67333321434319</v>
      </c>
      <c r="AZ55" s="56">
        <f t="shared" si="18"/>
        <v>399.58506892438061</v>
      </c>
      <c r="BA55" s="53">
        <f t="shared" si="19"/>
        <v>7.4403432051347793E-3</v>
      </c>
      <c r="BB55" s="56">
        <f t="shared" si="20"/>
        <v>277.08826488785797</v>
      </c>
      <c r="BC55" s="56">
        <f t="shared" si="21"/>
        <v>-5.9789539363919175E-7</v>
      </c>
      <c r="BD55" s="53">
        <f t="shared" si="22"/>
        <v>-5.3435239985964871E-13</v>
      </c>
      <c r="BE55" s="32">
        <f t="shared" si="23"/>
        <v>6.1111111129104625</v>
      </c>
      <c r="BF55" s="53">
        <f t="shared" si="24"/>
        <v>1.3200297987884471E-10</v>
      </c>
      <c r="BG55" s="51">
        <f t="shared" si="44"/>
        <v>6.1111111130424653</v>
      </c>
      <c r="BH55" s="51">
        <f t="shared" si="25"/>
        <v>-8.9372222222222214E-3</v>
      </c>
      <c r="BI55" s="51">
        <f t="shared" si="26"/>
        <v>-8.3792473159589528E-2</v>
      </c>
    </row>
    <row r="56" spans="1:61" ht="12.75" customHeight="1" x14ac:dyDescent="0.2">
      <c r="A56" s="45">
        <f t="shared" si="27"/>
        <v>30</v>
      </c>
      <c r="B56" s="57">
        <f t="shared" si="56"/>
        <v>9.6755213926501035E-2</v>
      </c>
      <c r="C56" s="16">
        <f t="shared" si="28"/>
        <v>9.6755213926501035E-2</v>
      </c>
      <c r="D56" s="34">
        <f t="shared" si="29"/>
        <v>1</v>
      </c>
      <c r="E56" s="49">
        <f t="shared" si="45"/>
        <v>8.379159703267347E-2</v>
      </c>
      <c r="F56" s="49">
        <f t="shared" si="30"/>
        <v>4.8379141758319644E-2</v>
      </c>
      <c r="G56" s="20">
        <f t="shared" si="0"/>
        <v>4.8379141758319644E-2</v>
      </c>
      <c r="H56" s="49">
        <f t="shared" si="31"/>
        <v>30.001061262621008</v>
      </c>
      <c r="I56" s="20">
        <f t="shared" si="1"/>
        <v>30.001061262621008</v>
      </c>
      <c r="J56" s="57">
        <f t="shared" si="32"/>
        <v>0</v>
      </c>
      <c r="K56" s="16">
        <f t="shared" si="2"/>
        <v>30.001061262621008</v>
      </c>
      <c r="L56" s="34">
        <f t="shared" si="33"/>
        <v>1</v>
      </c>
      <c r="M56" s="49">
        <f t="shared" si="46"/>
        <v>59.998974113165382</v>
      </c>
      <c r="N56" s="20">
        <f t="shared" si="47"/>
        <v>59.998974113165382</v>
      </c>
      <c r="O56" s="16">
        <f t="shared" si="34"/>
        <v>30.001025886834618</v>
      </c>
      <c r="P56" s="49">
        <f t="shared" si="48"/>
        <v>4.837914175831963E-2</v>
      </c>
      <c r="Q56" s="20">
        <f t="shared" si="3"/>
        <v>4.837914175831963E-2</v>
      </c>
      <c r="R56" s="49">
        <f t="shared" si="49"/>
        <v>9.6755213926931968E-2</v>
      </c>
      <c r="S56" s="20">
        <f t="shared" si="4"/>
        <v>9.6755213926931968E-2</v>
      </c>
      <c r="T56" s="57">
        <f t="shared" si="57"/>
        <v>-8.3792473159589528E-2</v>
      </c>
      <c r="U56" s="16">
        <f t="shared" si="35"/>
        <v>-8.761269160578733E-7</v>
      </c>
      <c r="V56" s="16">
        <f t="shared" si="50"/>
        <v>-8.761269160578733E-7</v>
      </c>
      <c r="W56" s="34">
        <f t="shared" si="5"/>
        <v>4</v>
      </c>
      <c r="X56" s="49">
        <f t="shared" si="51"/>
        <v>59.998938737378992</v>
      </c>
      <c r="Y56" s="20">
        <f t="shared" si="52"/>
        <v>59.998938737378992</v>
      </c>
      <c r="Z56" s="16">
        <f t="shared" si="36"/>
        <v>30.001061262621008</v>
      </c>
      <c r="AA56" s="49">
        <f t="shared" si="6"/>
        <v>-5.0585374850758845E-7</v>
      </c>
      <c r="AB56" s="20">
        <f t="shared" si="37"/>
        <v>359.99999949414627</v>
      </c>
      <c r="AC56" s="49">
        <f t="shared" si="38"/>
        <v>8.5377364625159387E-7</v>
      </c>
      <c r="AD56" s="20">
        <f t="shared" si="39"/>
        <v>359.99999914622634</v>
      </c>
      <c r="AF56" s="58">
        <f t="shared" si="58"/>
        <v>6.1111111130424653</v>
      </c>
      <c r="AG56" s="51">
        <f t="shared" si="40"/>
        <v>366.66666678254791</v>
      </c>
      <c r="AH56" s="16">
        <f t="shared" si="7"/>
        <v>250.00000007900996</v>
      </c>
      <c r="AI56" s="52">
        <f t="shared" si="8"/>
        <v>159.83402757662921</v>
      </c>
      <c r="AJ56" s="52">
        <f t="shared" si="41"/>
        <v>4.8379647612080134E-2</v>
      </c>
      <c r="AK56" s="16">
        <f t="shared" si="53"/>
        <v>1.45135942185874</v>
      </c>
      <c r="AL56" s="16">
        <f t="shared" si="54"/>
        <v>1.451358916005006</v>
      </c>
      <c r="AM56" s="32">
        <f t="shared" si="9"/>
        <v>6.1111111130424645</v>
      </c>
      <c r="AN56" s="32">
        <f t="shared" si="10"/>
        <v>-9.3446829394028773E-8</v>
      </c>
      <c r="AO56" s="32">
        <f t="shared" si="11"/>
        <v>6.1091505927238829</v>
      </c>
      <c r="AP56" s="32">
        <f t="shared" si="12"/>
        <v>-9.3446829394028773E-8</v>
      </c>
      <c r="AQ56" s="32">
        <f t="shared" si="13"/>
        <v>0.15478395062969785</v>
      </c>
      <c r="AR56" s="56">
        <f t="shared" si="59"/>
        <v>189.42384789938538</v>
      </c>
      <c r="AS56" s="56">
        <f t="shared" si="59"/>
        <v>-1.4176472674689732E-6</v>
      </c>
      <c r="AT56" s="56">
        <f t="shared" si="59"/>
        <v>2.3992587362819853</v>
      </c>
      <c r="AU56" s="55">
        <f t="shared" si="43"/>
        <v>0.31005890174502254</v>
      </c>
      <c r="AV56" s="56">
        <f t="shared" si="14"/>
        <v>11547.005391091139</v>
      </c>
      <c r="AW56" s="53">
        <f t="shared" si="15"/>
        <v>1.0319815318137951E-2</v>
      </c>
      <c r="AX56" s="53">
        <f t="shared" si="16"/>
        <v>9.6755213928582495E-2</v>
      </c>
      <c r="AY56" s="56">
        <f t="shared" si="17"/>
        <v>676.67333319978604</v>
      </c>
      <c r="AZ56" s="56">
        <f t="shared" si="18"/>
        <v>399.58506894157301</v>
      </c>
      <c r="BA56" s="53">
        <f t="shared" si="19"/>
        <v>7.4403432051347793E-3</v>
      </c>
      <c r="BB56" s="56">
        <f t="shared" si="20"/>
        <v>277.08826489977986</v>
      </c>
      <c r="BC56" s="56">
        <f t="shared" si="21"/>
        <v>-6.4156682810789789E-7</v>
      </c>
      <c r="BD56" s="53">
        <f t="shared" si="22"/>
        <v>-5.7338253132065293E-13</v>
      </c>
      <c r="BE56" s="32">
        <f t="shared" si="23"/>
        <v>6.1111111130418916</v>
      </c>
      <c r="BF56" s="53">
        <f t="shared" si="24"/>
        <v>1.3666174036242225E-10</v>
      </c>
      <c r="BG56" s="51">
        <f t="shared" si="44"/>
        <v>6.1111111131785529</v>
      </c>
      <c r="BH56" s="51">
        <f t="shared" si="25"/>
        <v>-8.9372222222222197E-3</v>
      </c>
      <c r="BI56" s="51">
        <f t="shared" si="26"/>
        <v>-8.3792473157786901E-2</v>
      </c>
    </row>
    <row r="57" spans="1:61" ht="12.75" customHeight="1" x14ac:dyDescent="0.2">
      <c r="A57" s="45">
        <f t="shared" si="27"/>
        <v>31</v>
      </c>
      <c r="B57" s="57">
        <f t="shared" si="56"/>
        <v>9.6755213928582495E-2</v>
      </c>
      <c r="C57" s="16">
        <f t="shared" si="28"/>
        <v>9.6754360154932328E-2</v>
      </c>
      <c r="D57" s="34">
        <f t="shared" si="29"/>
        <v>1</v>
      </c>
      <c r="E57" s="49">
        <f t="shared" si="45"/>
        <v>8.3790827782523544E-2</v>
      </c>
      <c r="F57" s="49">
        <f t="shared" si="30"/>
        <v>4.8378766592874878E-2</v>
      </c>
      <c r="G57" s="20">
        <f t="shared" si="0"/>
        <v>4.8378766592874878E-2</v>
      </c>
      <c r="H57" s="49">
        <f t="shared" si="31"/>
        <v>30.001096637808295</v>
      </c>
      <c r="I57" s="20">
        <f t="shared" si="1"/>
        <v>30.001096637808295</v>
      </c>
      <c r="J57" s="57">
        <f t="shared" si="32"/>
        <v>0</v>
      </c>
      <c r="K57" s="16">
        <f t="shared" si="2"/>
        <v>30.001096637808295</v>
      </c>
      <c r="L57" s="34">
        <f t="shared" si="33"/>
        <v>1</v>
      </c>
      <c r="M57" s="49">
        <f t="shared" si="46"/>
        <v>59.998938737379007</v>
      </c>
      <c r="N57" s="20">
        <f t="shared" si="47"/>
        <v>59.998938737379007</v>
      </c>
      <c r="O57" s="16">
        <f t="shared" si="34"/>
        <v>30.001061262620993</v>
      </c>
      <c r="P57" s="49">
        <f t="shared" si="48"/>
        <v>4.8378766592874864E-2</v>
      </c>
      <c r="Q57" s="20">
        <f t="shared" si="3"/>
        <v>4.8378766592874864E-2</v>
      </c>
      <c r="R57" s="49">
        <f t="shared" si="49"/>
        <v>9.6754360153183935E-2</v>
      </c>
      <c r="S57" s="20">
        <f t="shared" si="4"/>
        <v>9.6754360153183935E-2</v>
      </c>
      <c r="T57" s="57">
        <f t="shared" si="57"/>
        <v>-8.3792473157786901E-2</v>
      </c>
      <c r="U57" s="16">
        <f t="shared" si="35"/>
        <v>-1.6453752633566188E-6</v>
      </c>
      <c r="V57" s="16">
        <f t="shared" si="50"/>
        <v>-1.6453752633566188E-6</v>
      </c>
      <c r="W57" s="34">
        <f t="shared" si="5"/>
        <v>4</v>
      </c>
      <c r="X57" s="49">
        <f t="shared" si="51"/>
        <v>59.998903362191719</v>
      </c>
      <c r="Y57" s="20">
        <f t="shared" si="52"/>
        <v>59.998903362191719</v>
      </c>
      <c r="Z57" s="16">
        <f t="shared" si="36"/>
        <v>30.001096637808281</v>
      </c>
      <c r="AA57" s="49">
        <f t="shared" si="6"/>
        <v>-9.4999984152700459E-7</v>
      </c>
      <c r="AB57" s="20">
        <f t="shared" si="37"/>
        <v>359.99999905000016</v>
      </c>
      <c r="AC57" s="49">
        <f t="shared" si="38"/>
        <v>1.9090959130017241E-6</v>
      </c>
      <c r="AD57" s="20">
        <f t="shared" si="39"/>
        <v>359.99999809090411</v>
      </c>
      <c r="AF57" s="58">
        <f t="shared" si="58"/>
        <v>6.1111111131785529</v>
      </c>
      <c r="AG57" s="51">
        <f t="shared" si="40"/>
        <v>366.66666679071318</v>
      </c>
      <c r="AH57" s="16">
        <f t="shared" si="7"/>
        <v>250.00000008457718</v>
      </c>
      <c r="AI57" s="52">
        <f t="shared" si="8"/>
        <v>159.83402758374788</v>
      </c>
      <c r="AJ57" s="52">
        <f t="shared" si="41"/>
        <v>4.837971659270579E-2</v>
      </c>
      <c r="AK57" s="16">
        <f t="shared" si="53"/>
        <v>1.4997391384514458</v>
      </c>
      <c r="AL57" s="16">
        <f t="shared" si="54"/>
        <v>1.4997381884516017</v>
      </c>
      <c r="AM57" s="32">
        <f t="shared" si="9"/>
        <v>6.1111111131785503</v>
      </c>
      <c r="AN57" s="32">
        <f t="shared" si="10"/>
        <v>-1.7549409647095995E-7</v>
      </c>
      <c r="AO57" s="32">
        <f t="shared" si="11"/>
        <v>6.1090177189444681</v>
      </c>
      <c r="AP57" s="32">
        <f t="shared" si="12"/>
        <v>-1.7549409647095995E-7</v>
      </c>
      <c r="AQ57" s="32">
        <f t="shared" si="13"/>
        <v>0.15994232472019618</v>
      </c>
      <c r="AR57" s="56">
        <f t="shared" si="59"/>
        <v>195.53286561832985</v>
      </c>
      <c r="AS57" s="56">
        <f t="shared" si="59"/>
        <v>-1.593141363939933E-6</v>
      </c>
      <c r="AT57" s="56">
        <f t="shared" si="59"/>
        <v>2.5592010610021814</v>
      </c>
      <c r="AU57" s="55">
        <f t="shared" si="43"/>
        <v>0.31005890174502254</v>
      </c>
      <c r="AV57" s="56">
        <f t="shared" si="14"/>
        <v>11547.005391605417</v>
      </c>
      <c r="AW57" s="53">
        <f t="shared" si="15"/>
        <v>1.0319815318597575E-2</v>
      </c>
      <c r="AX57" s="53">
        <f t="shared" si="16"/>
        <v>9.6755213930737147E-2</v>
      </c>
      <c r="AY57" s="56">
        <f t="shared" si="17"/>
        <v>676.67333318471719</v>
      </c>
      <c r="AZ57" s="56">
        <f t="shared" si="18"/>
        <v>399.58506895936972</v>
      </c>
      <c r="BA57" s="53">
        <f t="shared" si="19"/>
        <v>7.4403432051347793E-3</v>
      </c>
      <c r="BB57" s="56">
        <f t="shared" si="20"/>
        <v>277.08826491212079</v>
      </c>
      <c r="BC57" s="56">
        <f t="shared" si="21"/>
        <v>-6.8677331910294015E-7</v>
      </c>
      <c r="BD57" s="53">
        <f t="shared" si="22"/>
        <v>-6.1378457691161101E-13</v>
      </c>
      <c r="BE57" s="32">
        <f t="shared" si="23"/>
        <v>6.1111111131779392</v>
      </c>
      <c r="BF57" s="53">
        <f t="shared" si="24"/>
        <v>2.5665213899756624E-10</v>
      </c>
      <c r="BG57" s="51">
        <f t="shared" si="44"/>
        <v>6.1111111134345917</v>
      </c>
      <c r="BH57" s="51">
        <f t="shared" si="25"/>
        <v>-8.9372222222222179E-3</v>
      </c>
      <c r="BI57" s="51">
        <f t="shared" si="26"/>
        <v>-8.3792473155920907E-2</v>
      </c>
    </row>
    <row r="58" spans="1:61" ht="12.75" customHeight="1" x14ac:dyDescent="0.2">
      <c r="A58" s="45">
        <f t="shared" si="27"/>
        <v>32</v>
      </c>
      <c r="B58" s="57">
        <f t="shared" si="56"/>
        <v>9.6755213930737147E-2</v>
      </c>
      <c r="C58" s="16">
        <f t="shared" si="28"/>
        <v>9.6753304834862774E-2</v>
      </c>
      <c r="D58" s="34">
        <f t="shared" si="29"/>
        <v>1</v>
      </c>
      <c r="E58" s="49">
        <f t="shared" si="45"/>
        <v>8.3789883989243891E-2</v>
      </c>
      <c r="F58" s="49">
        <f t="shared" si="30"/>
        <v>4.8378290647815778E-2</v>
      </c>
      <c r="G58" s="20">
        <f t="shared" si="0"/>
        <v>4.8378290647815778E-2</v>
      </c>
      <c r="H58" s="49">
        <f t="shared" si="31"/>
        <v>30.001132012249119</v>
      </c>
      <c r="I58" s="20">
        <f t="shared" si="1"/>
        <v>30.001132012249119</v>
      </c>
      <c r="J58" s="57">
        <f t="shared" si="32"/>
        <v>0</v>
      </c>
      <c r="K58" s="16">
        <f t="shared" si="2"/>
        <v>30.001132012249119</v>
      </c>
      <c r="L58" s="34">
        <f t="shared" si="33"/>
        <v>1</v>
      </c>
      <c r="M58" s="49">
        <f t="shared" si="46"/>
        <v>59.998903362191719</v>
      </c>
      <c r="N58" s="20">
        <f t="shared" si="47"/>
        <v>59.998903362191719</v>
      </c>
      <c r="O58" s="16">
        <f t="shared" si="34"/>
        <v>30.001096637808281</v>
      </c>
      <c r="P58" s="49">
        <f t="shared" si="48"/>
        <v>4.8378290647815785E-2</v>
      </c>
      <c r="Q58" s="20">
        <f t="shared" si="3"/>
        <v>4.8378290647815785E-2</v>
      </c>
      <c r="R58" s="49">
        <f t="shared" si="49"/>
        <v>9.6753304836514967E-2</v>
      </c>
      <c r="S58" s="20">
        <f t="shared" si="4"/>
        <v>9.6753304836514967E-2</v>
      </c>
      <c r="T58" s="57">
        <f t="shared" si="57"/>
        <v>-8.3792473155920907E-2</v>
      </c>
      <c r="U58" s="16">
        <f t="shared" si="35"/>
        <v>-2.5891666770166966E-6</v>
      </c>
      <c r="V58" s="16">
        <f t="shared" si="50"/>
        <v>-2.5891666770166966E-6</v>
      </c>
      <c r="W58" s="34">
        <f t="shared" si="5"/>
        <v>4</v>
      </c>
      <c r="X58" s="49">
        <f t="shared" si="51"/>
        <v>59.998867987750906</v>
      </c>
      <c r="Y58" s="20">
        <f t="shared" si="52"/>
        <v>59.998867987750906</v>
      </c>
      <c r="Z58" s="16">
        <f t="shared" si="36"/>
        <v>30.001132012249094</v>
      </c>
      <c r="AA58" s="49">
        <f t="shared" si="6"/>
        <v>-1.4949242854620922E-6</v>
      </c>
      <c r="AB58" s="20">
        <f t="shared" si="37"/>
        <v>359.99999850507572</v>
      </c>
      <c r="AC58" s="49">
        <f t="shared" si="38"/>
        <v>2.9575586647481235E-6</v>
      </c>
      <c r="AD58" s="20">
        <f t="shared" si="39"/>
        <v>359.99999704244135</v>
      </c>
      <c r="AF58" s="58">
        <f t="shared" si="58"/>
        <v>6.1111111134345917</v>
      </c>
      <c r="AG58" s="51">
        <f t="shared" si="40"/>
        <v>366.66666680607551</v>
      </c>
      <c r="AH58" s="16">
        <f t="shared" si="7"/>
        <v>250.00000009505149</v>
      </c>
      <c r="AI58" s="52">
        <f t="shared" si="8"/>
        <v>159.83402759714113</v>
      </c>
      <c r="AJ58" s="52">
        <f t="shared" si="41"/>
        <v>4.8379785572080891E-2</v>
      </c>
      <c r="AK58" s="16">
        <f t="shared" si="53"/>
        <v>1.5481189240235267</v>
      </c>
      <c r="AL58" s="16">
        <f t="shared" si="54"/>
        <v>1.5481174290992499</v>
      </c>
      <c r="AM58" s="32">
        <f t="shared" si="9"/>
        <v>6.1111111134345855</v>
      </c>
      <c r="AN58" s="32">
        <f t="shared" si="10"/>
        <v>-2.7615795419693092E-7</v>
      </c>
      <c r="AO58" s="32">
        <f t="shared" si="11"/>
        <v>6.1088804898089695</v>
      </c>
      <c r="AP58" s="32">
        <f t="shared" si="12"/>
        <v>-2.7615795419693092E-7</v>
      </c>
      <c r="AQ58" s="32">
        <f t="shared" si="13"/>
        <v>0.1651005813891229</v>
      </c>
      <c r="AR58" s="56">
        <f t="shared" si="59"/>
        <v>201.64174610813882</v>
      </c>
      <c r="AS58" s="56">
        <f t="shared" si="59"/>
        <v>-1.8692993181368639E-6</v>
      </c>
      <c r="AT58" s="56">
        <f t="shared" si="59"/>
        <v>2.7243016423913042</v>
      </c>
      <c r="AU58" s="55">
        <f t="shared" si="43"/>
        <v>0.31005890174502254</v>
      </c>
      <c r="AV58" s="56">
        <f t="shared" si="14"/>
        <v>11547.005392572995</v>
      </c>
      <c r="AW58" s="53">
        <f t="shared" si="15"/>
        <v>1.0319815319462321E-2</v>
      </c>
      <c r="AX58" s="53">
        <f t="shared" si="16"/>
        <v>9.6755213934790932E-2</v>
      </c>
      <c r="AY58" s="56">
        <f t="shared" si="17"/>
        <v>676.67333315636643</v>
      </c>
      <c r="AZ58" s="56">
        <f t="shared" si="18"/>
        <v>399.58506899285283</v>
      </c>
      <c r="BA58" s="53">
        <f t="shared" si="19"/>
        <v>7.4403432051347793E-3</v>
      </c>
      <c r="BB58" s="56">
        <f t="shared" si="20"/>
        <v>277.08826493533934</v>
      </c>
      <c r="BC58" s="56">
        <f t="shared" si="21"/>
        <v>-7.7182573932077503E-7</v>
      </c>
      <c r="BD58" s="53">
        <f t="shared" si="22"/>
        <v>-6.897978149140727E-13</v>
      </c>
      <c r="BE58" s="32">
        <f t="shared" si="23"/>
        <v>6.1111111134339016</v>
      </c>
      <c r="BF58" s="53">
        <f t="shared" si="24"/>
        <v>4.0386845522517662E-10</v>
      </c>
      <c r="BG58" s="51">
        <f t="shared" si="44"/>
        <v>6.1111111138377696</v>
      </c>
      <c r="BH58" s="51">
        <f t="shared" si="25"/>
        <v>-8.9372222222222127E-3</v>
      </c>
      <c r="BI58" s="51">
        <f t="shared" si="26"/>
        <v>-8.3792473152410174E-2</v>
      </c>
    </row>
    <row r="59" spans="1:61" ht="12.75" customHeight="1" x14ac:dyDescent="0.2">
      <c r="A59" s="45">
        <f t="shared" si="27"/>
        <v>33</v>
      </c>
      <c r="B59" s="57">
        <f t="shared" si="56"/>
        <v>9.6755213934790932E-2</v>
      </c>
      <c r="C59" s="16">
        <f t="shared" si="28"/>
        <v>9.6752256376134937E-2</v>
      </c>
      <c r="D59" s="34">
        <f t="shared" si="29"/>
        <v>1</v>
      </c>
      <c r="E59" s="49">
        <f t="shared" si="45"/>
        <v>8.3788946139240497E-2</v>
      </c>
      <c r="F59" s="49">
        <f t="shared" si="30"/>
        <v>4.8377818131313699E-2</v>
      </c>
      <c r="G59" s="20">
        <f t="shared" si="0"/>
        <v>4.8377818131313699E-2</v>
      </c>
      <c r="H59" s="49">
        <f t="shared" si="31"/>
        <v>30.001167385948481</v>
      </c>
      <c r="I59" s="20">
        <f t="shared" si="1"/>
        <v>30.001167385948481</v>
      </c>
      <c r="J59" s="57">
        <f t="shared" si="32"/>
        <v>0</v>
      </c>
      <c r="K59" s="16">
        <f t="shared" si="2"/>
        <v>30.001167385948481</v>
      </c>
      <c r="L59" s="34">
        <f t="shared" si="33"/>
        <v>1</v>
      </c>
      <c r="M59" s="49">
        <f t="shared" si="46"/>
        <v>59.998867987750906</v>
      </c>
      <c r="N59" s="20">
        <f t="shared" si="47"/>
        <v>59.998867987750906</v>
      </c>
      <c r="O59" s="16">
        <f t="shared" si="34"/>
        <v>30.001132012249094</v>
      </c>
      <c r="P59" s="49">
        <f t="shared" si="48"/>
        <v>4.8377818131313678E-2</v>
      </c>
      <c r="Q59" s="20">
        <f t="shared" si="3"/>
        <v>4.8377818131313678E-2</v>
      </c>
      <c r="R59" s="49">
        <f t="shared" si="49"/>
        <v>9.6752256375544327E-2</v>
      </c>
      <c r="S59" s="20">
        <f t="shared" si="4"/>
        <v>9.6752256375544327E-2</v>
      </c>
      <c r="T59" s="57">
        <f t="shared" si="57"/>
        <v>-8.3792473152410174E-2</v>
      </c>
      <c r="U59" s="16">
        <f t="shared" si="35"/>
        <v>-3.5270131696768514E-6</v>
      </c>
      <c r="V59" s="16">
        <f t="shared" si="50"/>
        <v>-3.5270131696768514E-6</v>
      </c>
      <c r="W59" s="34">
        <f t="shared" si="5"/>
        <v>4</v>
      </c>
      <c r="X59" s="49">
        <f t="shared" si="51"/>
        <v>59.998832614051594</v>
      </c>
      <c r="Y59" s="20">
        <f t="shared" si="52"/>
        <v>59.998832614051594</v>
      </c>
      <c r="Z59" s="16">
        <f t="shared" si="36"/>
        <v>30.001167385948406</v>
      </c>
      <c r="AA59" s="49">
        <f t="shared" si="6"/>
        <v>-2.0364178199894866E-6</v>
      </c>
      <c r="AB59" s="20">
        <f t="shared" si="37"/>
        <v>359.99999796358219</v>
      </c>
      <c r="AC59" s="49">
        <f t="shared" si="38"/>
        <v>4.0945545605523994E-6</v>
      </c>
      <c r="AD59" s="20">
        <f t="shared" si="39"/>
        <v>359.99999590544542</v>
      </c>
      <c r="AF59" s="58">
        <f t="shared" si="58"/>
        <v>6.1111111138377696</v>
      </c>
      <c r="AG59" s="51">
        <f t="shared" si="40"/>
        <v>366.66666683026619</v>
      </c>
      <c r="AH59" s="16">
        <f t="shared" si="7"/>
        <v>250.00000011154515</v>
      </c>
      <c r="AI59" s="52">
        <f t="shared" si="8"/>
        <v>159.83402761823109</v>
      </c>
      <c r="AJ59" s="52">
        <f t="shared" si="41"/>
        <v>4.8379854549125412E-2</v>
      </c>
      <c r="AK59" s="16">
        <f t="shared" si="53"/>
        <v>1.5964987785726521</v>
      </c>
      <c r="AL59" s="16">
        <f t="shared" si="54"/>
        <v>1.5964967421548408</v>
      </c>
      <c r="AM59" s="32">
        <f t="shared" si="9"/>
        <v>6.1111111138377581</v>
      </c>
      <c r="AN59" s="32">
        <f t="shared" si="10"/>
        <v>-3.7618773255267366E-7</v>
      </c>
      <c r="AO59" s="32">
        <f t="shared" si="11"/>
        <v>6.1087389051413243</v>
      </c>
      <c r="AP59" s="32">
        <f t="shared" si="12"/>
        <v>-3.7618773255267366E-7</v>
      </c>
      <c r="AQ59" s="32">
        <f t="shared" si="13"/>
        <v>0.17025872807036163</v>
      </c>
      <c r="AR59" s="56">
        <f t="shared" ref="AR59:AT74" si="60">AR58+AO59</f>
        <v>207.75048501328016</v>
      </c>
      <c r="AS59" s="56">
        <f t="shared" si="60"/>
        <v>-2.2454870506895375E-6</v>
      </c>
      <c r="AT59" s="56">
        <f t="shared" si="60"/>
        <v>2.894560370461666</v>
      </c>
      <c r="AU59" s="55">
        <f t="shared" si="43"/>
        <v>0.31005890174502254</v>
      </c>
      <c r="AV59" s="56">
        <f t="shared" si="14"/>
        <v>11547.005394096614</v>
      </c>
      <c r="AW59" s="53">
        <f t="shared" si="15"/>
        <v>1.0319815320824013E-2</v>
      </c>
      <c r="AX59" s="53">
        <f t="shared" si="16"/>
        <v>9.6755213941174326E-2</v>
      </c>
      <c r="AY59" s="56">
        <f t="shared" si="17"/>
        <v>676.6733331117232</v>
      </c>
      <c r="AZ59" s="56">
        <f t="shared" si="18"/>
        <v>399.58506904557771</v>
      </c>
      <c r="BA59" s="53">
        <f t="shared" si="19"/>
        <v>7.4403432051347793E-3</v>
      </c>
      <c r="BB59" s="56">
        <f t="shared" si="20"/>
        <v>277.08826497190086</v>
      </c>
      <c r="BC59" s="56">
        <f t="shared" si="21"/>
        <v>-9.057553711500077E-7</v>
      </c>
      <c r="BD59" s="53">
        <f t="shared" si="22"/>
        <v>-8.0949370309389847E-13</v>
      </c>
      <c r="BE59" s="32">
        <f t="shared" si="23"/>
        <v>6.1111111138369605</v>
      </c>
      <c r="BF59" s="53">
        <f t="shared" si="24"/>
        <v>5.5015745917042692E-10</v>
      </c>
      <c r="BG59" s="51">
        <f t="shared" si="44"/>
        <v>6.1111111143871177</v>
      </c>
      <c r="BH59" s="51">
        <f t="shared" si="25"/>
        <v>-8.9372222222222041E-3</v>
      </c>
      <c r="BI59" s="51">
        <f t="shared" si="26"/>
        <v>-8.3792473146881929E-2</v>
      </c>
    </row>
    <row r="60" spans="1:61" ht="12.75" customHeight="1" x14ac:dyDescent="0.2">
      <c r="A60" s="45">
        <f t="shared" si="27"/>
        <v>34</v>
      </c>
      <c r="B60" s="57">
        <f t="shared" si="56"/>
        <v>9.6755213941174326E-2</v>
      </c>
      <c r="C60" s="16">
        <f t="shared" si="28"/>
        <v>9.6751119386567552E-2</v>
      </c>
      <c r="D60" s="34">
        <f t="shared" si="29"/>
        <v>1</v>
      </c>
      <c r="E60" s="49">
        <f t="shared" si="45"/>
        <v>8.3787931621451803E-2</v>
      </c>
      <c r="F60" s="49">
        <f t="shared" si="30"/>
        <v>4.8377301345511096E-2</v>
      </c>
      <c r="G60" s="20">
        <f t="shared" si="0"/>
        <v>4.8377301345511096E-2</v>
      </c>
      <c r="H60" s="49">
        <f t="shared" si="31"/>
        <v>30.001202758841607</v>
      </c>
      <c r="I60" s="20">
        <f t="shared" si="1"/>
        <v>30.001202758841607</v>
      </c>
      <c r="J60" s="57">
        <f t="shared" si="32"/>
        <v>0</v>
      </c>
      <c r="K60" s="16">
        <f t="shared" si="2"/>
        <v>30.001202758841607</v>
      </c>
      <c r="L60" s="34">
        <f t="shared" si="33"/>
        <v>1</v>
      </c>
      <c r="M60" s="49">
        <f t="shared" si="46"/>
        <v>59.998832614051594</v>
      </c>
      <c r="N60" s="20">
        <f t="shared" si="47"/>
        <v>59.998832614051594</v>
      </c>
      <c r="O60" s="16">
        <f t="shared" si="34"/>
        <v>30.001167385948406</v>
      </c>
      <c r="P60" s="49">
        <f t="shared" si="48"/>
        <v>4.837730134551109E-2</v>
      </c>
      <c r="Q60" s="20">
        <f t="shared" si="3"/>
        <v>4.837730134551109E-2</v>
      </c>
      <c r="R60" s="49">
        <f t="shared" si="49"/>
        <v>9.6751119385462575E-2</v>
      </c>
      <c r="S60" s="20">
        <f t="shared" si="4"/>
        <v>9.6751119385462575E-2</v>
      </c>
      <c r="T60" s="57">
        <f t="shared" si="57"/>
        <v>-8.3792473146881929E-2</v>
      </c>
      <c r="U60" s="16">
        <f t="shared" si="35"/>
        <v>-4.5415254301267582E-6</v>
      </c>
      <c r="V60" s="16">
        <f t="shared" si="50"/>
        <v>-4.5415254301267582E-6</v>
      </c>
      <c r="W60" s="34">
        <f t="shared" si="5"/>
        <v>4</v>
      </c>
      <c r="X60" s="49">
        <f t="shared" si="51"/>
        <v>59.998797241158492</v>
      </c>
      <c r="Y60" s="20">
        <f t="shared" si="52"/>
        <v>59.998797241158492</v>
      </c>
      <c r="Z60" s="16">
        <f t="shared" si="36"/>
        <v>30.001202758841508</v>
      </c>
      <c r="AA60" s="49">
        <f t="shared" si="6"/>
        <v>-2.6221780460419623E-6</v>
      </c>
      <c r="AB60" s="20">
        <f t="shared" si="37"/>
        <v>359.99999737782196</v>
      </c>
      <c r="AC60" s="49">
        <f t="shared" si="38"/>
        <v>5.1933023398126104E-6</v>
      </c>
      <c r="AD60" s="20">
        <f t="shared" si="39"/>
        <v>359.99999480669766</v>
      </c>
      <c r="AF60" s="58">
        <f t="shared" si="58"/>
        <v>6.1111111143871177</v>
      </c>
      <c r="AG60" s="51">
        <f t="shared" si="40"/>
        <v>366.66666686322708</v>
      </c>
      <c r="AH60" s="16">
        <f t="shared" si="7"/>
        <v>250.00000013401848</v>
      </c>
      <c r="AI60" s="52">
        <f t="shared" si="8"/>
        <v>159.83402764696712</v>
      </c>
      <c r="AJ60" s="52">
        <f t="shared" si="41"/>
        <v>4.8379923523555135E-2</v>
      </c>
      <c r="AK60" s="16">
        <f t="shared" si="53"/>
        <v>1.6448787020962072</v>
      </c>
      <c r="AL60" s="16">
        <f t="shared" si="54"/>
        <v>1.6448760799181628</v>
      </c>
      <c r="AM60" s="32">
        <f t="shared" si="9"/>
        <v>6.1111111143870991</v>
      </c>
      <c r="AN60" s="32">
        <f t="shared" si="10"/>
        <v>-4.8439460581878163E-7</v>
      </c>
      <c r="AO60" s="32">
        <f t="shared" si="11"/>
        <v>6.1085929651679836</v>
      </c>
      <c r="AP60" s="32">
        <f t="shared" si="12"/>
        <v>-4.8439460581878163E-7</v>
      </c>
      <c r="AQ60" s="32">
        <f t="shared" si="13"/>
        <v>0.1754167560005315</v>
      </c>
      <c r="AR60" s="56">
        <f t="shared" si="60"/>
        <v>213.85907797844814</v>
      </c>
      <c r="AS60" s="56">
        <f t="shared" si="60"/>
        <v>-2.7298816565083191E-6</v>
      </c>
      <c r="AT60" s="56">
        <f t="shared" si="60"/>
        <v>3.0699771264621973</v>
      </c>
      <c r="AU60" s="55">
        <f t="shared" si="43"/>
        <v>0.31005890174502254</v>
      </c>
      <c r="AV60" s="56">
        <f t="shared" si="14"/>
        <v>11547.00539617261</v>
      </c>
      <c r="AW60" s="53">
        <f t="shared" si="15"/>
        <v>1.0319815322679376E-2</v>
      </c>
      <c r="AX60" s="53">
        <f t="shared" si="16"/>
        <v>9.6755213949871965E-2</v>
      </c>
      <c r="AY60" s="56">
        <f t="shared" si="17"/>
        <v>676.67333305089483</v>
      </c>
      <c r="AZ60" s="56">
        <f t="shared" si="18"/>
        <v>399.58506911741779</v>
      </c>
      <c r="BA60" s="53">
        <f t="shared" si="19"/>
        <v>7.4403432051347793E-3</v>
      </c>
      <c r="BB60" s="56">
        <f t="shared" si="20"/>
        <v>277.08826502171763</v>
      </c>
      <c r="BC60" s="56">
        <f t="shared" si="21"/>
        <v>-1.0882405945267237E-6</v>
      </c>
      <c r="BD60" s="53">
        <f t="shared" si="22"/>
        <v>-9.725848024528557E-13</v>
      </c>
      <c r="BE60" s="32">
        <f t="shared" si="23"/>
        <v>6.1111111143861452</v>
      </c>
      <c r="BF60" s="53">
        <f t="shared" si="24"/>
        <v>7.0840509269358254E-10</v>
      </c>
      <c r="BG60" s="51">
        <f t="shared" si="44"/>
        <v>6.1111111150945501</v>
      </c>
      <c r="BH60" s="51">
        <f t="shared" si="25"/>
        <v>-8.9372222222221936E-3</v>
      </c>
      <c r="BI60" s="51">
        <f t="shared" si="26"/>
        <v>-8.3792473139349455E-2</v>
      </c>
    </row>
    <row r="61" spans="1:61" ht="12.75" customHeight="1" x14ac:dyDescent="0.2">
      <c r="A61" s="45">
        <f t="shared" si="27"/>
        <v>35</v>
      </c>
      <c r="B61" s="57">
        <f t="shared" si="56"/>
        <v>9.6755213949871965E-2</v>
      </c>
      <c r="C61" s="16">
        <f t="shared" si="28"/>
        <v>9.6750020647505153E-2</v>
      </c>
      <c r="D61" s="34">
        <f t="shared" si="29"/>
        <v>1</v>
      </c>
      <c r="E61" s="49">
        <f t="shared" si="45"/>
        <v>8.3786950230509541E-2</v>
      </c>
      <c r="F61" s="49">
        <f t="shared" si="30"/>
        <v>4.8376803683284085E-2</v>
      </c>
      <c r="G61" s="20">
        <f t="shared" si="0"/>
        <v>4.8376803683284085E-2</v>
      </c>
      <c r="H61" s="49">
        <f t="shared" si="31"/>
        <v>30.001238130956516</v>
      </c>
      <c r="I61" s="20">
        <f t="shared" si="1"/>
        <v>30.001238130956516</v>
      </c>
      <c r="J61" s="57">
        <f t="shared" si="32"/>
        <v>0</v>
      </c>
      <c r="K61" s="16">
        <f t="shared" si="2"/>
        <v>30.001238130956516</v>
      </c>
      <c r="L61" s="34">
        <f t="shared" si="33"/>
        <v>1</v>
      </c>
      <c r="M61" s="49">
        <f t="shared" si="46"/>
        <v>59.998797241158492</v>
      </c>
      <c r="N61" s="20">
        <f t="shared" si="47"/>
        <v>59.998797241158492</v>
      </c>
      <c r="O61" s="16">
        <f t="shared" si="34"/>
        <v>30.001202758841508</v>
      </c>
      <c r="P61" s="49">
        <f t="shared" si="48"/>
        <v>4.8376803683284071E-2</v>
      </c>
      <c r="Q61" s="20">
        <f t="shared" si="3"/>
        <v>4.8376803683284071E-2</v>
      </c>
      <c r="R61" s="49">
        <f t="shared" si="49"/>
        <v>9.6750020644235254E-2</v>
      </c>
      <c r="S61" s="20">
        <f t="shared" si="4"/>
        <v>9.6750020644235254E-2</v>
      </c>
      <c r="T61" s="57">
        <f t="shared" si="57"/>
        <v>-8.3792473139349455E-2</v>
      </c>
      <c r="U61" s="16">
        <f t="shared" si="35"/>
        <v>-5.5229088399139092E-6</v>
      </c>
      <c r="V61" s="16">
        <f t="shared" si="50"/>
        <v>-5.5229088399139092E-6</v>
      </c>
      <c r="W61" s="34">
        <f t="shared" si="5"/>
        <v>4</v>
      </c>
      <c r="X61" s="49">
        <f t="shared" si="51"/>
        <v>59.998761869043634</v>
      </c>
      <c r="Y61" s="20">
        <f t="shared" si="52"/>
        <v>59.998761869043634</v>
      </c>
      <c r="Z61" s="16">
        <f t="shared" si="36"/>
        <v>30.001238130956366</v>
      </c>
      <c r="AA61" s="49">
        <f t="shared" si="6"/>
        <v>-3.1888120368692912E-6</v>
      </c>
      <c r="AB61" s="20">
        <f t="shared" si="37"/>
        <v>359.99999681118794</v>
      </c>
      <c r="AC61" s="49">
        <f t="shared" si="38"/>
        <v>6.3890569350797097E-6</v>
      </c>
      <c r="AD61" s="20">
        <f t="shared" si="39"/>
        <v>359.99999361094308</v>
      </c>
      <c r="AF61" s="58">
        <f t="shared" si="58"/>
        <v>6.1111111150945501</v>
      </c>
      <c r="AG61" s="51">
        <f t="shared" si="40"/>
        <v>366.66666690567303</v>
      </c>
      <c r="AH61" s="16">
        <f t="shared" si="7"/>
        <v>250.00000016295891</v>
      </c>
      <c r="AI61" s="52">
        <f t="shared" si="8"/>
        <v>159.83402768397241</v>
      </c>
      <c r="AJ61" s="52">
        <f t="shared" si="41"/>
        <v>4.8379992495370061E-2</v>
      </c>
      <c r="AK61" s="16">
        <f t="shared" si="53"/>
        <v>1.6932586945915773</v>
      </c>
      <c r="AL61" s="16">
        <f t="shared" si="54"/>
        <v>1.6932555057795184</v>
      </c>
      <c r="AM61" s="32">
        <f t="shared" si="9"/>
        <v>6.1111111150945217</v>
      </c>
      <c r="AN61" s="32">
        <f t="shared" si="10"/>
        <v>-5.8906798870840756E-7</v>
      </c>
      <c r="AO61" s="32">
        <f t="shared" si="11"/>
        <v>6.1084426697984409</v>
      </c>
      <c r="AP61" s="32">
        <f t="shared" si="12"/>
        <v>-5.8906798870840756E-7</v>
      </c>
      <c r="AQ61" s="32">
        <f t="shared" si="13"/>
        <v>0.18057466826081334</v>
      </c>
      <c r="AR61" s="56">
        <f t="shared" si="60"/>
        <v>219.96752064824659</v>
      </c>
      <c r="AS61" s="56">
        <f t="shared" si="60"/>
        <v>-3.3189496452167266E-6</v>
      </c>
      <c r="AT61" s="56">
        <f t="shared" si="60"/>
        <v>3.2505517947230107</v>
      </c>
      <c r="AU61" s="55">
        <f t="shared" si="43"/>
        <v>0.31005890174502254</v>
      </c>
      <c r="AV61" s="56">
        <f t="shared" si="14"/>
        <v>11547.005398846011</v>
      </c>
      <c r="AW61" s="53">
        <f t="shared" si="15"/>
        <v>1.0319815325068656E-2</v>
      </c>
      <c r="AX61" s="53">
        <f t="shared" si="16"/>
        <v>9.6755213961072534E-2</v>
      </c>
      <c r="AY61" s="56">
        <f t="shared" si="17"/>
        <v>676.67333297256198</v>
      </c>
      <c r="AZ61" s="56">
        <f t="shared" si="18"/>
        <v>399.58506920993102</v>
      </c>
      <c r="BA61" s="53">
        <f t="shared" si="19"/>
        <v>7.4403432051347793E-3</v>
      </c>
      <c r="BB61" s="56">
        <f t="shared" si="20"/>
        <v>277.08826508586998</v>
      </c>
      <c r="BC61" s="56">
        <f t="shared" si="21"/>
        <v>-1.3232390188022691E-6</v>
      </c>
      <c r="BD61" s="53">
        <f t="shared" si="22"/>
        <v>-1.182608116415117E-12</v>
      </c>
      <c r="BE61" s="32">
        <f t="shared" si="23"/>
        <v>6.1111111150933679</v>
      </c>
      <c r="BF61" s="53">
        <f t="shared" si="24"/>
        <v>8.614851571068309E-10</v>
      </c>
      <c r="BG61" s="51">
        <f t="shared" si="44"/>
        <v>6.111111115954853</v>
      </c>
      <c r="BH61" s="51">
        <f t="shared" si="25"/>
        <v>-8.9372222222221798E-3</v>
      </c>
      <c r="BI61" s="51">
        <f t="shared" si="26"/>
        <v>-8.3792473129649367E-2</v>
      </c>
    </row>
    <row r="62" spans="1:61" ht="12.75" customHeight="1" x14ac:dyDescent="0.2">
      <c r="A62" s="45">
        <f t="shared" si="27"/>
        <v>36</v>
      </c>
      <c r="B62" s="57">
        <f t="shared" si="56"/>
        <v>9.6755213961072534E-2</v>
      </c>
      <c r="C62" s="16">
        <f t="shared" si="28"/>
        <v>9.6748824904125286E-2</v>
      </c>
      <c r="D62" s="34">
        <f t="shared" si="29"/>
        <v>1</v>
      </c>
      <c r="E62" s="49">
        <f t="shared" si="45"/>
        <v>8.3785884833745689E-2</v>
      </c>
      <c r="F62" s="49">
        <f t="shared" si="30"/>
        <v>4.8376257514647886E-2</v>
      </c>
      <c r="G62" s="20">
        <f t="shared" si="0"/>
        <v>4.8376257514647886E-2</v>
      </c>
      <c r="H62" s="49">
        <f t="shared" si="31"/>
        <v>30.001273502222254</v>
      </c>
      <c r="I62" s="20">
        <f t="shared" si="1"/>
        <v>30.001273502222254</v>
      </c>
      <c r="J62" s="57">
        <f t="shared" si="32"/>
        <v>0</v>
      </c>
      <c r="K62" s="16">
        <f t="shared" si="2"/>
        <v>30.001273502222254</v>
      </c>
      <c r="L62" s="34">
        <f t="shared" si="33"/>
        <v>1</v>
      </c>
      <c r="M62" s="49">
        <f t="shared" si="46"/>
        <v>59.998761869043648</v>
      </c>
      <c r="N62" s="20">
        <f t="shared" si="47"/>
        <v>59.998761869043648</v>
      </c>
      <c r="O62" s="16">
        <f t="shared" si="34"/>
        <v>30.001238130956352</v>
      </c>
      <c r="P62" s="49">
        <f t="shared" si="48"/>
        <v>4.8376257514647879E-2</v>
      </c>
      <c r="Q62" s="20">
        <f t="shared" si="3"/>
        <v>4.8376257514647879E-2</v>
      </c>
      <c r="R62" s="49">
        <f t="shared" si="49"/>
        <v>9.6748824905962594E-2</v>
      </c>
      <c r="S62" s="20">
        <f t="shared" si="4"/>
        <v>9.6748824905962594E-2</v>
      </c>
      <c r="T62" s="57">
        <f t="shared" si="57"/>
        <v>-8.3792473129649367E-2</v>
      </c>
      <c r="U62" s="16">
        <f t="shared" si="35"/>
        <v>-6.5882959036783761E-6</v>
      </c>
      <c r="V62" s="16">
        <f t="shared" si="50"/>
        <v>-6.5882959036783761E-6</v>
      </c>
      <c r="W62" s="34">
        <f t="shared" si="5"/>
        <v>4</v>
      </c>
      <c r="X62" s="49">
        <f t="shared" si="51"/>
        <v>59.998726497777959</v>
      </c>
      <c r="Y62" s="20">
        <f t="shared" si="52"/>
        <v>59.998726497777959</v>
      </c>
      <c r="Z62" s="16">
        <f t="shared" si="36"/>
        <v>30.001273502222041</v>
      </c>
      <c r="AA62" s="49">
        <f t="shared" si="6"/>
        <v>-3.8039496650355756E-6</v>
      </c>
      <c r="AB62" s="20">
        <f t="shared" si="37"/>
        <v>359.99999619605035</v>
      </c>
      <c r="AC62" s="49">
        <f t="shared" si="38"/>
        <v>7.6363836392846784E-6</v>
      </c>
      <c r="AD62" s="20">
        <f t="shared" si="39"/>
        <v>359.99999236361634</v>
      </c>
      <c r="AF62" s="58">
        <f t="shared" si="58"/>
        <v>6.111111115954853</v>
      </c>
      <c r="AG62" s="51">
        <f t="shared" si="40"/>
        <v>366.66666695729117</v>
      </c>
      <c r="AH62" s="16">
        <f t="shared" si="7"/>
        <v>250.00000019815309</v>
      </c>
      <c r="AI62" s="52">
        <f t="shared" si="8"/>
        <v>159.83402772897423</v>
      </c>
      <c r="AJ62" s="52">
        <f t="shared" si="41"/>
        <v>4.8380061464285973E-2</v>
      </c>
      <c r="AK62" s="16">
        <f t="shared" si="53"/>
        <v>1.7416387560558633</v>
      </c>
      <c r="AL62" s="16">
        <f t="shared" si="54"/>
        <v>1.7416349521062102</v>
      </c>
      <c r="AM62" s="32">
        <f t="shared" si="9"/>
        <v>6.1111111159548122</v>
      </c>
      <c r="AN62" s="32">
        <f t="shared" si="10"/>
        <v>-7.0270111820322988E-7</v>
      </c>
      <c r="AO62" s="32">
        <f t="shared" si="11"/>
        <v>6.1082880193300779</v>
      </c>
      <c r="AP62" s="32">
        <f t="shared" si="12"/>
        <v>-7.0270111820322988E-7</v>
      </c>
      <c r="AQ62" s="32">
        <f t="shared" si="13"/>
        <v>0.18573245396297358</v>
      </c>
      <c r="AR62" s="56">
        <f t="shared" si="60"/>
        <v>226.07580866757667</v>
      </c>
      <c r="AS62" s="56">
        <f t="shared" si="60"/>
        <v>-4.0216507634199566E-6</v>
      </c>
      <c r="AT62" s="56">
        <f t="shared" si="60"/>
        <v>3.4362842486859844</v>
      </c>
      <c r="AU62" s="55">
        <f t="shared" si="43"/>
        <v>0.31005890174502254</v>
      </c>
      <c r="AV62" s="56">
        <f t="shared" si="14"/>
        <v>11547.005402097111</v>
      </c>
      <c r="AW62" s="53">
        <f t="shared" si="15"/>
        <v>1.0319815327974234E-2</v>
      </c>
      <c r="AX62" s="53">
        <f t="shared" si="16"/>
        <v>9.6755213974693374E-2</v>
      </c>
      <c r="AY62" s="56">
        <f t="shared" si="17"/>
        <v>676.67333287730207</v>
      </c>
      <c r="AZ62" s="56">
        <f t="shared" si="18"/>
        <v>399.58506932243557</v>
      </c>
      <c r="BA62" s="53">
        <f t="shared" si="19"/>
        <v>7.4403432051347793E-3</v>
      </c>
      <c r="BB62" s="56">
        <f t="shared" si="20"/>
        <v>277.08826516388518</v>
      </c>
      <c r="BC62" s="56">
        <f t="shared" si="21"/>
        <v>-1.609018681847374E-6</v>
      </c>
      <c r="BD62" s="53">
        <f t="shared" si="22"/>
        <v>-1.4380157519377059E-12</v>
      </c>
      <c r="BE62" s="32">
        <f t="shared" si="23"/>
        <v>6.1111111159534151</v>
      </c>
      <c r="BF62" s="53">
        <f t="shared" si="24"/>
        <v>1.0276684435977626E-9</v>
      </c>
      <c r="BG62" s="51">
        <f t="shared" si="44"/>
        <v>6.1111111169810837</v>
      </c>
      <c r="BH62" s="51">
        <f t="shared" si="25"/>
        <v>-8.9372222222221624E-3</v>
      </c>
      <c r="BI62" s="51">
        <f t="shared" si="26"/>
        <v>-8.379247311785315E-2</v>
      </c>
    </row>
    <row r="63" spans="1:61" ht="12.75" customHeight="1" x14ac:dyDescent="0.2">
      <c r="A63" s="45">
        <f t="shared" si="27"/>
        <v>37</v>
      </c>
      <c r="B63" s="57">
        <f t="shared" si="56"/>
        <v>9.6755213974693374E-2</v>
      </c>
      <c r="C63" s="16">
        <f t="shared" si="28"/>
        <v>9.6747577591031586E-2</v>
      </c>
      <c r="D63" s="34">
        <f t="shared" si="29"/>
        <v>1</v>
      </c>
      <c r="E63" s="49">
        <f t="shared" si="45"/>
        <v>8.3784774778311866E-2</v>
      </c>
      <c r="F63" s="49">
        <f t="shared" si="30"/>
        <v>4.8375685557568188E-2</v>
      </c>
      <c r="G63" s="20">
        <f t="shared" si="0"/>
        <v>4.8375685557568188E-2</v>
      </c>
      <c r="H63" s="49">
        <f t="shared" si="31"/>
        <v>30.001308872601115</v>
      </c>
      <c r="I63" s="20">
        <f t="shared" si="1"/>
        <v>30.001308872601115</v>
      </c>
      <c r="J63" s="57">
        <f t="shared" si="32"/>
        <v>0</v>
      </c>
      <c r="K63" s="16">
        <f t="shared" si="2"/>
        <v>30.001308872601115</v>
      </c>
      <c r="L63" s="34">
        <f t="shared" si="33"/>
        <v>1</v>
      </c>
      <c r="M63" s="49">
        <f t="shared" si="46"/>
        <v>59.998726497777959</v>
      </c>
      <c r="N63" s="20">
        <f t="shared" si="47"/>
        <v>59.998726497777959</v>
      </c>
      <c r="O63" s="16">
        <f t="shared" si="34"/>
        <v>30.001273502222041</v>
      </c>
      <c r="P63" s="49">
        <f t="shared" si="48"/>
        <v>4.8375685557568181E-2</v>
      </c>
      <c r="Q63" s="20">
        <f t="shared" si="3"/>
        <v>4.8375685557568181E-2</v>
      </c>
      <c r="R63" s="49">
        <f t="shared" si="49"/>
        <v>9.6747577587845884E-2</v>
      </c>
      <c r="S63" s="20">
        <f t="shared" si="4"/>
        <v>9.6747577587845884E-2</v>
      </c>
      <c r="T63" s="57">
        <f t="shared" si="57"/>
        <v>-8.379247311785315E-2</v>
      </c>
      <c r="U63" s="16">
        <f t="shared" si="35"/>
        <v>-7.6983395412844047E-6</v>
      </c>
      <c r="V63" s="16">
        <f t="shared" si="50"/>
        <v>-7.6983395412844047E-6</v>
      </c>
      <c r="W63" s="34">
        <f t="shared" si="5"/>
        <v>4</v>
      </c>
      <c r="X63" s="49">
        <f t="shared" si="51"/>
        <v>59.998691127399191</v>
      </c>
      <c r="Y63" s="20">
        <f t="shared" si="52"/>
        <v>59.998691127399191</v>
      </c>
      <c r="Z63" s="16">
        <f t="shared" si="36"/>
        <v>30.001308872600809</v>
      </c>
      <c r="AA63" s="49">
        <f t="shared" si="6"/>
        <v>-4.4448728921241834E-6</v>
      </c>
      <c r="AB63" s="20">
        <f t="shared" si="37"/>
        <v>359.9999955551271</v>
      </c>
      <c r="AC63" s="49">
        <f t="shared" si="38"/>
        <v>8.8726759942443704E-6</v>
      </c>
      <c r="AD63" s="20">
        <f t="shared" si="39"/>
        <v>359.99999112732399</v>
      </c>
      <c r="AF63" s="58">
        <f t="shared" si="58"/>
        <v>6.1111111169810837</v>
      </c>
      <c r="AG63" s="51">
        <f t="shared" si="40"/>
        <v>366.66666701886504</v>
      </c>
      <c r="AH63" s="16">
        <f t="shared" si="7"/>
        <v>250.00000024013528</v>
      </c>
      <c r="AI63" s="52">
        <f t="shared" si="8"/>
        <v>159.83402778265571</v>
      </c>
      <c r="AJ63" s="52">
        <f t="shared" si="41"/>
        <v>4.83801304304734E-2</v>
      </c>
      <c r="AK63" s="16">
        <f t="shared" si="53"/>
        <v>1.7900188864863367</v>
      </c>
      <c r="AL63" s="16">
        <f t="shared" si="54"/>
        <v>1.7900144416134367</v>
      </c>
      <c r="AM63" s="32">
        <f t="shared" si="9"/>
        <v>6.1111111169810286</v>
      </c>
      <c r="AN63" s="32">
        <f t="shared" si="10"/>
        <v>-8.2109727370575666E-7</v>
      </c>
      <c r="AO63" s="32">
        <f t="shared" si="11"/>
        <v>6.1081290138049882</v>
      </c>
      <c r="AP63" s="32">
        <f t="shared" si="12"/>
        <v>-8.2109727370575666E-7</v>
      </c>
      <c r="AQ63" s="32">
        <f t="shared" si="13"/>
        <v>0.19089011185184884</v>
      </c>
      <c r="AR63" s="56">
        <f t="shared" si="60"/>
        <v>232.18393768138165</v>
      </c>
      <c r="AS63" s="56">
        <f t="shared" si="60"/>
        <v>-4.8427480371257131E-6</v>
      </c>
      <c r="AT63" s="56">
        <f t="shared" si="60"/>
        <v>3.627174360537833</v>
      </c>
      <c r="AU63" s="55">
        <f t="shared" si="43"/>
        <v>0.31005890174502254</v>
      </c>
      <c r="AV63" s="56">
        <f t="shared" si="14"/>
        <v>11547.005405975262</v>
      </c>
      <c r="AW63" s="53">
        <f t="shared" si="15"/>
        <v>1.0319815331440224E-2</v>
      </c>
      <c r="AX63" s="53">
        <f t="shared" si="16"/>
        <v>9.6755213990941391E-2</v>
      </c>
      <c r="AY63" s="56">
        <f t="shared" si="17"/>
        <v>676.67333276366912</v>
      </c>
      <c r="AZ63" s="56">
        <f t="shared" si="18"/>
        <v>399.5850694566393</v>
      </c>
      <c r="BA63" s="53">
        <f t="shared" si="19"/>
        <v>7.4403432051347793E-3</v>
      </c>
      <c r="BB63" s="56">
        <f t="shared" si="20"/>
        <v>277.08826525694741</v>
      </c>
      <c r="BC63" s="56">
        <f t="shared" si="21"/>
        <v>-1.9499175891724008E-6</v>
      </c>
      <c r="BD63" s="53">
        <f t="shared" si="22"/>
        <v>-1.7426846809453563E-12</v>
      </c>
      <c r="BE63" s="32">
        <f t="shared" si="23"/>
        <v>6.1111111169793411</v>
      </c>
      <c r="BF63" s="53">
        <f t="shared" si="24"/>
        <v>1.2008174390378845E-9</v>
      </c>
      <c r="BG63" s="51">
        <f t="shared" si="44"/>
        <v>6.1111111181801583</v>
      </c>
      <c r="BH63" s="51">
        <f t="shared" si="25"/>
        <v>-8.9372222222221416E-3</v>
      </c>
      <c r="BI63" s="51">
        <f t="shared" si="26"/>
        <v>-8.3792473103781809E-2</v>
      </c>
    </row>
    <row r="64" spans="1:61" ht="12.75" customHeight="1" x14ac:dyDescent="0.2">
      <c r="A64" s="45">
        <f t="shared" si="27"/>
        <v>38</v>
      </c>
      <c r="B64" s="57">
        <f t="shared" si="56"/>
        <v>9.6755213990941391E-2</v>
      </c>
      <c r="C64" s="16">
        <f t="shared" si="28"/>
        <v>9.674634131494031E-2</v>
      </c>
      <c r="D64" s="34">
        <f t="shared" si="29"/>
        <v>1</v>
      </c>
      <c r="E64" s="49">
        <f t="shared" si="45"/>
        <v>8.3783674282560006E-2</v>
      </c>
      <c r="F64" s="49">
        <f t="shared" si="30"/>
        <v>4.8375119116570837E-2</v>
      </c>
      <c r="G64" s="20">
        <f t="shared" si="0"/>
        <v>4.8375119116570837E-2</v>
      </c>
      <c r="H64" s="49">
        <f t="shared" si="31"/>
        <v>30.001344242101151</v>
      </c>
      <c r="I64" s="20">
        <f t="shared" si="1"/>
        <v>30.001344242101151</v>
      </c>
      <c r="J64" s="57">
        <f t="shared" si="32"/>
        <v>0</v>
      </c>
      <c r="K64" s="16">
        <f t="shared" si="2"/>
        <v>30.001344242101151</v>
      </c>
      <c r="L64" s="34">
        <f t="shared" si="33"/>
        <v>1</v>
      </c>
      <c r="M64" s="49">
        <f t="shared" si="46"/>
        <v>59.998691127399205</v>
      </c>
      <c r="N64" s="20">
        <f t="shared" si="47"/>
        <v>59.998691127399205</v>
      </c>
      <c r="O64" s="16">
        <f t="shared" si="34"/>
        <v>30.001308872600795</v>
      </c>
      <c r="P64" s="49">
        <f t="shared" si="48"/>
        <v>4.8375119116570837E-2</v>
      </c>
      <c r="Q64" s="20">
        <f t="shared" si="3"/>
        <v>4.8375119116570837E-2</v>
      </c>
      <c r="R64" s="49">
        <f t="shared" si="49"/>
        <v>9.674634131421804E-2</v>
      </c>
      <c r="S64" s="20">
        <f t="shared" si="4"/>
        <v>9.674634131421804E-2</v>
      </c>
      <c r="T64" s="57">
        <f t="shared" si="57"/>
        <v>-8.3792473103781809E-2</v>
      </c>
      <c r="U64" s="16">
        <f t="shared" si="35"/>
        <v>-8.7988212218031991E-6</v>
      </c>
      <c r="V64" s="16">
        <f t="shared" si="50"/>
        <v>-8.7988212218031991E-6</v>
      </c>
      <c r="W64" s="34">
        <f t="shared" si="5"/>
        <v>4</v>
      </c>
      <c r="X64" s="49">
        <f t="shared" si="51"/>
        <v>59.998655757899243</v>
      </c>
      <c r="Y64" s="20">
        <f t="shared" si="52"/>
        <v>59.998655757899243</v>
      </c>
      <c r="Z64" s="16">
        <f t="shared" si="36"/>
        <v>30.001344242100757</v>
      </c>
      <c r="AA64" s="49">
        <f t="shared" si="6"/>
        <v>-5.0802770488338659E-6</v>
      </c>
      <c r="AB64" s="20">
        <f t="shared" si="37"/>
        <v>359.99999491972295</v>
      </c>
      <c r="AC64" s="49">
        <f t="shared" si="38"/>
        <v>1.0138000337836492E-5</v>
      </c>
      <c r="AD64" s="20">
        <f t="shared" si="39"/>
        <v>359.99998986199967</v>
      </c>
      <c r="AF64" s="58">
        <f t="shared" si="58"/>
        <v>6.1111111181801583</v>
      </c>
      <c r="AG64" s="51">
        <f t="shared" si="40"/>
        <v>366.66666709080948</v>
      </c>
      <c r="AH64" s="16">
        <f t="shared" si="7"/>
        <v>250.00000028918831</v>
      </c>
      <c r="AI64" s="52">
        <f t="shared" si="8"/>
        <v>159.83402784537844</v>
      </c>
      <c r="AJ64" s="52">
        <f t="shared" si="41"/>
        <v>4.8380199393591283E-2</v>
      </c>
      <c r="AK64" s="16">
        <f t="shared" si="53"/>
        <v>1.838399085879928</v>
      </c>
      <c r="AL64" s="16">
        <f t="shared" si="54"/>
        <v>1.8383940056028791</v>
      </c>
      <c r="AM64" s="32">
        <f t="shared" si="9"/>
        <v>6.1111111181800863</v>
      </c>
      <c r="AN64" s="32">
        <f t="shared" si="10"/>
        <v>-9.3847356039834362E-7</v>
      </c>
      <c r="AO64" s="32">
        <f t="shared" si="11"/>
        <v>6.1079656532246736</v>
      </c>
      <c r="AP64" s="32">
        <f t="shared" si="12"/>
        <v>-9.3847356039834362E-7</v>
      </c>
      <c r="AQ64" s="32">
        <f t="shared" si="13"/>
        <v>0.1960476415873032</v>
      </c>
      <c r="AR64" s="56">
        <f t="shared" si="60"/>
        <v>238.29190333460633</v>
      </c>
      <c r="AS64" s="56">
        <f t="shared" si="60"/>
        <v>-5.7812215975240569E-6</v>
      </c>
      <c r="AT64" s="56">
        <f t="shared" si="60"/>
        <v>3.8232220021251364</v>
      </c>
      <c r="AU64" s="55">
        <f t="shared" si="43"/>
        <v>0.31005890174502254</v>
      </c>
      <c r="AV64" s="56">
        <f t="shared" si="14"/>
        <v>11547.005410506585</v>
      </c>
      <c r="AW64" s="53">
        <f t="shared" si="15"/>
        <v>1.0319815335489969E-2</v>
      </c>
      <c r="AX64" s="53">
        <f t="shared" si="16"/>
        <v>9.6755214009925927E-2</v>
      </c>
      <c r="AY64" s="56">
        <f t="shared" si="17"/>
        <v>676.67333263089768</v>
      </c>
      <c r="AZ64" s="56">
        <f t="shared" si="18"/>
        <v>399.58506961344608</v>
      </c>
      <c r="BA64" s="53">
        <f t="shared" si="19"/>
        <v>7.4403432051347793E-3</v>
      </c>
      <c r="BB64" s="56">
        <f t="shared" si="20"/>
        <v>277.08826536568353</v>
      </c>
      <c r="BC64" s="56">
        <f t="shared" si="21"/>
        <v>-2.3482319306822319E-6</v>
      </c>
      <c r="BD64" s="53">
        <f t="shared" si="22"/>
        <v>-2.0986670593825036E-12</v>
      </c>
      <c r="BE64" s="32">
        <f t="shared" si="23"/>
        <v>6.1111111181780595</v>
      </c>
      <c r="BF64" s="53">
        <f t="shared" si="24"/>
        <v>1.3724749226058536E-9</v>
      </c>
      <c r="BG64" s="51">
        <f t="shared" si="44"/>
        <v>6.1111111195505341</v>
      </c>
      <c r="BH64" s="51">
        <f t="shared" si="25"/>
        <v>-8.9372222222221156E-3</v>
      </c>
      <c r="BI64" s="51">
        <f t="shared" si="26"/>
        <v>-8.3792473087340461E-2</v>
      </c>
    </row>
    <row r="65" spans="1:61" ht="12.75" customHeight="1" x14ac:dyDescent="0.2">
      <c r="A65" s="45">
        <f t="shared" si="27"/>
        <v>39</v>
      </c>
      <c r="B65" s="57">
        <f t="shared" si="56"/>
        <v>9.6755214009925927E-2</v>
      </c>
      <c r="C65" s="16">
        <f t="shared" si="28"/>
        <v>9.6745076009597142E-2</v>
      </c>
      <c r="D65" s="34">
        <f t="shared" si="29"/>
        <v>1</v>
      </c>
      <c r="E65" s="49">
        <f t="shared" si="45"/>
        <v>8.3782548648561314E-2</v>
      </c>
      <c r="F65" s="49">
        <f t="shared" si="30"/>
        <v>4.8374538157701326E-2</v>
      </c>
      <c r="G65" s="20">
        <f t="shared" si="0"/>
        <v>4.8374538157701326E-2</v>
      </c>
      <c r="H65" s="49">
        <f t="shared" si="31"/>
        <v>30.001379610701154</v>
      </c>
      <c r="I65" s="20">
        <f t="shared" si="1"/>
        <v>30.001379610701154</v>
      </c>
      <c r="J65" s="57">
        <f t="shared" si="32"/>
        <v>0</v>
      </c>
      <c r="K65" s="16">
        <f t="shared" si="2"/>
        <v>30.001379610701154</v>
      </c>
      <c r="L65" s="34">
        <f t="shared" si="33"/>
        <v>1</v>
      </c>
      <c r="M65" s="49">
        <f t="shared" si="46"/>
        <v>59.998655757899243</v>
      </c>
      <c r="N65" s="20">
        <f t="shared" si="47"/>
        <v>59.998655757899243</v>
      </c>
      <c r="O65" s="16">
        <f t="shared" si="34"/>
        <v>30.001344242100757</v>
      </c>
      <c r="P65" s="49">
        <f t="shared" si="48"/>
        <v>4.8374538157701326E-2</v>
      </c>
      <c r="Q65" s="20">
        <f t="shared" si="3"/>
        <v>4.8374538157701326E-2</v>
      </c>
      <c r="R65" s="49">
        <f t="shared" si="49"/>
        <v>9.6745076013041609E-2</v>
      </c>
      <c r="S65" s="20">
        <f t="shared" si="4"/>
        <v>9.6745076013041609E-2</v>
      </c>
      <c r="T65" s="57">
        <f t="shared" si="57"/>
        <v>-8.3792473087340461E-2</v>
      </c>
      <c r="U65" s="16">
        <f t="shared" si="35"/>
        <v>-9.9244387791463939E-6</v>
      </c>
      <c r="V65" s="16">
        <f t="shared" si="50"/>
        <v>-9.9244387791463939E-6</v>
      </c>
      <c r="W65" s="34">
        <f t="shared" si="5"/>
        <v>4</v>
      </c>
      <c r="X65" s="49">
        <f t="shared" si="51"/>
        <v>59.99862038929934</v>
      </c>
      <c r="Y65" s="20">
        <f t="shared" si="52"/>
        <v>59.99862038929934</v>
      </c>
      <c r="Z65" s="16">
        <f t="shared" si="36"/>
        <v>30.00137961070066</v>
      </c>
      <c r="AA65" s="49">
        <f t="shared" si="6"/>
        <v>-5.730196029221182E-6</v>
      </c>
      <c r="AB65" s="20">
        <f t="shared" si="37"/>
        <v>359.99999426980395</v>
      </c>
      <c r="AC65" s="49">
        <f t="shared" si="38"/>
        <v>1.1454575465288127E-5</v>
      </c>
      <c r="AD65" s="20">
        <f t="shared" si="39"/>
        <v>359.99998854542451</v>
      </c>
      <c r="AF65" s="58">
        <f t="shared" si="58"/>
        <v>6.1111111195505341</v>
      </c>
      <c r="AG65" s="51">
        <f t="shared" si="40"/>
        <v>366.66666717303207</v>
      </c>
      <c r="AH65" s="16">
        <f t="shared" si="7"/>
        <v>250.00000034524916</v>
      </c>
      <c r="AI65" s="52">
        <f t="shared" si="8"/>
        <v>159.83402791706189</v>
      </c>
      <c r="AJ65" s="52">
        <f t="shared" si="41"/>
        <v>4.8380268353753308E-2</v>
      </c>
      <c r="AK65" s="16">
        <f t="shared" si="53"/>
        <v>1.8867793542336813</v>
      </c>
      <c r="AL65" s="16">
        <f t="shared" si="54"/>
        <v>1.8867736240376303</v>
      </c>
      <c r="AM65" s="32">
        <f t="shared" si="9"/>
        <v>6.1111111195504426</v>
      </c>
      <c r="AN65" s="32">
        <f t="shared" si="10"/>
        <v>-1.0585308149039443E-6</v>
      </c>
      <c r="AO65" s="32">
        <f t="shared" si="11"/>
        <v>6.1077979377542997</v>
      </c>
      <c r="AP65" s="32">
        <f t="shared" si="12"/>
        <v>-1.0585308149039443E-6</v>
      </c>
      <c r="AQ65" s="32">
        <f t="shared" si="13"/>
        <v>0.20120503735590206</v>
      </c>
      <c r="AR65" s="56">
        <f t="shared" si="60"/>
        <v>244.39970127236063</v>
      </c>
      <c r="AS65" s="56">
        <f t="shared" si="60"/>
        <v>-6.8397524124280014E-6</v>
      </c>
      <c r="AT65" s="56">
        <f t="shared" si="60"/>
        <v>4.0244270394810382</v>
      </c>
      <c r="AU65" s="55">
        <f t="shared" si="43"/>
        <v>0.31005890174502254</v>
      </c>
      <c r="AV65" s="56">
        <f t="shared" si="14"/>
        <v>11547.005415685264</v>
      </c>
      <c r="AW65" s="53">
        <f t="shared" si="15"/>
        <v>1.0319815340118268E-2</v>
      </c>
      <c r="AX65" s="53">
        <f t="shared" si="16"/>
        <v>9.6755214031622627E-2</v>
      </c>
      <c r="AY65" s="56">
        <f t="shared" si="17"/>
        <v>676.67333247915815</v>
      </c>
      <c r="AZ65" s="56">
        <f t="shared" si="18"/>
        <v>399.58506979265474</v>
      </c>
      <c r="BA65" s="53">
        <f t="shared" si="19"/>
        <v>7.4403432051347793E-3</v>
      </c>
      <c r="BB65" s="56">
        <f t="shared" si="20"/>
        <v>277.08826548995393</v>
      </c>
      <c r="BC65" s="56">
        <f t="shared" si="21"/>
        <v>-2.8034505135110521E-6</v>
      </c>
      <c r="BD65" s="53">
        <f t="shared" si="22"/>
        <v>-2.5055060228251277E-12</v>
      </c>
      <c r="BE65" s="32">
        <f t="shared" si="23"/>
        <v>6.1111111195480285</v>
      </c>
      <c r="BF65" s="53">
        <f t="shared" si="24"/>
        <v>1.5480531996221212E-9</v>
      </c>
      <c r="BG65" s="51">
        <f t="shared" si="44"/>
        <v>6.1111111210960818</v>
      </c>
      <c r="BH65" s="51">
        <f t="shared" si="25"/>
        <v>-8.9372222222220878E-3</v>
      </c>
      <c r="BI65" s="51">
        <f t="shared" si="26"/>
        <v>-8.3792473068550297E-2</v>
      </c>
    </row>
    <row r="66" spans="1:61" ht="12.75" customHeight="1" x14ac:dyDescent="0.2">
      <c r="A66" s="45">
        <f t="shared" si="27"/>
        <v>40</v>
      </c>
      <c r="B66" s="57">
        <f t="shared" si="56"/>
        <v>9.6755214031622627E-2</v>
      </c>
      <c r="C66" s="16">
        <f t="shared" si="28"/>
        <v>9.6743759456160205E-2</v>
      </c>
      <c r="D66" s="34">
        <f t="shared" si="29"/>
        <v>1</v>
      </c>
      <c r="E66" s="49">
        <f t="shared" si="45"/>
        <v>8.3781378634553441E-2</v>
      </c>
      <c r="F66" s="49">
        <f t="shared" si="30"/>
        <v>4.8373931570974103E-2</v>
      </c>
      <c r="G66" s="20">
        <f t="shared" si="0"/>
        <v>4.8373931570974103E-2</v>
      </c>
      <c r="H66" s="49">
        <f t="shared" si="31"/>
        <v>30.001414978363631</v>
      </c>
      <c r="I66" s="20">
        <f t="shared" si="1"/>
        <v>30.001414978363631</v>
      </c>
      <c r="J66" s="57">
        <f t="shared" si="32"/>
        <v>0</v>
      </c>
      <c r="K66" s="16">
        <f t="shared" si="2"/>
        <v>30.001414978363631</v>
      </c>
      <c r="L66" s="34">
        <f t="shared" si="33"/>
        <v>1</v>
      </c>
      <c r="M66" s="49">
        <f t="shared" si="46"/>
        <v>59.998620389299354</v>
      </c>
      <c r="N66" s="20">
        <f t="shared" si="47"/>
        <v>59.998620389299354</v>
      </c>
      <c r="O66" s="16">
        <f t="shared" si="34"/>
        <v>30.001379610700646</v>
      </c>
      <c r="P66" s="49">
        <f t="shared" si="48"/>
        <v>4.8373931570974089E-2</v>
      </c>
      <c r="Q66" s="20">
        <f t="shared" si="3"/>
        <v>4.8373931570974089E-2</v>
      </c>
      <c r="R66" s="49">
        <f t="shared" si="49"/>
        <v>9.6743759455979711E-2</v>
      </c>
      <c r="S66" s="20">
        <f t="shared" si="4"/>
        <v>9.6743759455979711E-2</v>
      </c>
      <c r="T66" s="57">
        <f t="shared" si="57"/>
        <v>-8.3792473068550297E-2</v>
      </c>
      <c r="U66" s="16">
        <f t="shared" si="35"/>
        <v>-1.1094433996855502E-5</v>
      </c>
      <c r="V66" s="16">
        <f t="shared" si="50"/>
        <v>-1.1094433996855502E-5</v>
      </c>
      <c r="W66" s="34">
        <f t="shared" si="5"/>
        <v>4</v>
      </c>
      <c r="X66" s="49">
        <f t="shared" si="51"/>
        <v>59.998585021636991</v>
      </c>
      <c r="Y66" s="20">
        <f t="shared" si="52"/>
        <v>59.998585021636991</v>
      </c>
      <c r="Z66" s="16">
        <f t="shared" si="36"/>
        <v>30.001414978363009</v>
      </c>
      <c r="AA66" s="49">
        <f t="shared" si="6"/>
        <v>-6.4057397777854453E-6</v>
      </c>
      <c r="AB66" s="20">
        <f t="shared" si="37"/>
        <v>359.99999359426022</v>
      </c>
      <c r="AC66" s="49">
        <f t="shared" si="38"/>
        <v>1.2806604693773907E-5</v>
      </c>
      <c r="AD66" s="20">
        <f t="shared" si="39"/>
        <v>359.99998719339533</v>
      </c>
      <c r="AF66" s="58">
        <f t="shared" si="58"/>
        <v>6.1111111210960818</v>
      </c>
      <c r="AG66" s="51">
        <f t="shared" si="40"/>
        <v>366.66666726576489</v>
      </c>
      <c r="AH66" s="16">
        <f t="shared" si="7"/>
        <v>250.00000040847607</v>
      </c>
      <c r="AI66" s="52">
        <f t="shared" si="8"/>
        <v>159.83402799790841</v>
      </c>
      <c r="AJ66" s="52">
        <f t="shared" si="41"/>
        <v>4.8380337310732102E-2</v>
      </c>
      <c r="AK66" s="16">
        <f t="shared" si="53"/>
        <v>1.9351596915444134</v>
      </c>
      <c r="AL66" s="16">
        <f t="shared" si="54"/>
        <v>1.9351532858046312</v>
      </c>
      <c r="AM66" s="32">
        <f t="shared" si="9"/>
        <v>6.1111111210959672</v>
      </c>
      <c r="AN66" s="32">
        <f t="shared" si="10"/>
        <v>-1.183321346818732E-6</v>
      </c>
      <c r="AO66" s="32">
        <f t="shared" si="11"/>
        <v>6.1076258675426178</v>
      </c>
      <c r="AP66" s="32">
        <f t="shared" si="12"/>
        <v>-1.183321346818732E-6</v>
      </c>
      <c r="AQ66" s="32">
        <f t="shared" si="13"/>
        <v>0.20636229429596079</v>
      </c>
      <c r="AR66" s="56">
        <f t="shared" si="60"/>
        <v>250.50732713990325</v>
      </c>
      <c r="AS66" s="56">
        <f t="shared" si="60"/>
        <v>-8.0230737592467327E-6</v>
      </c>
      <c r="AT66" s="56">
        <f t="shared" si="60"/>
        <v>4.2307893337769986</v>
      </c>
      <c r="AU66" s="55">
        <f t="shared" si="43"/>
        <v>0.31005890174502254</v>
      </c>
      <c r="AV66" s="56">
        <f t="shared" si="14"/>
        <v>11547.005421525917</v>
      </c>
      <c r="AW66" s="53">
        <f t="shared" si="15"/>
        <v>1.031981534533819E-2</v>
      </c>
      <c r="AX66" s="53">
        <f t="shared" si="16"/>
        <v>9.6755214056092775E-2</v>
      </c>
      <c r="AY66" s="56">
        <f t="shared" si="17"/>
        <v>676.67333230802228</v>
      </c>
      <c r="AZ66" s="56">
        <f t="shared" si="18"/>
        <v>399.585069994771</v>
      </c>
      <c r="BA66" s="53">
        <f t="shared" si="19"/>
        <v>7.4403432051347793E-3</v>
      </c>
      <c r="BB66" s="56">
        <f t="shared" si="20"/>
        <v>277.0882656301095</v>
      </c>
      <c r="BC66" s="56">
        <f t="shared" si="21"/>
        <v>-3.3168582262987911E-6</v>
      </c>
      <c r="BD66" s="53">
        <f t="shared" si="22"/>
        <v>-2.9643499048038142E-12</v>
      </c>
      <c r="BE66" s="32">
        <f t="shared" si="23"/>
        <v>6.111111121093117</v>
      </c>
      <c r="BF66" s="53">
        <f t="shared" si="24"/>
        <v>1.73055367956089E-9</v>
      </c>
      <c r="BG66" s="51">
        <f t="shared" si="44"/>
        <v>6.1111111228236705</v>
      </c>
      <c r="BH66" s="51">
        <f t="shared" si="25"/>
        <v>-8.9372222222220531E-3</v>
      </c>
      <c r="BI66" s="51">
        <f t="shared" si="26"/>
        <v>-8.3792473047358207E-2</v>
      </c>
    </row>
    <row r="67" spans="1:61" ht="12.75" customHeight="1" x14ac:dyDescent="0.2">
      <c r="A67" s="45">
        <f t="shared" si="27"/>
        <v>41</v>
      </c>
      <c r="B67" s="57">
        <f t="shared" si="56"/>
        <v>9.6755214056092775E-2</v>
      </c>
      <c r="C67" s="16">
        <f t="shared" si="28"/>
        <v>9.6742407451415602E-2</v>
      </c>
      <c r="D67" s="34">
        <f t="shared" si="29"/>
        <v>1</v>
      </c>
      <c r="E67" s="49">
        <f t="shared" si="45"/>
        <v>8.378017792083356E-2</v>
      </c>
      <c r="F67" s="49">
        <f t="shared" si="30"/>
        <v>4.8373307254999991E-2</v>
      </c>
      <c r="G67" s="20">
        <f t="shared" si="0"/>
        <v>4.8373307254999991E-2</v>
      </c>
      <c r="H67" s="49">
        <f t="shared" si="31"/>
        <v>30.001450345062665</v>
      </c>
      <c r="I67" s="20">
        <f t="shared" si="1"/>
        <v>30.001450345062665</v>
      </c>
      <c r="J67" s="57">
        <f t="shared" si="32"/>
        <v>0</v>
      </c>
      <c r="K67" s="16">
        <f t="shared" si="2"/>
        <v>30.001450345062665</v>
      </c>
      <c r="L67" s="34">
        <f t="shared" si="33"/>
        <v>1</v>
      </c>
      <c r="M67" s="49">
        <f t="shared" si="46"/>
        <v>59.998585021636991</v>
      </c>
      <c r="N67" s="20">
        <f t="shared" si="47"/>
        <v>59.998585021636991</v>
      </c>
      <c r="O67" s="16">
        <f t="shared" si="34"/>
        <v>30.001414978363009</v>
      </c>
      <c r="P67" s="49">
        <f t="shared" si="48"/>
        <v>4.8373307254999977E-2</v>
      </c>
      <c r="Q67" s="20">
        <f t="shared" si="3"/>
        <v>4.8373307254999977E-2</v>
      </c>
      <c r="R67" s="49">
        <f t="shared" si="49"/>
        <v>9.6742407452615489E-2</v>
      </c>
      <c r="S67" s="20">
        <f t="shared" si="4"/>
        <v>9.6742407452615489E-2</v>
      </c>
      <c r="T67" s="57">
        <f t="shared" si="57"/>
        <v>-8.3792473047358207E-2</v>
      </c>
      <c r="U67" s="16">
        <f t="shared" si="35"/>
        <v>-1.2295126524647371E-5</v>
      </c>
      <c r="V67" s="16">
        <f t="shared" si="50"/>
        <v>-1.2295126524647371E-5</v>
      </c>
      <c r="W67" s="34">
        <f t="shared" si="5"/>
        <v>4</v>
      </c>
      <c r="X67" s="49">
        <f t="shared" si="51"/>
        <v>59.998549654938095</v>
      </c>
      <c r="Y67" s="20">
        <f t="shared" si="52"/>
        <v>59.998549654938095</v>
      </c>
      <c r="Z67" s="16">
        <f t="shared" si="36"/>
        <v>30.001450345061905</v>
      </c>
      <c r="AA67" s="49">
        <f t="shared" si="6"/>
        <v>-7.0990095883702624E-6</v>
      </c>
      <c r="AB67" s="20">
        <f t="shared" si="37"/>
        <v>359.99999290099043</v>
      </c>
      <c r="AC67" s="49">
        <f t="shared" si="38"/>
        <v>1.4183953084023605E-5</v>
      </c>
      <c r="AD67" s="20">
        <f t="shared" si="39"/>
        <v>359.99998581604694</v>
      </c>
      <c r="AF67" s="58">
        <f t="shared" si="58"/>
        <v>6.1111111228236705</v>
      </c>
      <c r="AG67" s="51">
        <f t="shared" si="40"/>
        <v>366.66666736942022</v>
      </c>
      <c r="AH67" s="16">
        <f t="shared" si="7"/>
        <v>250.00000047915017</v>
      </c>
      <c r="AI67" s="52">
        <f t="shared" si="8"/>
        <v>159.83402808827739</v>
      </c>
      <c r="AJ67" s="52">
        <f t="shared" si="41"/>
        <v>4.8380406264584508E-2</v>
      </c>
      <c r="AK67" s="16">
        <f t="shared" si="53"/>
        <v>1.9835400978089979</v>
      </c>
      <c r="AL67" s="16">
        <f t="shared" si="54"/>
        <v>1.9835329987994328</v>
      </c>
      <c r="AM67" s="32">
        <f t="shared" si="9"/>
        <v>6.1111111228235302</v>
      </c>
      <c r="AN67" s="32">
        <f t="shared" si="10"/>
        <v>-1.3113860235401864E-6</v>
      </c>
      <c r="AO67" s="32">
        <f t="shared" si="11"/>
        <v>6.1074494426783126</v>
      </c>
      <c r="AP67" s="32">
        <f t="shared" si="12"/>
        <v>-1.3113860235401864E-6</v>
      </c>
      <c r="AQ67" s="32">
        <f t="shared" si="13"/>
        <v>0.21151940957235055</v>
      </c>
      <c r="AR67" s="56">
        <f t="shared" si="60"/>
        <v>256.61477658258156</v>
      </c>
      <c r="AS67" s="56">
        <f t="shared" si="60"/>
        <v>-9.3344597827869192E-6</v>
      </c>
      <c r="AT67" s="56">
        <f t="shared" si="60"/>
        <v>4.4423087433493489</v>
      </c>
      <c r="AU67" s="55">
        <f t="shared" si="43"/>
        <v>0.31005890174502254</v>
      </c>
      <c r="AV67" s="56">
        <f t="shared" si="14"/>
        <v>11547.00542805451</v>
      </c>
      <c r="AW67" s="53">
        <f t="shared" si="15"/>
        <v>1.0319815351172939E-2</v>
      </c>
      <c r="AX67" s="53">
        <f t="shared" si="16"/>
        <v>9.6755214083445118E-2</v>
      </c>
      <c r="AY67" s="56">
        <f t="shared" si="17"/>
        <v>676.67333211672917</v>
      </c>
      <c r="AZ67" s="56">
        <f t="shared" si="18"/>
        <v>399.58507022069347</v>
      </c>
      <c r="BA67" s="53">
        <f t="shared" si="19"/>
        <v>7.4403432051347793E-3</v>
      </c>
      <c r="BB67" s="56">
        <f t="shared" si="20"/>
        <v>277.08826578677309</v>
      </c>
      <c r="BC67" s="56">
        <f t="shared" si="21"/>
        <v>-3.8907373891561292E-6</v>
      </c>
      <c r="BD67" s="53">
        <f t="shared" si="22"/>
        <v>-3.477238465519703E-12</v>
      </c>
      <c r="BE67" s="32">
        <f t="shared" si="23"/>
        <v>6.1111111228201933</v>
      </c>
      <c r="BF67" s="53">
        <f t="shared" si="24"/>
        <v>1.9178424472961691E-9</v>
      </c>
      <c r="BG67" s="51">
        <f t="shared" si="44"/>
        <v>6.1111111247380361</v>
      </c>
      <c r="BH67" s="51">
        <f t="shared" si="25"/>
        <v>-8.9372222222220167E-3</v>
      </c>
      <c r="BI67" s="51">
        <f t="shared" si="26"/>
        <v>-8.379247302367003E-2</v>
      </c>
    </row>
    <row r="68" spans="1:61" ht="12.75" customHeight="1" x14ac:dyDescent="0.2">
      <c r="A68" s="45">
        <f t="shared" si="27"/>
        <v>42</v>
      </c>
      <c r="B68" s="57">
        <f t="shared" si="56"/>
        <v>9.6755214083445118E-2</v>
      </c>
      <c r="C68" s="16">
        <f t="shared" si="28"/>
        <v>9.6741030130374384E-2</v>
      </c>
      <c r="D68" s="34">
        <f t="shared" si="29"/>
        <v>1</v>
      </c>
      <c r="E68" s="49">
        <f t="shared" si="45"/>
        <v>8.3778955284502021E-2</v>
      </c>
      <c r="F68" s="49">
        <f t="shared" si="30"/>
        <v>4.8372670277422855E-2</v>
      </c>
      <c r="G68" s="20">
        <f t="shared" si="0"/>
        <v>4.8372670277422855E-2</v>
      </c>
      <c r="H68" s="49">
        <f t="shared" si="31"/>
        <v>30.001485710779736</v>
      </c>
      <c r="I68" s="20">
        <f t="shared" si="1"/>
        <v>30.001485710779736</v>
      </c>
      <c r="J68" s="57">
        <f t="shared" si="32"/>
        <v>0</v>
      </c>
      <c r="K68" s="16">
        <f t="shared" si="2"/>
        <v>30.001485710779736</v>
      </c>
      <c r="L68" s="34">
        <f t="shared" si="33"/>
        <v>1</v>
      </c>
      <c r="M68" s="49">
        <f t="shared" si="46"/>
        <v>59.998549654938095</v>
      </c>
      <c r="N68" s="20">
        <f t="shared" si="47"/>
        <v>59.998549654938095</v>
      </c>
      <c r="O68" s="16">
        <f t="shared" si="34"/>
        <v>30.001450345061905</v>
      </c>
      <c r="P68" s="49">
        <f t="shared" si="48"/>
        <v>4.8372670277422827E-2</v>
      </c>
      <c r="Q68" s="20">
        <f t="shared" si="3"/>
        <v>4.8372670277422827E-2</v>
      </c>
      <c r="R68" s="49">
        <f t="shared" si="49"/>
        <v>9.6741030128321123E-2</v>
      </c>
      <c r="S68" s="20">
        <f t="shared" si="4"/>
        <v>9.6741030128321123E-2</v>
      </c>
      <c r="T68" s="57">
        <f t="shared" si="57"/>
        <v>-8.379247302367003E-2</v>
      </c>
      <c r="U68" s="16">
        <f t="shared" si="35"/>
        <v>-1.3517739168009135E-5</v>
      </c>
      <c r="V68" s="16">
        <f t="shared" si="50"/>
        <v>-1.3517739168009135E-5</v>
      </c>
      <c r="W68" s="34">
        <f t="shared" si="5"/>
        <v>4</v>
      </c>
      <c r="X68" s="49">
        <f t="shared" si="51"/>
        <v>59.998514289221177</v>
      </c>
      <c r="Y68" s="20">
        <f t="shared" si="52"/>
        <v>59.998514289221177</v>
      </c>
      <c r="Z68" s="16">
        <f t="shared" si="36"/>
        <v>30.001485710778823</v>
      </c>
      <c r="AA68" s="49">
        <f t="shared" si="6"/>
        <v>-7.8049377176043596E-6</v>
      </c>
      <c r="AB68" s="20">
        <f t="shared" si="37"/>
        <v>359.9999921950623</v>
      </c>
      <c r="AC68" s="49">
        <f t="shared" si="38"/>
        <v>1.56266235027657E-5</v>
      </c>
      <c r="AD68" s="20">
        <f t="shared" si="39"/>
        <v>359.99998437337649</v>
      </c>
      <c r="AF68" s="58">
        <f t="shared" si="58"/>
        <v>6.1111111247380361</v>
      </c>
      <c r="AG68" s="51">
        <f t="shared" si="40"/>
        <v>366.66666748428219</v>
      </c>
      <c r="AH68" s="16">
        <f t="shared" si="7"/>
        <v>250.00000055746514</v>
      </c>
      <c r="AI68" s="52">
        <f t="shared" si="8"/>
        <v>159.83402818841657</v>
      </c>
      <c r="AJ68" s="52">
        <f t="shared" si="41"/>
        <v>4.8380475215139995E-2</v>
      </c>
      <c r="AK68" s="16">
        <f t="shared" si="53"/>
        <v>2.0319205730241379</v>
      </c>
      <c r="AL68" s="16">
        <f t="shared" si="54"/>
        <v>2.0319127680864426</v>
      </c>
      <c r="AM68" s="32">
        <f t="shared" si="9"/>
        <v>6.1111111247378656</v>
      </c>
      <c r="AN68" s="32">
        <f t="shared" si="10"/>
        <v>-1.4417886782056085E-6</v>
      </c>
      <c r="AO68" s="32">
        <f t="shared" si="11"/>
        <v>6.1072686632588997</v>
      </c>
      <c r="AP68" s="32">
        <f t="shared" si="12"/>
        <v>-1.4417886782056085E-6</v>
      </c>
      <c r="AQ68" s="32">
        <f t="shared" si="13"/>
        <v>0.21667638004809847</v>
      </c>
      <c r="AR68" s="56">
        <f t="shared" si="60"/>
        <v>262.72204524584043</v>
      </c>
      <c r="AS68" s="56">
        <f t="shared" si="60"/>
        <v>-1.0776248460992528E-5</v>
      </c>
      <c r="AT68" s="56">
        <f t="shared" si="60"/>
        <v>4.6589851233974473</v>
      </c>
      <c r="AU68" s="55">
        <f t="shared" si="43"/>
        <v>0.31005890174502254</v>
      </c>
      <c r="AV68" s="56">
        <f t="shared" si="14"/>
        <v>11547.005435288936</v>
      </c>
      <c r="AW68" s="53">
        <f t="shared" si="15"/>
        <v>1.0319815357638507E-2</v>
      </c>
      <c r="AX68" s="53">
        <f t="shared" si="16"/>
        <v>9.6755214113754651E-2</v>
      </c>
      <c r="AY68" s="56">
        <f t="shared" si="17"/>
        <v>676.67333190475449</v>
      </c>
      <c r="AZ68" s="56">
        <f t="shared" si="18"/>
        <v>399.58507047104143</v>
      </c>
      <c r="BA68" s="53">
        <f t="shared" si="19"/>
        <v>7.4403432051347793E-3</v>
      </c>
      <c r="BB68" s="56">
        <f t="shared" si="20"/>
        <v>277.08826596037437</v>
      </c>
      <c r="BC68" s="56">
        <f t="shared" si="21"/>
        <v>-4.5266613142302958E-6</v>
      </c>
      <c r="BD68" s="53">
        <f t="shared" si="22"/>
        <v>-4.0455778090012653E-12</v>
      </c>
      <c r="BE68" s="32">
        <f t="shared" si="23"/>
        <v>6.1111111247339904</v>
      </c>
      <c r="BF68" s="53">
        <f t="shared" si="24"/>
        <v>2.1085504013249198E-9</v>
      </c>
      <c r="BG68" s="51">
        <f t="shared" si="44"/>
        <v>6.1111111268425411</v>
      </c>
      <c r="BH68" s="51">
        <f t="shared" si="25"/>
        <v>-8.9372222222219716E-3</v>
      </c>
      <c r="BI68" s="51">
        <f t="shared" si="26"/>
        <v>-8.3792472997420805E-2</v>
      </c>
    </row>
    <row r="69" spans="1:61" ht="12.75" customHeight="1" x14ac:dyDescent="0.2">
      <c r="A69" s="45">
        <f t="shared" si="27"/>
        <v>43</v>
      </c>
      <c r="B69" s="57">
        <f t="shared" si="56"/>
        <v>9.6755214113754651E-2</v>
      </c>
      <c r="C69" s="16">
        <f t="shared" si="28"/>
        <v>9.6739587490219492E-2</v>
      </c>
      <c r="D69" s="34">
        <f t="shared" si="29"/>
        <v>1</v>
      </c>
      <c r="E69" s="49">
        <f t="shared" si="45"/>
        <v>8.3777676082673072E-2</v>
      </c>
      <c r="F69" s="49">
        <f t="shared" si="30"/>
        <v>4.8372000635825467E-2</v>
      </c>
      <c r="G69" s="20">
        <f t="shared" si="0"/>
        <v>4.8372000635825467E-2</v>
      </c>
      <c r="H69" s="49">
        <f t="shared" si="31"/>
        <v>30.001521075467096</v>
      </c>
      <c r="I69" s="20">
        <f t="shared" si="1"/>
        <v>30.001521075467096</v>
      </c>
      <c r="J69" s="57">
        <f t="shared" si="32"/>
        <v>0</v>
      </c>
      <c r="K69" s="16">
        <f t="shared" si="2"/>
        <v>30.001521075467096</v>
      </c>
      <c r="L69" s="34">
        <f t="shared" si="33"/>
        <v>1</v>
      </c>
      <c r="M69" s="49">
        <f t="shared" si="46"/>
        <v>59.998514289221177</v>
      </c>
      <c r="N69" s="20">
        <f t="shared" si="47"/>
        <v>59.998514289221177</v>
      </c>
      <c r="O69" s="16">
        <f t="shared" si="34"/>
        <v>30.001485710778823</v>
      </c>
      <c r="P69" s="49">
        <f t="shared" si="48"/>
        <v>4.8372000635825467E-2</v>
      </c>
      <c r="Q69" s="20">
        <f t="shared" si="3"/>
        <v>4.8372000635825467E-2</v>
      </c>
      <c r="R69" s="49">
        <f t="shared" si="49"/>
        <v>9.6739587490153198E-2</v>
      </c>
      <c r="S69" s="20">
        <f t="shared" si="4"/>
        <v>9.6739587490153198E-2</v>
      </c>
      <c r="T69" s="57">
        <f t="shared" si="57"/>
        <v>-8.3792472997420805E-2</v>
      </c>
      <c r="U69" s="16">
        <f t="shared" si="35"/>
        <v>-1.479691474773337E-5</v>
      </c>
      <c r="V69" s="16">
        <f t="shared" si="50"/>
        <v>-1.479691474773337E-5</v>
      </c>
      <c r="W69" s="34">
        <f t="shared" si="5"/>
        <v>4</v>
      </c>
      <c r="X69" s="49">
        <f t="shared" si="51"/>
        <v>59.998478924534012</v>
      </c>
      <c r="Y69" s="20">
        <f t="shared" si="52"/>
        <v>59.998478924534012</v>
      </c>
      <c r="Z69" s="16">
        <f t="shared" si="36"/>
        <v>30.001521075465988</v>
      </c>
      <c r="AA69" s="49">
        <f t="shared" si="6"/>
        <v>-8.5435264876938374E-6</v>
      </c>
      <c r="AB69" s="20">
        <f t="shared" si="37"/>
        <v>359.99999145647354</v>
      </c>
      <c r="AC69" s="49">
        <f t="shared" si="38"/>
        <v>1.7075472925031877E-5</v>
      </c>
      <c r="AD69" s="20">
        <f t="shared" si="39"/>
        <v>359.9999829245271</v>
      </c>
      <c r="AF69" s="58">
        <f t="shared" si="58"/>
        <v>6.1111111268425411</v>
      </c>
      <c r="AG69" s="51">
        <f t="shared" si="40"/>
        <v>366.66666761055245</v>
      </c>
      <c r="AH69" s="16">
        <f t="shared" si="7"/>
        <v>250.00000064355851</v>
      </c>
      <c r="AI69" s="52">
        <f t="shared" si="8"/>
        <v>159.83402829850178</v>
      </c>
      <c r="AJ69" s="52">
        <f t="shared" si="41"/>
        <v>4.8380544162284878E-2</v>
      </c>
      <c r="AK69" s="16">
        <f t="shared" si="53"/>
        <v>2.0803011171864227</v>
      </c>
      <c r="AL69" s="16">
        <f t="shared" si="54"/>
        <v>2.0802925736599605</v>
      </c>
      <c r="AM69" s="32">
        <f t="shared" si="9"/>
        <v>6.1111111268423377</v>
      </c>
      <c r="AN69" s="32">
        <f t="shared" si="10"/>
        <v>-1.5782242798034722E-6</v>
      </c>
      <c r="AO69" s="32">
        <f t="shared" si="11"/>
        <v>6.1070835294788726</v>
      </c>
      <c r="AP69" s="32">
        <f t="shared" si="12"/>
        <v>-1.5782242798034722E-6</v>
      </c>
      <c r="AQ69" s="32">
        <f t="shared" si="13"/>
        <v>0.22183319991402606</v>
      </c>
      <c r="AR69" s="56">
        <f t="shared" si="60"/>
        <v>268.8291287753193</v>
      </c>
      <c r="AS69" s="56">
        <f t="shared" si="60"/>
        <v>-1.2354472740796E-5</v>
      </c>
      <c r="AT69" s="56">
        <f t="shared" si="60"/>
        <v>4.8808183233114733</v>
      </c>
      <c r="AU69" s="55">
        <f t="shared" si="43"/>
        <v>0.31005890174502254</v>
      </c>
      <c r="AV69" s="56">
        <f t="shared" si="14"/>
        <v>11547.005443241902</v>
      </c>
      <c r="AW69" s="53">
        <f t="shared" si="15"/>
        <v>1.0319815364746248E-2</v>
      </c>
      <c r="AX69" s="53">
        <f t="shared" si="16"/>
        <v>9.6755214147074567E-2</v>
      </c>
      <c r="AY69" s="56">
        <f t="shared" si="17"/>
        <v>676.67333167172615</v>
      </c>
      <c r="AZ69" s="56">
        <f t="shared" si="18"/>
        <v>399.58507074625447</v>
      </c>
      <c r="BA69" s="53">
        <f t="shared" si="19"/>
        <v>7.4403432051347793E-3</v>
      </c>
      <c r="BB69" s="56">
        <f t="shared" si="20"/>
        <v>277.08826615121808</v>
      </c>
      <c r="BC69" s="56">
        <f t="shared" si="21"/>
        <v>-5.2257464062677172E-6</v>
      </c>
      <c r="BD69" s="53">
        <f t="shared" si="22"/>
        <v>-4.6703656909793753E-12</v>
      </c>
      <c r="BE69" s="32">
        <f t="shared" si="23"/>
        <v>6.1111111268378711</v>
      </c>
      <c r="BF69" s="53">
        <f t="shared" si="24"/>
        <v>2.308081265803773E-9</v>
      </c>
      <c r="BG69" s="51">
        <f t="shared" si="44"/>
        <v>6.1111111291459519</v>
      </c>
      <c r="BH69" s="51">
        <f t="shared" si="25"/>
        <v>-8.937222222221923E-3</v>
      </c>
      <c r="BI69" s="51">
        <f t="shared" si="26"/>
        <v>-8.3792472968564416E-2</v>
      </c>
    </row>
    <row r="70" spans="1:61" ht="12.75" customHeight="1" x14ac:dyDescent="0.2">
      <c r="A70" s="45">
        <f t="shared" si="27"/>
        <v>44</v>
      </c>
      <c r="B70" s="57">
        <f t="shared" si="56"/>
        <v>9.6755214147074567E-2</v>
      </c>
      <c r="C70" s="16">
        <f t="shared" si="28"/>
        <v>9.6738138674197671E-2</v>
      </c>
      <c r="D70" s="34">
        <f t="shared" si="29"/>
        <v>1</v>
      </c>
      <c r="E70" s="49">
        <f t="shared" si="45"/>
        <v>8.3776391534198288E-2</v>
      </c>
      <c r="F70" s="49">
        <f t="shared" si="30"/>
        <v>4.8371327903079651E-2</v>
      </c>
      <c r="G70" s="20">
        <f t="shared" si="0"/>
        <v>4.8371327903079651E-2</v>
      </c>
      <c r="H70" s="49">
        <f t="shared" si="31"/>
        <v>30.00155643912019</v>
      </c>
      <c r="I70" s="20">
        <f t="shared" si="1"/>
        <v>30.00155643912019</v>
      </c>
      <c r="J70" s="57">
        <f t="shared" si="32"/>
        <v>0</v>
      </c>
      <c r="K70" s="16">
        <f t="shared" si="2"/>
        <v>30.00155643912019</v>
      </c>
      <c r="L70" s="34">
        <f t="shared" si="33"/>
        <v>1</v>
      </c>
      <c r="M70" s="49">
        <f t="shared" si="46"/>
        <v>59.998478924534012</v>
      </c>
      <c r="N70" s="20">
        <f t="shared" si="47"/>
        <v>59.998478924534012</v>
      </c>
      <c r="O70" s="16">
        <f t="shared" si="34"/>
        <v>30.001521075465988</v>
      </c>
      <c r="P70" s="49">
        <f t="shared" si="48"/>
        <v>4.8371327903079651E-2</v>
      </c>
      <c r="Q70" s="20">
        <f t="shared" si="3"/>
        <v>4.8371327903079651E-2</v>
      </c>
      <c r="R70" s="49">
        <f t="shared" si="49"/>
        <v>9.6738138674317589E-2</v>
      </c>
      <c r="S70" s="20">
        <f t="shared" si="4"/>
        <v>9.6738138674317589E-2</v>
      </c>
      <c r="T70" s="57">
        <f t="shared" si="57"/>
        <v>-8.3792472968564416E-2</v>
      </c>
      <c r="U70" s="16">
        <f t="shared" si="35"/>
        <v>-1.6081434366127523E-5</v>
      </c>
      <c r="V70" s="16">
        <f t="shared" si="50"/>
        <v>-1.6081434366127523E-5</v>
      </c>
      <c r="W70" s="34">
        <f t="shared" si="5"/>
        <v>4</v>
      </c>
      <c r="X70" s="49">
        <f t="shared" si="51"/>
        <v>59.998443560881121</v>
      </c>
      <c r="Y70" s="20">
        <f t="shared" si="52"/>
        <v>59.998443560881121</v>
      </c>
      <c r="Z70" s="16">
        <f t="shared" si="36"/>
        <v>30.001556439118879</v>
      </c>
      <c r="AA70" s="49">
        <f t="shared" si="6"/>
        <v>-9.2852029386538323E-6</v>
      </c>
      <c r="AB70" s="20">
        <f t="shared" si="37"/>
        <v>359.99999071479704</v>
      </c>
      <c r="AC70" s="49">
        <f t="shared" si="38"/>
        <v>1.8568350078753745E-5</v>
      </c>
      <c r="AD70" s="20">
        <f t="shared" si="39"/>
        <v>359.99998143164993</v>
      </c>
      <c r="AF70" s="58">
        <f t="shared" si="58"/>
        <v>6.1111111291459519</v>
      </c>
      <c r="AG70" s="51">
        <f t="shared" si="40"/>
        <v>366.66666774875711</v>
      </c>
      <c r="AH70" s="16">
        <f t="shared" si="7"/>
        <v>250.00000073778895</v>
      </c>
      <c r="AI70" s="52">
        <f t="shared" si="8"/>
        <v>159.83402841899164</v>
      </c>
      <c r="AJ70" s="52">
        <f t="shared" si="41"/>
        <v>4.8380613106019155E-2</v>
      </c>
      <c r="AK70" s="16">
        <f t="shared" si="53"/>
        <v>2.1286817302924419</v>
      </c>
      <c r="AL70" s="16">
        <f t="shared" si="54"/>
        <v>2.1286724450894781</v>
      </c>
      <c r="AM70" s="32">
        <f t="shared" si="9"/>
        <v>6.1111111291457112</v>
      </c>
      <c r="AN70" s="32">
        <f t="shared" si="10"/>
        <v>-1.7152298714258978E-6</v>
      </c>
      <c r="AO70" s="32">
        <f t="shared" si="11"/>
        <v>6.1068940413520245</v>
      </c>
      <c r="AP70" s="32">
        <f t="shared" si="12"/>
        <v>-1.7152298714258978E-6</v>
      </c>
      <c r="AQ70" s="32">
        <f t="shared" si="13"/>
        <v>0.22698986864550769</v>
      </c>
      <c r="AR70" s="56">
        <f t="shared" si="60"/>
        <v>274.93602281667131</v>
      </c>
      <c r="AS70" s="56">
        <f t="shared" si="60"/>
        <v>-1.4069702612221898E-5</v>
      </c>
      <c r="AT70" s="56">
        <f t="shared" si="60"/>
        <v>5.1078081919569813</v>
      </c>
      <c r="AU70" s="55">
        <f t="shared" si="43"/>
        <v>0.31005890174502254</v>
      </c>
      <c r="AV70" s="56">
        <f t="shared" si="14"/>
        <v>11547.005451946538</v>
      </c>
      <c r="AW70" s="53">
        <f t="shared" si="15"/>
        <v>1.0319815372525775E-2</v>
      </c>
      <c r="AX70" s="53">
        <f t="shared" si="16"/>
        <v>9.6755214183543728E-2</v>
      </c>
      <c r="AY70" s="56">
        <f t="shared" si="17"/>
        <v>676.67333141667325</v>
      </c>
      <c r="AZ70" s="56">
        <f t="shared" si="18"/>
        <v>399.58507104747912</v>
      </c>
      <c r="BA70" s="53">
        <f t="shared" si="19"/>
        <v>7.4403432051347793E-3</v>
      </c>
      <c r="BB70" s="56">
        <f t="shared" si="20"/>
        <v>277.08826636009934</v>
      </c>
      <c r="BC70" s="56">
        <f t="shared" si="21"/>
        <v>-5.9909052083639835E-6</v>
      </c>
      <c r="BD70" s="53">
        <f t="shared" si="22"/>
        <v>-5.3542051159417451E-12</v>
      </c>
      <c r="BE70" s="32">
        <f t="shared" si="23"/>
        <v>6.111111129140598</v>
      </c>
      <c r="BF70" s="53">
        <f t="shared" si="24"/>
        <v>2.5084457145634054E-9</v>
      </c>
      <c r="BG70" s="51">
        <f t="shared" si="44"/>
        <v>6.1111111316490438</v>
      </c>
      <c r="BH70" s="51">
        <f t="shared" si="25"/>
        <v>-8.9372222222218693E-3</v>
      </c>
      <c r="BI70" s="51">
        <f t="shared" si="26"/>
        <v>-8.3792472936980722E-2</v>
      </c>
    </row>
    <row r="71" spans="1:61" ht="12.75" customHeight="1" x14ac:dyDescent="0.2">
      <c r="A71" s="45">
        <f t="shared" si="27"/>
        <v>45</v>
      </c>
      <c r="B71" s="57">
        <f t="shared" si="56"/>
        <v>9.6755214183543728E-2</v>
      </c>
      <c r="C71" s="16">
        <f t="shared" si="28"/>
        <v>9.6736645833459534E-2</v>
      </c>
      <c r="D71" s="34">
        <f t="shared" si="29"/>
        <v>1</v>
      </c>
      <c r="E71" s="49">
        <f t="shared" si="45"/>
        <v>8.3775068861547855E-2</v>
      </c>
      <c r="F71" s="49">
        <f t="shared" si="30"/>
        <v>4.8370633153813403E-2</v>
      </c>
      <c r="G71" s="20">
        <f t="shared" si="0"/>
        <v>4.8370633153813403E-2</v>
      </c>
      <c r="H71" s="49">
        <f t="shared" si="31"/>
        <v>30.001591801706844</v>
      </c>
      <c r="I71" s="20">
        <f t="shared" si="1"/>
        <v>30.001591801706844</v>
      </c>
      <c r="J71" s="57">
        <f t="shared" si="32"/>
        <v>0</v>
      </c>
      <c r="K71" s="16">
        <f t="shared" si="2"/>
        <v>30.001591801706844</v>
      </c>
      <c r="L71" s="34">
        <f t="shared" si="33"/>
        <v>1</v>
      </c>
      <c r="M71" s="49">
        <f t="shared" si="46"/>
        <v>59.998443560881121</v>
      </c>
      <c r="N71" s="20">
        <f t="shared" si="47"/>
        <v>59.998443560881121</v>
      </c>
      <c r="O71" s="16">
        <f t="shared" si="34"/>
        <v>30.001556439118879</v>
      </c>
      <c r="P71" s="49">
        <f t="shared" si="48"/>
        <v>4.8370633153813396E-2</v>
      </c>
      <c r="Q71" s="20">
        <f t="shared" si="3"/>
        <v>4.8370633153813396E-2</v>
      </c>
      <c r="R71" s="49">
        <f t="shared" si="49"/>
        <v>9.6736645835012472E-2</v>
      </c>
      <c r="S71" s="20">
        <f t="shared" si="4"/>
        <v>9.6736645835012472E-2</v>
      </c>
      <c r="T71" s="57">
        <f t="shared" si="57"/>
        <v>-8.3792472936980722E-2</v>
      </c>
      <c r="U71" s="16">
        <f t="shared" si="35"/>
        <v>-1.7404075432866928E-5</v>
      </c>
      <c r="V71" s="16">
        <f t="shared" si="50"/>
        <v>-1.7404075432866928E-5</v>
      </c>
      <c r="W71" s="34">
        <f t="shared" si="5"/>
        <v>4</v>
      </c>
      <c r="X71" s="49">
        <f t="shared" si="51"/>
        <v>59.998408198294683</v>
      </c>
      <c r="Y71" s="20">
        <f t="shared" si="52"/>
        <v>59.998408198294683</v>
      </c>
      <c r="Z71" s="16">
        <f t="shared" si="36"/>
        <v>30.001591801705317</v>
      </c>
      <c r="AA71" s="49">
        <f t="shared" si="6"/>
        <v>-1.0048892344064313E-5</v>
      </c>
      <c r="AB71" s="20">
        <f t="shared" si="37"/>
        <v>359.99998995110764</v>
      </c>
      <c r="AC71" s="49">
        <f t="shared" si="38"/>
        <v>2.0113573488422951E-5</v>
      </c>
      <c r="AD71" s="20">
        <f t="shared" si="39"/>
        <v>359.9999798864265</v>
      </c>
      <c r="AF71" s="58">
        <f t="shared" si="58"/>
        <v>6.1111111316490438</v>
      </c>
      <c r="AG71" s="51">
        <f t="shared" si="40"/>
        <v>366.66666789894265</v>
      </c>
      <c r="AH71" s="16">
        <f t="shared" si="7"/>
        <v>250.00000084018819</v>
      </c>
      <c r="AI71" s="52">
        <f t="shared" si="8"/>
        <v>159.8340285499267</v>
      </c>
      <c r="AJ71" s="52">
        <f t="shared" si="41"/>
        <v>4.8380682046172296E-2</v>
      </c>
      <c r="AK71" s="16">
        <f t="shared" si="53"/>
        <v>2.1770624123386142</v>
      </c>
      <c r="AL71" s="16">
        <f t="shared" si="54"/>
        <v>2.1770523634462506</v>
      </c>
      <c r="AM71" s="32">
        <f t="shared" si="9"/>
        <v>6.1111111316487614</v>
      </c>
      <c r="AN71" s="32">
        <f t="shared" si="10"/>
        <v>-1.8563014591601178E-6</v>
      </c>
      <c r="AO71" s="32">
        <f t="shared" si="11"/>
        <v>6.1067001990731233</v>
      </c>
      <c r="AP71" s="32">
        <f t="shared" si="12"/>
        <v>-1.8563014591601178E-6</v>
      </c>
      <c r="AQ71" s="32">
        <f t="shared" si="13"/>
        <v>0.23214638054829995</v>
      </c>
      <c r="AR71" s="56">
        <f t="shared" si="60"/>
        <v>281.04272301574446</v>
      </c>
      <c r="AS71" s="56">
        <f t="shared" si="60"/>
        <v>-1.5926004071382015E-5</v>
      </c>
      <c r="AT71" s="56">
        <f t="shared" si="60"/>
        <v>5.339954572505281</v>
      </c>
      <c r="AU71" s="55">
        <f t="shared" si="43"/>
        <v>0.31005890174502254</v>
      </c>
      <c r="AV71" s="56">
        <f t="shared" si="14"/>
        <v>11547.005461405775</v>
      </c>
      <c r="AW71" s="53">
        <f t="shared" si="15"/>
        <v>1.0319815380979706E-2</v>
      </c>
      <c r="AX71" s="53">
        <f t="shared" si="16"/>
        <v>9.6755214223174374E-2</v>
      </c>
      <c r="AY71" s="56">
        <f t="shared" si="17"/>
        <v>676.67333113950997</v>
      </c>
      <c r="AZ71" s="56">
        <f t="shared" si="18"/>
        <v>399.58507137481672</v>
      </c>
      <c r="BA71" s="53">
        <f t="shared" si="19"/>
        <v>7.4403432051347793E-3</v>
      </c>
      <c r="BB71" s="56">
        <f t="shared" si="20"/>
        <v>277.08826658708836</v>
      </c>
      <c r="BC71" s="56">
        <f t="shared" si="21"/>
        <v>-6.8223951075196965E-6</v>
      </c>
      <c r="BD71" s="53">
        <f t="shared" si="22"/>
        <v>-6.0973261163705195E-12</v>
      </c>
      <c r="BE71" s="32">
        <f t="shared" si="23"/>
        <v>6.1111111316429465</v>
      </c>
      <c r="BF71" s="53">
        <f t="shared" si="24"/>
        <v>2.7147564975589945E-9</v>
      </c>
      <c r="BG71" s="51">
        <f t="shared" si="44"/>
        <v>6.1111111343577029</v>
      </c>
      <c r="BH71" s="51">
        <f t="shared" si="25"/>
        <v>-8.9372222222218085E-3</v>
      </c>
      <c r="BI71" s="51">
        <f t="shared" si="26"/>
        <v>-8.379247290265901E-2</v>
      </c>
    </row>
    <row r="72" spans="1:61" ht="12.75" customHeight="1" x14ac:dyDescent="0.2">
      <c r="A72" s="45">
        <f t="shared" si="27"/>
        <v>46</v>
      </c>
      <c r="B72" s="57">
        <f t="shared" si="56"/>
        <v>9.6755214223174374E-2</v>
      </c>
      <c r="C72" s="16">
        <f t="shared" si="28"/>
        <v>9.673510064965285E-2</v>
      </c>
      <c r="D72" s="34">
        <f t="shared" si="29"/>
        <v>1</v>
      </c>
      <c r="E72" s="49">
        <f t="shared" si="45"/>
        <v>8.3773700861003469E-2</v>
      </c>
      <c r="F72" s="49">
        <f t="shared" si="30"/>
        <v>4.8369912228524006E-2</v>
      </c>
      <c r="G72" s="20">
        <f t="shared" si="0"/>
        <v>4.8369912228524006E-2</v>
      </c>
      <c r="H72" s="49">
        <f t="shared" si="31"/>
        <v>30.001627163188779</v>
      </c>
      <c r="I72" s="20">
        <f t="shared" si="1"/>
        <v>30.001627163188779</v>
      </c>
      <c r="J72" s="57">
        <f t="shared" si="32"/>
        <v>0</v>
      </c>
      <c r="K72" s="16">
        <f t="shared" si="2"/>
        <v>30.001627163188779</v>
      </c>
      <c r="L72" s="34">
        <f t="shared" si="33"/>
        <v>1</v>
      </c>
      <c r="M72" s="49">
        <f t="shared" si="46"/>
        <v>59.998408198294683</v>
      </c>
      <c r="N72" s="20">
        <f t="shared" si="47"/>
        <v>59.998408198294683</v>
      </c>
      <c r="O72" s="16">
        <f t="shared" si="34"/>
        <v>30.001591801705317</v>
      </c>
      <c r="P72" s="49">
        <f t="shared" si="48"/>
        <v>4.8369912228523972E-2</v>
      </c>
      <c r="Q72" s="20">
        <f t="shared" si="3"/>
        <v>4.8369912228523972E-2</v>
      </c>
      <c r="R72" s="49">
        <f t="shared" si="49"/>
        <v>9.6735100647415848E-2</v>
      </c>
      <c r="S72" s="20">
        <f t="shared" si="4"/>
        <v>9.6735100647415848E-2</v>
      </c>
      <c r="T72" s="57">
        <f t="shared" si="57"/>
        <v>-8.379247290265901E-2</v>
      </c>
      <c r="U72" s="16">
        <f t="shared" si="35"/>
        <v>-1.8772041655540361E-5</v>
      </c>
      <c r="V72" s="16">
        <f t="shared" si="50"/>
        <v>-1.8772041655540361E-5</v>
      </c>
      <c r="W72" s="34">
        <f t="shared" si="5"/>
        <v>4</v>
      </c>
      <c r="X72" s="49">
        <f t="shared" si="51"/>
        <v>59.998372836813004</v>
      </c>
      <c r="Y72" s="20">
        <f t="shared" si="52"/>
        <v>59.998372836813004</v>
      </c>
      <c r="Z72" s="16">
        <f t="shared" si="36"/>
        <v>30.001627163186996</v>
      </c>
      <c r="AA72" s="49">
        <f t="shared" si="6"/>
        <v>-1.0838754133222856E-5</v>
      </c>
      <c r="AB72" s="20">
        <f t="shared" si="37"/>
        <v>359.99998916124588</v>
      </c>
      <c r="AC72" s="49">
        <f t="shared" si="38"/>
        <v>2.1666346224517421E-5</v>
      </c>
      <c r="AD72" s="20">
        <f t="shared" si="39"/>
        <v>359.99997833365376</v>
      </c>
      <c r="AF72" s="58">
        <f t="shared" si="58"/>
        <v>6.1111111343577029</v>
      </c>
      <c r="AG72" s="51">
        <f t="shared" si="40"/>
        <v>366.66666806146219</v>
      </c>
      <c r="AH72" s="16">
        <f t="shared" si="7"/>
        <v>250.00000095099696</v>
      </c>
      <c r="AI72" s="52">
        <f t="shared" si="8"/>
        <v>159.83402869161478</v>
      </c>
      <c r="AJ72" s="52">
        <f t="shared" si="41"/>
        <v>4.8380750982630616E-2</v>
      </c>
      <c r="AK72" s="16">
        <f t="shared" si="53"/>
        <v>2.2254431633212448</v>
      </c>
      <c r="AL72" s="16">
        <f t="shared" si="54"/>
        <v>2.225432324567123</v>
      </c>
      <c r="AM72" s="32">
        <f t="shared" si="9"/>
        <v>6.1111111343573752</v>
      </c>
      <c r="AN72" s="32">
        <f t="shared" si="10"/>
        <v>-2.0022073833484319E-6</v>
      </c>
      <c r="AO72" s="32">
        <f t="shared" si="11"/>
        <v>6.106502002790811</v>
      </c>
      <c r="AP72" s="32">
        <f t="shared" si="12"/>
        <v>-2.0022073833484319E-6</v>
      </c>
      <c r="AQ72" s="32">
        <f t="shared" si="13"/>
        <v>0.23730273150240289</v>
      </c>
      <c r="AR72" s="56">
        <f t="shared" si="60"/>
        <v>287.14922501853528</v>
      </c>
      <c r="AS72" s="56">
        <f t="shared" si="60"/>
        <v>-1.7928211454730446E-5</v>
      </c>
      <c r="AT72" s="56">
        <f t="shared" si="60"/>
        <v>5.5772573040076843</v>
      </c>
      <c r="AU72" s="55">
        <f t="shared" si="43"/>
        <v>0.31005890174502254</v>
      </c>
      <c r="AV72" s="56">
        <f t="shared" si="14"/>
        <v>11547.005471641849</v>
      </c>
      <c r="AW72" s="53">
        <f t="shared" si="15"/>
        <v>1.0319815390127912E-2</v>
      </c>
      <c r="AX72" s="53">
        <f t="shared" si="16"/>
        <v>9.6755214266059666E-2</v>
      </c>
      <c r="AY72" s="56">
        <f t="shared" si="17"/>
        <v>676.67333083958454</v>
      </c>
      <c r="AZ72" s="56">
        <f t="shared" si="18"/>
        <v>399.58507172903694</v>
      </c>
      <c r="BA72" s="53">
        <f t="shared" si="19"/>
        <v>7.4403432051347793E-3</v>
      </c>
      <c r="BB72" s="56">
        <f t="shared" si="20"/>
        <v>277.08826683271877</v>
      </c>
      <c r="BC72" s="56">
        <f t="shared" si="21"/>
        <v>-7.7221711762831546E-6</v>
      </c>
      <c r="BD72" s="53">
        <f t="shared" si="22"/>
        <v>-6.9014759840481724E-12</v>
      </c>
      <c r="BE72" s="32">
        <f t="shared" si="23"/>
        <v>6.1111111343508018</v>
      </c>
      <c r="BF72" s="53">
        <f t="shared" si="24"/>
        <v>2.9281372775819675E-9</v>
      </c>
      <c r="BG72" s="51">
        <f t="shared" si="44"/>
        <v>6.1111111372789386</v>
      </c>
      <c r="BH72" s="51">
        <f t="shared" si="25"/>
        <v>-8.9372222222217426E-3</v>
      </c>
      <c r="BI72" s="51">
        <f t="shared" si="26"/>
        <v>-8.3792472865518622E-2</v>
      </c>
    </row>
    <row r="73" spans="1:61" ht="12.75" customHeight="1" x14ac:dyDescent="0.2">
      <c r="A73" s="45">
        <f t="shared" si="27"/>
        <v>47</v>
      </c>
      <c r="B73" s="57">
        <f t="shared" si="56"/>
        <v>9.6755214266059666E-2</v>
      </c>
      <c r="C73" s="16">
        <f t="shared" si="28"/>
        <v>9.6733547919825469E-2</v>
      </c>
      <c r="D73" s="34">
        <f t="shared" si="29"/>
        <v>1</v>
      </c>
      <c r="E73" s="49">
        <f t="shared" si="45"/>
        <v>8.3772326327377369E-2</v>
      </c>
      <c r="F73" s="49">
        <f t="shared" si="30"/>
        <v>4.8369187526745155E-2</v>
      </c>
      <c r="G73" s="20">
        <f t="shared" si="0"/>
        <v>4.8369187526745155E-2</v>
      </c>
      <c r="H73" s="49">
        <f t="shared" si="31"/>
        <v>30.001662523560469</v>
      </c>
      <c r="I73" s="20">
        <f t="shared" si="1"/>
        <v>30.001662523560469</v>
      </c>
      <c r="J73" s="57">
        <f t="shared" si="32"/>
        <v>0</v>
      </c>
      <c r="K73" s="16">
        <f t="shared" si="2"/>
        <v>30.001662523560469</v>
      </c>
      <c r="L73" s="34">
        <f t="shared" si="33"/>
        <v>1</v>
      </c>
      <c r="M73" s="49">
        <f t="shared" si="46"/>
        <v>59.998372836813004</v>
      </c>
      <c r="N73" s="20">
        <f t="shared" si="47"/>
        <v>59.998372836813004</v>
      </c>
      <c r="O73" s="16">
        <f t="shared" si="34"/>
        <v>30.001627163186996</v>
      </c>
      <c r="P73" s="49">
        <f t="shared" si="48"/>
        <v>4.8369187526745142E-2</v>
      </c>
      <c r="Q73" s="20">
        <f t="shared" si="3"/>
        <v>4.8369187526745142E-2</v>
      </c>
      <c r="R73" s="49">
        <f t="shared" si="49"/>
        <v>9.6733547918545965E-2</v>
      </c>
      <c r="S73" s="20">
        <f t="shared" si="4"/>
        <v>9.6733547918545965E-2</v>
      </c>
      <c r="T73" s="57">
        <f t="shared" si="57"/>
        <v>-8.3792472865518622E-2</v>
      </c>
      <c r="U73" s="16">
        <f t="shared" si="35"/>
        <v>-2.0146538141252446E-5</v>
      </c>
      <c r="V73" s="16">
        <f t="shared" si="50"/>
        <v>-2.0146538141252446E-5</v>
      </c>
      <c r="W73" s="34">
        <f t="shared" si="5"/>
        <v>4</v>
      </c>
      <c r="X73" s="49">
        <f t="shared" si="51"/>
        <v>59.998337476441577</v>
      </c>
      <c r="Y73" s="20">
        <f t="shared" si="52"/>
        <v>59.998337476441577</v>
      </c>
      <c r="Z73" s="16">
        <f t="shared" si="36"/>
        <v>30.001662523558423</v>
      </c>
      <c r="AA73" s="49">
        <f t="shared" si="6"/>
        <v>-1.1632388675116817E-5</v>
      </c>
      <c r="AB73" s="20">
        <f t="shared" si="37"/>
        <v>359.99998836761131</v>
      </c>
      <c r="AC73" s="49">
        <f t="shared" si="38"/>
        <v>2.327218453080599E-5</v>
      </c>
      <c r="AD73" s="20">
        <f t="shared" si="39"/>
        <v>359.99997672781546</v>
      </c>
      <c r="AF73" s="58">
        <f t="shared" si="58"/>
        <v>6.1111111372789386</v>
      </c>
      <c r="AG73" s="51">
        <f t="shared" si="40"/>
        <v>366.66666823673631</v>
      </c>
      <c r="AH73" s="16">
        <f t="shared" si="7"/>
        <v>250.00000107050204</v>
      </c>
      <c r="AI73" s="52">
        <f t="shared" si="8"/>
        <v>159.83402884442262</v>
      </c>
      <c r="AJ73" s="52">
        <f t="shared" si="41"/>
        <v>4.8380819915450957E-2</v>
      </c>
      <c r="AK73" s="16">
        <f t="shared" si="53"/>
        <v>2.2738239832366958</v>
      </c>
      <c r="AL73" s="16">
        <f t="shared" si="54"/>
        <v>2.2738123508480044</v>
      </c>
      <c r="AM73" s="32">
        <f t="shared" si="9"/>
        <v>6.1111111372785611</v>
      </c>
      <c r="AN73" s="32">
        <f t="shared" si="10"/>
        <v>-2.1488098191335155E-6</v>
      </c>
      <c r="AO73" s="32">
        <f t="shared" si="11"/>
        <v>6.1062994525470593</v>
      </c>
      <c r="AP73" s="32">
        <f t="shared" si="12"/>
        <v>-2.1488098191335155E-6</v>
      </c>
      <c r="AQ73" s="32">
        <f t="shared" si="13"/>
        <v>0.24245892021856946</v>
      </c>
      <c r="AR73" s="56">
        <f t="shared" si="60"/>
        <v>293.25552447108231</v>
      </c>
      <c r="AS73" s="56">
        <f t="shared" si="60"/>
        <v>-2.0077021273863962E-5</v>
      </c>
      <c r="AT73" s="56">
        <f t="shared" si="60"/>
        <v>5.8197162242262541</v>
      </c>
      <c r="AU73" s="55">
        <f t="shared" si="43"/>
        <v>0.31005890174502254</v>
      </c>
      <c r="AV73" s="56">
        <f t="shared" si="14"/>
        <v>11547.005482681256</v>
      </c>
      <c r="AW73" s="53">
        <f t="shared" si="15"/>
        <v>1.0319815399994076E-2</v>
      </c>
      <c r="AX73" s="53">
        <f t="shared" si="16"/>
        <v>9.6755214312310628E-2</v>
      </c>
      <c r="AY73" s="56">
        <f t="shared" si="17"/>
        <v>676.67333051612093</v>
      </c>
      <c r="AZ73" s="56">
        <f t="shared" si="18"/>
        <v>399.58507211105655</v>
      </c>
      <c r="BA73" s="53">
        <f t="shared" si="19"/>
        <v>7.4403432051347793E-3</v>
      </c>
      <c r="BB73" s="56">
        <f t="shared" si="20"/>
        <v>277.08826709762644</v>
      </c>
      <c r="BC73" s="56">
        <f t="shared" si="21"/>
        <v>-8.6925620621514099E-6</v>
      </c>
      <c r="BD73" s="53">
        <f t="shared" si="22"/>
        <v>-7.7687358829905396E-12</v>
      </c>
      <c r="BE73" s="32">
        <f t="shared" si="23"/>
        <v>6.1111111372711697</v>
      </c>
      <c r="BF73" s="53">
        <f t="shared" si="24"/>
        <v>3.1425366738528018E-9</v>
      </c>
      <c r="BG73" s="51">
        <f t="shared" si="44"/>
        <v>6.1111111404137066</v>
      </c>
      <c r="BH73" s="51">
        <f t="shared" si="25"/>
        <v>-8.937222222221668E-3</v>
      </c>
      <c r="BI73" s="51">
        <f t="shared" si="26"/>
        <v>-8.3792472825463427E-2</v>
      </c>
    </row>
    <row r="74" spans="1:61" ht="12.75" customHeight="1" x14ac:dyDescent="0.2">
      <c r="A74" s="45">
        <f t="shared" si="27"/>
        <v>48</v>
      </c>
      <c r="B74" s="57">
        <f t="shared" si="56"/>
        <v>9.6755214312310628E-2</v>
      </c>
      <c r="C74" s="16">
        <f t="shared" si="28"/>
        <v>9.673194212780345E-2</v>
      </c>
      <c r="D74" s="34">
        <f t="shared" si="29"/>
        <v>1</v>
      </c>
      <c r="E74" s="49">
        <f t="shared" si="45"/>
        <v>8.3770905843192703E-2</v>
      </c>
      <c r="F74" s="49">
        <f t="shared" si="30"/>
        <v>4.8368436289177433E-2</v>
      </c>
      <c r="G74" s="20">
        <f t="shared" si="0"/>
        <v>4.8368436289177433E-2</v>
      </c>
      <c r="H74" s="49">
        <f t="shared" si="31"/>
        <v>30.001697882783112</v>
      </c>
      <c r="I74" s="20">
        <f t="shared" si="1"/>
        <v>30.001697882783112</v>
      </c>
      <c r="J74" s="57">
        <f t="shared" si="32"/>
        <v>0</v>
      </c>
      <c r="K74" s="16">
        <f t="shared" si="2"/>
        <v>30.001697882783112</v>
      </c>
      <c r="L74" s="34">
        <f t="shared" si="33"/>
        <v>1</v>
      </c>
      <c r="M74" s="49">
        <f t="shared" si="46"/>
        <v>59.998337476441591</v>
      </c>
      <c r="N74" s="20">
        <f t="shared" si="47"/>
        <v>59.998337476441591</v>
      </c>
      <c r="O74" s="16">
        <f t="shared" si="34"/>
        <v>30.001662523558409</v>
      </c>
      <c r="P74" s="49">
        <f t="shared" si="48"/>
        <v>4.8368436289177426E-2</v>
      </c>
      <c r="Q74" s="20">
        <f t="shared" si="3"/>
        <v>4.8368436289177426E-2</v>
      </c>
      <c r="R74" s="49">
        <f t="shared" si="49"/>
        <v>9.6731942129461942E-2</v>
      </c>
      <c r="S74" s="20">
        <f t="shared" si="4"/>
        <v>9.6731942129461942E-2</v>
      </c>
      <c r="T74" s="57">
        <f t="shared" si="57"/>
        <v>-8.3792472825463427E-2</v>
      </c>
      <c r="U74" s="16">
        <f t="shared" si="35"/>
        <v>-2.1566982270723734E-5</v>
      </c>
      <c r="V74" s="16">
        <f t="shared" si="50"/>
        <v>-2.1566982270723734E-5</v>
      </c>
      <c r="W74" s="34">
        <f t="shared" si="5"/>
        <v>4</v>
      </c>
      <c r="X74" s="49">
        <f t="shared" si="51"/>
        <v>59.998302117219225</v>
      </c>
      <c r="Y74" s="20">
        <f t="shared" si="52"/>
        <v>59.998302117219225</v>
      </c>
      <c r="Z74" s="16">
        <f t="shared" si="36"/>
        <v>30.001697882780775</v>
      </c>
      <c r="AA74" s="49">
        <f t="shared" si="6"/>
        <v>-1.2452555178581181E-5</v>
      </c>
      <c r="AB74" s="20">
        <f t="shared" si="37"/>
        <v>359.99998754744485</v>
      </c>
      <c r="AC74" s="49">
        <f t="shared" si="38"/>
        <v>2.4906203085905513E-5</v>
      </c>
      <c r="AD74" s="20">
        <f t="shared" si="39"/>
        <v>359.99997509379693</v>
      </c>
      <c r="AF74" s="58">
        <f t="shared" si="58"/>
        <v>6.1111111404137066</v>
      </c>
      <c r="AG74" s="51">
        <f t="shared" si="40"/>
        <v>366.66666842482238</v>
      </c>
      <c r="AH74" s="16">
        <f t="shared" si="7"/>
        <v>250.00000119874255</v>
      </c>
      <c r="AI74" s="52">
        <f t="shared" si="8"/>
        <v>159.83402900840017</v>
      </c>
      <c r="AJ74" s="52">
        <f t="shared" si="41"/>
        <v>4.8380888844349101E-2</v>
      </c>
      <c r="AK74" s="16">
        <f t="shared" si="53"/>
        <v>2.3222048720810449</v>
      </c>
      <c r="AL74" s="16">
        <f t="shared" si="54"/>
        <v>2.3221924195258907</v>
      </c>
      <c r="AM74" s="32">
        <f t="shared" si="9"/>
        <v>6.1111111404132741</v>
      </c>
      <c r="AN74" s="32">
        <f t="shared" si="10"/>
        <v>-2.3003129853504855E-6</v>
      </c>
      <c r="AO74" s="32">
        <f t="shared" si="11"/>
        <v>6.1060925485679984</v>
      </c>
      <c r="AP74" s="32">
        <f t="shared" si="12"/>
        <v>-2.3003129853504855E-6</v>
      </c>
      <c r="AQ74" s="32">
        <f t="shared" si="13"/>
        <v>0.24761494059445938</v>
      </c>
      <c r="AR74" s="56">
        <f t="shared" si="60"/>
        <v>299.36161701965028</v>
      </c>
      <c r="AS74" s="56">
        <f t="shared" si="60"/>
        <v>-2.2377334259214447E-5</v>
      </c>
      <c r="AT74" s="56">
        <f t="shared" si="60"/>
        <v>6.0673311648207138</v>
      </c>
      <c r="AU74" s="55">
        <f t="shared" si="43"/>
        <v>0.31005890174502254</v>
      </c>
      <c r="AV74" s="56">
        <f t="shared" si="14"/>
        <v>11547.005494527604</v>
      </c>
      <c r="AW74" s="53">
        <f t="shared" si="15"/>
        <v>1.0319815410581421E-2</v>
      </c>
      <c r="AX74" s="53">
        <f t="shared" si="16"/>
        <v>9.6755214361942357E-2</v>
      </c>
      <c r="AY74" s="56">
        <f t="shared" si="17"/>
        <v>676.6733301690133</v>
      </c>
      <c r="AZ74" s="56">
        <f t="shared" si="18"/>
        <v>399.58507252100043</v>
      </c>
      <c r="BA74" s="53">
        <f t="shared" si="19"/>
        <v>7.4403432051347793E-3</v>
      </c>
      <c r="BB74" s="56">
        <f t="shared" si="20"/>
        <v>277.08826738189794</v>
      </c>
      <c r="BC74" s="56">
        <f t="shared" si="21"/>
        <v>-9.7338850650885433E-6</v>
      </c>
      <c r="BD74" s="53">
        <f t="shared" si="22"/>
        <v>-8.6993893912266326E-12</v>
      </c>
      <c r="BE74" s="32">
        <f t="shared" si="23"/>
        <v>6.1111111404050069</v>
      </c>
      <c r="BF74" s="53">
        <f t="shared" si="24"/>
        <v>3.3641031652631583E-9</v>
      </c>
      <c r="BG74" s="51">
        <f t="shared" si="44"/>
        <v>6.1111111437691097</v>
      </c>
      <c r="BH74" s="51">
        <f t="shared" si="25"/>
        <v>-8.9372222222215882E-3</v>
      </c>
      <c r="BI74" s="51">
        <f t="shared" si="26"/>
        <v>-8.379247278248031E-2</v>
      </c>
    </row>
    <row r="75" spans="1:61" ht="12.75" customHeight="1" x14ac:dyDescent="0.2">
      <c r="A75" s="45">
        <f t="shared" si="27"/>
        <v>49</v>
      </c>
      <c r="B75" s="57">
        <f t="shared" si="56"/>
        <v>9.6755214361942357E-2</v>
      </c>
      <c r="C75" s="16">
        <f t="shared" si="28"/>
        <v>9.6730308158896605E-2</v>
      </c>
      <c r="D75" s="34">
        <f t="shared" si="29"/>
        <v>1</v>
      </c>
      <c r="E75" s="49">
        <f t="shared" si="45"/>
        <v>8.3769460959465289E-2</v>
      </c>
      <c r="F75" s="49">
        <f t="shared" si="30"/>
        <v>4.8367670958999229E-2</v>
      </c>
      <c r="G75" s="20">
        <f t="shared" si="0"/>
        <v>4.8367670958999229E-2</v>
      </c>
      <c r="H75" s="49">
        <f t="shared" si="31"/>
        <v>30.001733240836117</v>
      </c>
      <c r="I75" s="20">
        <f t="shared" si="1"/>
        <v>30.001733240836117</v>
      </c>
      <c r="J75" s="57">
        <f t="shared" si="32"/>
        <v>0</v>
      </c>
      <c r="K75" s="16">
        <f t="shared" si="2"/>
        <v>30.001733240836117</v>
      </c>
      <c r="L75" s="34">
        <f t="shared" si="33"/>
        <v>1</v>
      </c>
      <c r="M75" s="49">
        <f t="shared" si="46"/>
        <v>59.998302117219225</v>
      </c>
      <c r="N75" s="20">
        <f t="shared" si="47"/>
        <v>59.998302117219225</v>
      </c>
      <c r="O75" s="16">
        <f t="shared" si="34"/>
        <v>30.001697882780775</v>
      </c>
      <c r="P75" s="49">
        <f t="shared" si="48"/>
        <v>4.8367670958999208E-2</v>
      </c>
      <c r="Q75" s="20">
        <f t="shared" si="3"/>
        <v>4.8367670958999208E-2</v>
      </c>
      <c r="R75" s="49">
        <f t="shared" si="49"/>
        <v>9.6730308156617775E-2</v>
      </c>
      <c r="S75" s="20">
        <f t="shared" si="4"/>
        <v>9.6730308156617775E-2</v>
      </c>
      <c r="T75" s="57">
        <f t="shared" si="57"/>
        <v>-8.379247278248031E-2</v>
      </c>
      <c r="U75" s="16">
        <f t="shared" si="35"/>
        <v>-2.3011823015020583E-5</v>
      </c>
      <c r="V75" s="16">
        <f t="shared" si="50"/>
        <v>-2.3011823015020583E-5</v>
      </c>
      <c r="W75" s="34">
        <f t="shared" si="5"/>
        <v>4</v>
      </c>
      <c r="X75" s="49">
        <f t="shared" si="51"/>
        <v>59.998266759166555</v>
      </c>
      <c r="Y75" s="20">
        <f t="shared" si="52"/>
        <v>59.998266759166555</v>
      </c>
      <c r="Z75" s="16">
        <f t="shared" si="36"/>
        <v>30.001733240833445</v>
      </c>
      <c r="AA75" s="49">
        <f t="shared" si="6"/>
        <v>-1.3286810395302887E-5</v>
      </c>
      <c r="AB75" s="20">
        <f t="shared" si="37"/>
        <v>359.99998671318963</v>
      </c>
      <c r="AC75" s="49">
        <f t="shared" si="38"/>
        <v>2.6563201924633948E-5</v>
      </c>
      <c r="AD75" s="20">
        <f t="shared" si="39"/>
        <v>359.99997343679809</v>
      </c>
      <c r="AF75" s="58">
        <f t="shared" si="58"/>
        <v>6.1111111437691097</v>
      </c>
      <c r="AG75" s="51">
        <f t="shared" si="40"/>
        <v>366.66666862614659</v>
      </c>
      <c r="AH75" s="16">
        <f t="shared" si="7"/>
        <v>250.00000133600906</v>
      </c>
      <c r="AI75" s="52">
        <f t="shared" si="8"/>
        <v>159.83402918391906</v>
      </c>
      <c r="AJ75" s="52">
        <f t="shared" si="41"/>
        <v>4.8380957769381894E-2</v>
      </c>
      <c r="AK75" s="16">
        <f t="shared" si="53"/>
        <v>2.3705858298504268</v>
      </c>
      <c r="AL75" s="16">
        <f t="shared" si="54"/>
        <v>2.3705725430400548</v>
      </c>
      <c r="AM75" s="32">
        <f t="shared" si="9"/>
        <v>6.1111111437686167</v>
      </c>
      <c r="AN75" s="32">
        <f t="shared" si="10"/>
        <v>-2.454418270606153E-6</v>
      </c>
      <c r="AO75" s="32">
        <f t="shared" si="11"/>
        <v>6.1058812909418956</v>
      </c>
      <c r="AP75" s="32">
        <f t="shared" si="12"/>
        <v>-2.454418270606153E-6</v>
      </c>
      <c r="AQ75" s="32">
        <f t="shared" si="13"/>
        <v>0.25277079027984556</v>
      </c>
      <c r="AR75" s="56">
        <f t="shared" ref="AR75:AT90" si="61">AR74+AO75</f>
        <v>305.46749831059219</v>
      </c>
      <c r="AS75" s="56">
        <f t="shared" si="61"/>
        <v>-2.48317525298206E-5</v>
      </c>
      <c r="AT75" s="56">
        <f t="shared" si="61"/>
        <v>6.3201019551005597</v>
      </c>
      <c r="AU75" s="55">
        <f t="shared" si="43"/>
        <v>0.31005890174502254</v>
      </c>
      <c r="AV75" s="56">
        <f t="shared" si="14"/>
        <v>11547.005507207743</v>
      </c>
      <c r="AW75" s="53">
        <f t="shared" si="15"/>
        <v>1.0319815421913943E-2</v>
      </c>
      <c r="AX75" s="53">
        <f t="shared" si="16"/>
        <v>9.6755214415067375E-2</v>
      </c>
      <c r="AY75" s="56">
        <f t="shared" si="17"/>
        <v>676.67332979747493</v>
      </c>
      <c r="AZ75" s="56">
        <f t="shared" si="18"/>
        <v>399.58507295979763</v>
      </c>
      <c r="BA75" s="53">
        <f t="shared" si="19"/>
        <v>7.4403432051347793E-3</v>
      </c>
      <c r="BB75" s="56">
        <f t="shared" si="20"/>
        <v>277.08826768617746</v>
      </c>
      <c r="BC75" s="56">
        <f t="shared" si="21"/>
        <v>-1.0848500153315399E-5</v>
      </c>
      <c r="BD75" s="53">
        <f t="shared" si="22"/>
        <v>-9.6955456647991563E-12</v>
      </c>
      <c r="BE75" s="32">
        <f t="shared" si="23"/>
        <v>6.1111111437594143</v>
      </c>
      <c r="BF75" s="53">
        <f t="shared" si="24"/>
        <v>3.5894751371123681E-9</v>
      </c>
      <c r="BG75" s="51">
        <f t="shared" si="44"/>
        <v>6.1111111473488897</v>
      </c>
      <c r="BH75" s="51">
        <f t="shared" si="25"/>
        <v>-8.9372222222215015E-3</v>
      </c>
      <c r="BI75" s="51">
        <f t="shared" si="26"/>
        <v>-8.3792472736471904E-2</v>
      </c>
    </row>
    <row r="76" spans="1:61" ht="12.75" customHeight="1" x14ac:dyDescent="0.2">
      <c r="A76" s="45">
        <f t="shared" si="27"/>
        <v>50</v>
      </c>
      <c r="B76" s="57">
        <f t="shared" si="56"/>
        <v>9.6755214415067375E-2</v>
      </c>
      <c r="C76" s="16">
        <f t="shared" si="28"/>
        <v>9.6728651213140893E-2</v>
      </c>
      <c r="D76" s="34">
        <f t="shared" si="29"/>
        <v>1</v>
      </c>
      <c r="E76" s="49">
        <f t="shared" si="45"/>
        <v>8.3767996179521617E-2</v>
      </c>
      <c r="F76" s="49">
        <f t="shared" si="30"/>
        <v>4.8366894136295073E-2</v>
      </c>
      <c r="G76" s="20">
        <f t="shared" si="0"/>
        <v>4.8366894136295073E-2</v>
      </c>
      <c r="H76" s="49">
        <f t="shared" si="31"/>
        <v>30.001768597702672</v>
      </c>
      <c r="I76" s="20">
        <f t="shared" si="1"/>
        <v>30.001768597702672</v>
      </c>
      <c r="J76" s="57">
        <f t="shared" si="32"/>
        <v>0</v>
      </c>
      <c r="K76" s="16">
        <f t="shared" si="2"/>
        <v>30.001768597702672</v>
      </c>
      <c r="L76" s="34">
        <f t="shared" si="33"/>
        <v>1</v>
      </c>
      <c r="M76" s="49">
        <f t="shared" si="46"/>
        <v>59.99826675916654</v>
      </c>
      <c r="N76" s="20">
        <f t="shared" si="47"/>
        <v>59.99826675916654</v>
      </c>
      <c r="O76" s="16">
        <f t="shared" si="34"/>
        <v>30.00173324083346</v>
      </c>
      <c r="P76" s="49">
        <f t="shared" si="48"/>
        <v>4.8366894136295094E-2</v>
      </c>
      <c r="Q76" s="20">
        <f t="shared" si="3"/>
        <v>4.8366894136295094E-2</v>
      </c>
      <c r="R76" s="49">
        <f t="shared" si="49"/>
        <v>9.6728651213362424E-2</v>
      </c>
      <c r="S76" s="20">
        <f t="shared" si="4"/>
        <v>9.6728651213362424E-2</v>
      </c>
      <c r="T76" s="57">
        <f t="shared" si="57"/>
        <v>-8.3792472736471904E-2</v>
      </c>
      <c r="U76" s="16">
        <f t="shared" si="35"/>
        <v>-2.4476556950286943E-5</v>
      </c>
      <c r="V76" s="16">
        <f t="shared" si="50"/>
        <v>-2.4476556950286943E-5</v>
      </c>
      <c r="W76" s="34">
        <f t="shared" si="5"/>
        <v>4</v>
      </c>
      <c r="X76" s="49">
        <f t="shared" si="51"/>
        <v>59.998231402300355</v>
      </c>
      <c r="Y76" s="20">
        <f t="shared" si="52"/>
        <v>59.998231402300355</v>
      </c>
      <c r="Z76" s="16">
        <f t="shared" si="36"/>
        <v>30.001768597699645</v>
      </c>
      <c r="AA76" s="49">
        <f t="shared" si="6"/>
        <v>-1.413255414705411E-5</v>
      </c>
      <c r="AB76" s="20">
        <f t="shared" si="37"/>
        <v>359.99998586744584</v>
      </c>
      <c r="AC76" s="49">
        <f t="shared" si="38"/>
        <v>2.8264937020623357E-5</v>
      </c>
      <c r="AD76" s="20">
        <f t="shared" si="39"/>
        <v>359.99997173506296</v>
      </c>
      <c r="AF76" s="58">
        <f t="shared" si="58"/>
        <v>6.1111111473488897</v>
      </c>
      <c r="AG76" s="51">
        <f t="shared" si="40"/>
        <v>366.66666884093337</v>
      </c>
      <c r="AH76" s="16">
        <f t="shared" si="7"/>
        <v>250.00000148245459</v>
      </c>
      <c r="AI76" s="52">
        <f t="shared" si="8"/>
        <v>159.83402937117489</v>
      </c>
      <c r="AJ76" s="52">
        <f t="shared" si="41"/>
        <v>4.8381026690435647E-2</v>
      </c>
      <c r="AK76" s="16">
        <f t="shared" si="53"/>
        <v>2.4189668565408624</v>
      </c>
      <c r="AL76" s="16">
        <f t="shared" si="54"/>
        <v>2.4189527239867061</v>
      </c>
      <c r="AM76" s="32">
        <f t="shared" si="9"/>
        <v>6.1111111473483319</v>
      </c>
      <c r="AN76" s="32">
        <f t="shared" si="10"/>
        <v>-2.6106453441908516E-6</v>
      </c>
      <c r="AO76" s="32">
        <f t="shared" si="11"/>
        <v>6.1056656797966005</v>
      </c>
      <c r="AP76" s="32">
        <f t="shared" si="12"/>
        <v>-2.6106453441908516E-6</v>
      </c>
      <c r="AQ76" s="32">
        <f t="shared" si="13"/>
        <v>0.25792646587538659</v>
      </c>
      <c r="AR76" s="56">
        <f t="shared" si="61"/>
        <v>311.57316399038876</v>
      </c>
      <c r="AS76" s="56">
        <f t="shared" si="61"/>
        <v>-2.744239787401145E-5</v>
      </c>
      <c r="AT76" s="56">
        <f t="shared" si="61"/>
        <v>6.5780284209759463</v>
      </c>
      <c r="AU76" s="55">
        <f t="shared" si="43"/>
        <v>0.31005890174502254</v>
      </c>
      <c r="AV76" s="56">
        <f t="shared" si="14"/>
        <v>11547.005520735802</v>
      </c>
      <c r="AW76" s="53">
        <f t="shared" si="15"/>
        <v>1.031981543400427E-2</v>
      </c>
      <c r="AX76" s="53">
        <f t="shared" si="16"/>
        <v>9.6755214471744858E-2</v>
      </c>
      <c r="AY76" s="56">
        <f t="shared" si="17"/>
        <v>676.67332940109179</v>
      </c>
      <c r="AZ76" s="56">
        <f t="shared" si="18"/>
        <v>399.58507342793723</v>
      </c>
      <c r="BA76" s="53">
        <f t="shared" si="19"/>
        <v>7.4403432051347793E-3</v>
      </c>
      <c r="BB76" s="56">
        <f t="shared" si="20"/>
        <v>277.0882680108042</v>
      </c>
      <c r="BC76" s="56">
        <f t="shared" si="21"/>
        <v>-1.203764963975118E-5</v>
      </c>
      <c r="BD76" s="53">
        <f t="shared" si="22"/>
        <v>-1.0758314986370957E-11</v>
      </c>
      <c r="BE76" s="32">
        <f t="shared" si="23"/>
        <v>6.1111111473381312</v>
      </c>
      <c r="BF76" s="53">
        <f t="shared" si="24"/>
        <v>3.8179501275419062E-9</v>
      </c>
      <c r="BG76" s="51">
        <f t="shared" si="44"/>
        <v>6.1111111511560816</v>
      </c>
      <c r="BH76" s="51">
        <f t="shared" si="25"/>
        <v>-8.9372222222214061E-3</v>
      </c>
      <c r="BI76" s="51">
        <f t="shared" si="26"/>
        <v>-8.3792472687386862E-2</v>
      </c>
    </row>
    <row r="77" spans="1:61" ht="12.75" customHeight="1" x14ac:dyDescent="0.2">
      <c r="A77" s="45">
        <f t="shared" si="27"/>
        <v>51</v>
      </c>
      <c r="B77" s="57">
        <f t="shared" si="56"/>
        <v>9.6755214471744858E-2</v>
      </c>
      <c r="C77" s="16">
        <f t="shared" si="28"/>
        <v>9.6726949534684081E-2</v>
      </c>
      <c r="D77" s="34">
        <f t="shared" si="29"/>
        <v>1</v>
      </c>
      <c r="E77" s="49">
        <f t="shared" si="45"/>
        <v>8.3766492662618861E-2</v>
      </c>
      <c r="F77" s="49">
        <f t="shared" si="30"/>
        <v>4.8366094942472744E-2</v>
      </c>
      <c r="G77" s="20">
        <f t="shared" si="0"/>
        <v>4.8366094942472744E-2</v>
      </c>
      <c r="H77" s="49">
        <f t="shared" si="31"/>
        <v>30.001803953350056</v>
      </c>
      <c r="I77" s="20">
        <f t="shared" si="1"/>
        <v>30.001803953350056</v>
      </c>
      <c r="J77" s="57">
        <f t="shared" si="32"/>
        <v>0</v>
      </c>
      <c r="K77" s="16">
        <f t="shared" si="2"/>
        <v>30.001803953350056</v>
      </c>
      <c r="L77" s="34">
        <f t="shared" si="33"/>
        <v>1</v>
      </c>
      <c r="M77" s="49">
        <f t="shared" si="46"/>
        <v>59.998231402300348</v>
      </c>
      <c r="N77" s="20">
        <f t="shared" si="47"/>
        <v>59.998231402300348</v>
      </c>
      <c r="O77" s="16">
        <f t="shared" si="34"/>
        <v>30.001768597699652</v>
      </c>
      <c r="P77" s="49">
        <f t="shared" si="48"/>
        <v>4.8366094942472779E-2</v>
      </c>
      <c r="Q77" s="20">
        <f t="shared" si="3"/>
        <v>4.8366094942472779E-2</v>
      </c>
      <c r="R77" s="49">
        <f t="shared" si="49"/>
        <v>9.6726949534689466E-2</v>
      </c>
      <c r="S77" s="20">
        <f t="shared" si="4"/>
        <v>9.6726949534689466E-2</v>
      </c>
      <c r="T77" s="57">
        <f t="shared" si="57"/>
        <v>-8.3792472687386862E-2</v>
      </c>
      <c r="U77" s="16">
        <f t="shared" si="35"/>
        <v>-2.5980024768001986E-5</v>
      </c>
      <c r="V77" s="16">
        <f t="shared" si="50"/>
        <v>-2.5980024768001986E-5</v>
      </c>
      <c r="W77" s="34">
        <f t="shared" si="5"/>
        <v>4</v>
      </c>
      <c r="X77" s="49">
        <f t="shared" si="51"/>
        <v>59.998196046653341</v>
      </c>
      <c r="Y77" s="20">
        <f t="shared" si="52"/>
        <v>59.998196046653341</v>
      </c>
      <c r="Z77" s="16">
        <f t="shared" si="36"/>
        <v>30.001803953346659</v>
      </c>
      <c r="AA77" s="49">
        <f t="shared" si="6"/>
        <v>-1.5000664952043854E-5</v>
      </c>
      <c r="AB77" s="20">
        <f t="shared" si="37"/>
        <v>359.99998499933503</v>
      </c>
      <c r="AC77" s="49">
        <f t="shared" si="38"/>
        <v>3.0003797370132081E-5</v>
      </c>
      <c r="AD77" s="20">
        <f t="shared" si="39"/>
        <v>359.99996999620265</v>
      </c>
      <c r="AF77" s="58">
        <f t="shared" si="58"/>
        <v>6.1111111511560816</v>
      </c>
      <c r="AG77" s="51">
        <f t="shared" si="40"/>
        <v>366.6666690693649</v>
      </c>
      <c r="AH77" s="16">
        <f t="shared" si="7"/>
        <v>250.00000163820337</v>
      </c>
      <c r="AI77" s="52">
        <f t="shared" si="8"/>
        <v>159.83402957032652</v>
      </c>
      <c r="AJ77" s="52">
        <f t="shared" si="41"/>
        <v>4.8381095607453517E-2</v>
      </c>
      <c r="AK77" s="16">
        <f t="shared" si="53"/>
        <v>2.4673479521483159</v>
      </c>
      <c r="AL77" s="16">
        <f t="shared" si="54"/>
        <v>2.4673329514833426</v>
      </c>
      <c r="AM77" s="32">
        <f t="shared" si="9"/>
        <v>6.1111111511554537</v>
      </c>
      <c r="AN77" s="32">
        <f t="shared" si="10"/>
        <v>-2.7710037356380067E-6</v>
      </c>
      <c r="AO77" s="32">
        <f t="shared" si="11"/>
        <v>6.1054457153233086</v>
      </c>
      <c r="AP77" s="32">
        <f t="shared" si="12"/>
        <v>-2.7710037356380067E-6</v>
      </c>
      <c r="AQ77" s="32">
        <f t="shared" si="13"/>
        <v>0.26308196254549371</v>
      </c>
      <c r="AR77" s="56">
        <f t="shared" si="61"/>
        <v>317.67860970571206</v>
      </c>
      <c r="AS77" s="56">
        <f t="shared" si="61"/>
        <v>-3.0213401609649457E-5</v>
      </c>
      <c r="AT77" s="56">
        <f t="shared" si="61"/>
        <v>6.84111038352144</v>
      </c>
      <c r="AU77" s="55">
        <f t="shared" si="43"/>
        <v>0.31005890174502254</v>
      </c>
      <c r="AV77" s="56">
        <f t="shared" si="14"/>
        <v>11547.005535123257</v>
      </c>
      <c r="AW77" s="53">
        <f t="shared" si="15"/>
        <v>1.0319815446862658E-2</v>
      </c>
      <c r="AX77" s="53">
        <f t="shared" si="16"/>
        <v>9.675521453202289E-2</v>
      </c>
      <c r="AY77" s="56">
        <f t="shared" si="17"/>
        <v>676.67332897952758</v>
      </c>
      <c r="AZ77" s="56">
        <f t="shared" si="18"/>
        <v>399.58507392581629</v>
      </c>
      <c r="BA77" s="53">
        <f t="shared" si="19"/>
        <v>7.4403432051347793E-3</v>
      </c>
      <c r="BB77" s="56">
        <f t="shared" si="20"/>
        <v>277.08826835605345</v>
      </c>
      <c r="BC77" s="56">
        <f t="shared" si="21"/>
        <v>-1.3302342154020153E-5</v>
      </c>
      <c r="BD77" s="53">
        <f t="shared" si="22"/>
        <v>-1.1888598790651233E-11</v>
      </c>
      <c r="BE77" s="32">
        <f t="shared" si="23"/>
        <v>6.1111111511441933</v>
      </c>
      <c r="BF77" s="53">
        <f t="shared" si="24"/>
        <v>4.0524669821002686E-9</v>
      </c>
      <c r="BG77" s="51">
        <f t="shared" si="44"/>
        <v>6.1111111551966601</v>
      </c>
      <c r="BH77" s="51">
        <f t="shared" si="25"/>
        <v>-8.937222222221302E-3</v>
      </c>
      <c r="BI77" s="51">
        <f t="shared" si="26"/>
        <v>-8.3792472635183607E-2</v>
      </c>
    </row>
    <row r="78" spans="1:61" ht="12.75" customHeight="1" x14ac:dyDescent="0.2">
      <c r="A78" s="45">
        <f t="shared" si="27"/>
        <v>52</v>
      </c>
      <c r="B78" s="57">
        <f t="shared" si="56"/>
        <v>9.675521453202289E-2</v>
      </c>
      <c r="C78" s="16">
        <f t="shared" si="28"/>
        <v>9.6725210734689426E-2</v>
      </c>
      <c r="D78" s="34">
        <f t="shared" si="29"/>
        <v>1</v>
      </c>
      <c r="E78" s="49">
        <f t="shared" si="45"/>
        <v>8.376495700016455E-2</v>
      </c>
      <c r="F78" s="49">
        <f t="shared" si="30"/>
        <v>4.8365277183210091E-2</v>
      </c>
      <c r="G78" s="20">
        <f t="shared" si="0"/>
        <v>4.8365277183210091E-2</v>
      </c>
      <c r="H78" s="49">
        <f t="shared" si="31"/>
        <v>30.001839307751105</v>
      </c>
      <c r="I78" s="20">
        <f t="shared" si="1"/>
        <v>30.001839307751105</v>
      </c>
      <c r="J78" s="57">
        <f t="shared" si="32"/>
        <v>0</v>
      </c>
      <c r="K78" s="16">
        <f t="shared" si="2"/>
        <v>30.001839307751105</v>
      </c>
      <c r="L78" s="34">
        <f t="shared" si="33"/>
        <v>1</v>
      </c>
      <c r="M78" s="49">
        <f t="shared" si="46"/>
        <v>59.998196046653355</v>
      </c>
      <c r="N78" s="20">
        <f t="shared" si="47"/>
        <v>59.998196046653355</v>
      </c>
      <c r="O78" s="16">
        <f t="shared" si="34"/>
        <v>30.001803953346645</v>
      </c>
      <c r="P78" s="49">
        <f t="shared" si="48"/>
        <v>4.8365277183210063E-2</v>
      </c>
      <c r="Q78" s="20">
        <f t="shared" si="3"/>
        <v>4.8365277183210063E-2</v>
      </c>
      <c r="R78" s="49">
        <f t="shared" si="49"/>
        <v>9.6725210733460118E-2</v>
      </c>
      <c r="S78" s="20">
        <f t="shared" si="4"/>
        <v>9.6725210733460118E-2</v>
      </c>
      <c r="T78" s="57">
        <f t="shared" si="57"/>
        <v>-8.3792472635183607E-2</v>
      </c>
      <c r="U78" s="16">
        <f t="shared" si="35"/>
        <v>-2.7515635019056961E-5</v>
      </c>
      <c r="V78" s="16">
        <f t="shared" si="50"/>
        <v>-2.7515635019056961E-5</v>
      </c>
      <c r="W78" s="34">
        <f t="shared" si="5"/>
        <v>4</v>
      </c>
      <c r="X78" s="49">
        <f t="shared" si="51"/>
        <v>59.998160692252711</v>
      </c>
      <c r="Y78" s="20">
        <f t="shared" si="52"/>
        <v>59.998160692252711</v>
      </c>
      <c r="Z78" s="16">
        <f t="shared" si="36"/>
        <v>30.001839307747289</v>
      </c>
      <c r="AA78" s="49">
        <f t="shared" si="6"/>
        <v>-1.5887337048685391E-5</v>
      </c>
      <c r="AB78" s="20">
        <f t="shared" si="37"/>
        <v>359.99998411266296</v>
      </c>
      <c r="AC78" s="49">
        <f t="shared" si="38"/>
        <v>3.1773688368835073E-5</v>
      </c>
      <c r="AD78" s="20">
        <f t="shared" si="39"/>
        <v>359.99996822631164</v>
      </c>
      <c r="AF78" s="58">
        <f t="shared" si="58"/>
        <v>6.1111111551966601</v>
      </c>
      <c r="AG78" s="51">
        <f t="shared" si="40"/>
        <v>366.66666931179964</v>
      </c>
      <c r="AH78" s="16">
        <f t="shared" si="7"/>
        <v>250.00000180349977</v>
      </c>
      <c r="AI78" s="52">
        <f t="shared" si="8"/>
        <v>159.83402978168644</v>
      </c>
      <c r="AJ78" s="52">
        <f t="shared" si="41"/>
        <v>4.8381164520264974E-2</v>
      </c>
      <c r="AK78" s="16">
        <f t="shared" si="53"/>
        <v>2.5157291166685809</v>
      </c>
      <c r="AL78" s="16">
        <f t="shared" si="54"/>
        <v>2.5157132293315385</v>
      </c>
      <c r="AM78" s="32">
        <f t="shared" si="9"/>
        <v>6.1111111551959549</v>
      </c>
      <c r="AN78" s="32">
        <f t="shared" si="10"/>
        <v>-2.9347904075356644E-6</v>
      </c>
      <c r="AO78" s="32">
        <f t="shared" si="11"/>
        <v>6.1052213976544296</v>
      </c>
      <c r="AP78" s="32">
        <f t="shared" si="12"/>
        <v>-2.9347904075356644E-6</v>
      </c>
      <c r="AQ78" s="32">
        <f t="shared" si="13"/>
        <v>0.26823727701967182</v>
      </c>
      <c r="AR78" s="56">
        <f t="shared" si="61"/>
        <v>323.78383110336648</v>
      </c>
      <c r="AS78" s="56">
        <f t="shared" si="61"/>
        <v>-3.314819201718512E-5</v>
      </c>
      <c r="AT78" s="56">
        <f t="shared" si="61"/>
        <v>7.1093476605411121</v>
      </c>
      <c r="AU78" s="55">
        <f t="shared" si="43"/>
        <v>0.31005890174502254</v>
      </c>
      <c r="AV78" s="56">
        <f t="shared" si="14"/>
        <v>11547.005550392685</v>
      </c>
      <c r="AW78" s="53">
        <f t="shared" si="15"/>
        <v>1.0319815460509283E-2</v>
      </c>
      <c r="AX78" s="53">
        <f t="shared" si="16"/>
        <v>9.6755214595996022E-2</v>
      </c>
      <c r="AY78" s="56">
        <f t="shared" si="17"/>
        <v>676.67332853212099</v>
      </c>
      <c r="AZ78" s="56">
        <f t="shared" si="18"/>
        <v>399.58507445421611</v>
      </c>
      <c r="BA78" s="53">
        <f t="shared" si="19"/>
        <v>7.4403432051347793E-3</v>
      </c>
      <c r="BB78" s="56">
        <f t="shared" si="20"/>
        <v>277.08826872246698</v>
      </c>
      <c r="BC78" s="56">
        <f t="shared" si="21"/>
        <v>-1.4644562099874747E-5</v>
      </c>
      <c r="BD78" s="53">
        <f t="shared" si="22"/>
        <v>-1.3088170583371392E-11</v>
      </c>
      <c r="BE78" s="32">
        <f t="shared" si="23"/>
        <v>6.111111155183572</v>
      </c>
      <c r="BF78" s="53">
        <f t="shared" si="24"/>
        <v>4.2919975404944636E-9</v>
      </c>
      <c r="BG78" s="51">
        <f t="shared" si="44"/>
        <v>6.1111111594755698</v>
      </c>
      <c r="BH78" s="51">
        <f t="shared" si="25"/>
        <v>-8.937222222221191E-3</v>
      </c>
      <c r="BI78" s="51">
        <f t="shared" si="26"/>
        <v>-8.3792472579780189E-2</v>
      </c>
    </row>
    <row r="79" spans="1:61" ht="12.75" customHeight="1" x14ac:dyDescent="0.2">
      <c r="A79" s="45">
        <f t="shared" si="27"/>
        <v>53</v>
      </c>
      <c r="B79" s="57">
        <f t="shared" si="56"/>
        <v>9.6755214595996022E-2</v>
      </c>
      <c r="C79" s="16">
        <f t="shared" si="28"/>
        <v>9.6723440907624081E-2</v>
      </c>
      <c r="D79" s="34">
        <f t="shared" si="29"/>
        <v>1</v>
      </c>
      <c r="E79" s="49">
        <f t="shared" si="45"/>
        <v>8.3763394470079605E-2</v>
      </c>
      <c r="F79" s="49">
        <f t="shared" si="30"/>
        <v>4.8364443905817456E-2</v>
      </c>
      <c r="G79" s="20">
        <f t="shared" si="0"/>
        <v>4.8364443905817456E-2</v>
      </c>
      <c r="H79" s="49">
        <f t="shared" si="31"/>
        <v>30.001874660883143</v>
      </c>
      <c r="I79" s="20">
        <f t="shared" si="1"/>
        <v>30.001874660883143</v>
      </c>
      <c r="J79" s="57">
        <f t="shared" si="32"/>
        <v>0</v>
      </c>
      <c r="K79" s="16">
        <f t="shared" si="2"/>
        <v>30.001874660883143</v>
      </c>
      <c r="L79" s="34">
        <f t="shared" si="33"/>
        <v>1</v>
      </c>
      <c r="M79" s="49">
        <f t="shared" si="46"/>
        <v>59.998160692252725</v>
      </c>
      <c r="N79" s="20">
        <f t="shared" si="47"/>
        <v>59.998160692252725</v>
      </c>
      <c r="O79" s="16">
        <f t="shared" si="34"/>
        <v>30.001839307747275</v>
      </c>
      <c r="P79" s="49">
        <f t="shared" si="48"/>
        <v>4.8364443905817414E-2</v>
      </c>
      <c r="Q79" s="20">
        <f t="shared" si="3"/>
        <v>4.8364443905817414E-2</v>
      </c>
      <c r="R79" s="49">
        <f t="shared" si="49"/>
        <v>9.6723440908247998E-2</v>
      </c>
      <c r="S79" s="20">
        <f t="shared" si="4"/>
        <v>9.6723440908247998E-2</v>
      </c>
      <c r="T79" s="57">
        <f t="shared" si="57"/>
        <v>-8.3792472579780189E-2</v>
      </c>
      <c r="U79" s="16">
        <f t="shared" si="35"/>
        <v>-2.9078109700583776E-5</v>
      </c>
      <c r="V79" s="16">
        <f t="shared" si="50"/>
        <v>-2.9078109700583776E-5</v>
      </c>
      <c r="W79" s="34">
        <f t="shared" si="5"/>
        <v>4</v>
      </c>
      <c r="X79" s="49">
        <f t="shared" si="51"/>
        <v>59.998125339121117</v>
      </c>
      <c r="Y79" s="20">
        <f t="shared" si="52"/>
        <v>59.998125339121117</v>
      </c>
      <c r="Z79" s="16">
        <f t="shared" si="36"/>
        <v>30.001874660878883</v>
      </c>
      <c r="AA79" s="49">
        <f t="shared" si="6"/>
        <v>-1.6789523029533693E-5</v>
      </c>
      <c r="AB79" s="20">
        <f t="shared" si="37"/>
        <v>359.99998321047696</v>
      </c>
      <c r="AC79" s="49">
        <f t="shared" si="38"/>
        <v>3.3580557501320032E-5</v>
      </c>
      <c r="AD79" s="20">
        <f t="shared" si="39"/>
        <v>359.9999664194425</v>
      </c>
      <c r="AF79" s="58">
        <f t="shared" si="58"/>
        <v>6.1111111594755698</v>
      </c>
      <c r="AG79" s="51">
        <f t="shared" si="40"/>
        <v>366.66666956853419</v>
      </c>
      <c r="AH79" s="16">
        <f t="shared" si="7"/>
        <v>250.00000197854607</v>
      </c>
      <c r="AI79" s="52">
        <f t="shared" si="8"/>
        <v>159.83403000551328</v>
      </c>
      <c r="AJ79" s="52">
        <f t="shared" si="41"/>
        <v>4.8381233428870019E-2</v>
      </c>
      <c r="AK79" s="16">
        <f t="shared" si="53"/>
        <v>2.5641103500974509</v>
      </c>
      <c r="AL79" s="16">
        <f t="shared" si="54"/>
        <v>2.5640935605744062</v>
      </c>
      <c r="AM79" s="32">
        <f t="shared" si="9"/>
        <v>6.1111111594747829</v>
      </c>
      <c r="AN79" s="32">
        <f t="shared" si="10"/>
        <v>-3.1014424133475775E-6</v>
      </c>
      <c r="AO79" s="32">
        <f t="shared" si="11"/>
        <v>6.104992726926703</v>
      </c>
      <c r="AP79" s="32">
        <f t="shared" si="12"/>
        <v>-3.1014424133475775E-6</v>
      </c>
      <c r="AQ79" s="32">
        <f t="shared" si="13"/>
        <v>0.27339240594663666</v>
      </c>
      <c r="AR79" s="56">
        <f t="shared" si="61"/>
        <v>329.88882383029318</v>
      </c>
      <c r="AS79" s="56">
        <f t="shared" si="61"/>
        <v>-3.6249634430532697E-5</v>
      </c>
      <c r="AT79" s="56">
        <f t="shared" si="61"/>
        <v>7.3827400664877487</v>
      </c>
      <c r="AU79" s="55">
        <f t="shared" si="43"/>
        <v>0.31005890174502254</v>
      </c>
      <c r="AV79" s="56">
        <f t="shared" si="14"/>
        <v>11547.00556656277</v>
      </c>
      <c r="AW79" s="53">
        <f t="shared" si="15"/>
        <v>1.0319815474960848E-2</v>
      </c>
      <c r="AX79" s="53">
        <f t="shared" si="16"/>
        <v>9.6755214663742609E-2</v>
      </c>
      <c r="AY79" s="56">
        <f t="shared" si="17"/>
        <v>676.67332805832439</v>
      </c>
      <c r="AZ79" s="56">
        <f t="shared" si="18"/>
        <v>399.58507501378324</v>
      </c>
      <c r="BA79" s="53">
        <f t="shared" si="19"/>
        <v>7.4403432051347793E-3</v>
      </c>
      <c r="BB79" s="56">
        <f t="shared" si="20"/>
        <v>277.08826911049317</v>
      </c>
      <c r="BC79" s="56">
        <f t="shared" si="21"/>
        <v>-1.6065952024746366E-5</v>
      </c>
      <c r="BD79" s="53">
        <f t="shared" si="22"/>
        <v>-1.4358498345671933E-11</v>
      </c>
      <c r="BE79" s="32">
        <f t="shared" si="23"/>
        <v>6.1111111594612115</v>
      </c>
      <c r="BF79" s="53">
        <f t="shared" si="24"/>
        <v>4.5357185189691677E-9</v>
      </c>
      <c r="BG79" s="51">
        <f t="shared" si="44"/>
        <v>6.11111116399693</v>
      </c>
      <c r="BH79" s="51">
        <f t="shared" si="25"/>
        <v>-8.9372222222210713E-3</v>
      </c>
      <c r="BI79" s="51">
        <f t="shared" si="26"/>
        <v>-8.3792472521108816E-2</v>
      </c>
    </row>
    <row r="80" spans="1:61" ht="12.75" customHeight="1" x14ac:dyDescent="0.2">
      <c r="A80" s="45">
        <f t="shared" si="27"/>
        <v>54</v>
      </c>
      <c r="B80" s="57">
        <f t="shared" si="56"/>
        <v>9.6755214663742609E-2</v>
      </c>
      <c r="C80" s="16">
        <f t="shared" si="28"/>
        <v>9.6721634106245347E-2</v>
      </c>
      <c r="D80" s="34">
        <f t="shared" si="29"/>
        <v>1</v>
      </c>
      <c r="E80" s="49">
        <f t="shared" si="45"/>
        <v>8.3761799922047728E-2</v>
      </c>
      <c r="F80" s="49">
        <f t="shared" si="30"/>
        <v>4.8363592136415862E-2</v>
      </c>
      <c r="G80" s="20">
        <f t="shared" si="0"/>
        <v>4.8363592136415862E-2</v>
      </c>
      <c r="H80" s="49">
        <f t="shared" si="31"/>
        <v>30.001910012719151</v>
      </c>
      <c r="I80" s="20">
        <f t="shared" si="1"/>
        <v>30.001910012719151</v>
      </c>
      <c r="J80" s="57">
        <f t="shared" si="32"/>
        <v>0</v>
      </c>
      <c r="K80" s="16">
        <f t="shared" si="2"/>
        <v>30.001910012719151</v>
      </c>
      <c r="L80" s="34">
        <f t="shared" si="33"/>
        <v>1</v>
      </c>
      <c r="M80" s="49">
        <f t="shared" si="46"/>
        <v>59.998125339121096</v>
      </c>
      <c r="N80" s="20">
        <f t="shared" si="47"/>
        <v>59.998125339121096</v>
      </c>
      <c r="O80" s="16">
        <f t="shared" si="34"/>
        <v>30.001874660878904</v>
      </c>
      <c r="P80" s="49">
        <f t="shared" si="48"/>
        <v>4.8363592136415869E-2</v>
      </c>
      <c r="Q80" s="20">
        <f t="shared" si="3"/>
        <v>4.8363592136415869E-2</v>
      </c>
      <c r="R80" s="49">
        <f t="shared" si="49"/>
        <v>9.6721634107370225E-2</v>
      </c>
      <c r="S80" s="20">
        <f t="shared" si="4"/>
        <v>9.6721634107370225E-2</v>
      </c>
      <c r="T80" s="57">
        <f t="shared" si="57"/>
        <v>-8.3792472521108816E-2</v>
      </c>
      <c r="U80" s="16">
        <f t="shared" si="35"/>
        <v>-3.067259906108788E-5</v>
      </c>
      <c r="V80" s="16">
        <f t="shared" si="50"/>
        <v>-3.067259906108788E-5</v>
      </c>
      <c r="W80" s="34">
        <f t="shared" si="5"/>
        <v>4</v>
      </c>
      <c r="X80" s="49">
        <f t="shared" si="51"/>
        <v>59.998089987285596</v>
      </c>
      <c r="Y80" s="20">
        <f t="shared" si="52"/>
        <v>59.998089987285596</v>
      </c>
      <c r="Z80" s="16">
        <f t="shared" si="36"/>
        <v>30.001910012714404</v>
      </c>
      <c r="AA80" s="49">
        <f t="shared" si="6"/>
        <v>-1.7710196687024504E-5</v>
      </c>
      <c r="AB80" s="20">
        <f t="shared" si="37"/>
        <v>359.99998228980331</v>
      </c>
      <c r="AC80" s="49">
        <f t="shared" si="38"/>
        <v>3.5418745950142149E-5</v>
      </c>
      <c r="AD80" s="20">
        <f t="shared" si="39"/>
        <v>359.99996458125406</v>
      </c>
      <c r="AF80" s="58">
        <f t="shared" si="58"/>
        <v>6.11111116399693</v>
      </c>
      <c r="AG80" s="51">
        <f t="shared" si="40"/>
        <v>366.66666983981582</v>
      </c>
      <c r="AH80" s="16">
        <f t="shared" si="7"/>
        <v>250.0000021635108</v>
      </c>
      <c r="AI80" s="52">
        <f t="shared" si="8"/>
        <v>159.83403024202258</v>
      </c>
      <c r="AJ80" s="52">
        <f t="shared" si="41"/>
        <v>4.838130233309812E-2</v>
      </c>
      <c r="AK80" s="16">
        <f t="shared" si="53"/>
        <v>2.612491652430549</v>
      </c>
      <c r="AL80" s="16">
        <f t="shared" si="54"/>
        <v>2.6124739422338621</v>
      </c>
      <c r="AM80" s="32">
        <f t="shared" si="9"/>
        <v>6.1111111639960543</v>
      </c>
      <c r="AN80" s="32">
        <f t="shared" si="10"/>
        <v>-3.2715090735122645E-6</v>
      </c>
      <c r="AO80" s="32">
        <f t="shared" si="11"/>
        <v>6.1047597033073151</v>
      </c>
      <c r="AP80" s="32">
        <f t="shared" si="12"/>
        <v>-3.2715090735122645E-6</v>
      </c>
      <c r="AQ80" s="32">
        <f t="shared" si="13"/>
        <v>0.27854734533359876</v>
      </c>
      <c r="AR80" s="56">
        <f t="shared" si="61"/>
        <v>335.99358353360049</v>
      </c>
      <c r="AS80" s="56">
        <f t="shared" si="61"/>
        <v>-3.9521143504044961E-5</v>
      </c>
      <c r="AT80" s="56">
        <f t="shared" si="61"/>
        <v>7.6612874118213474</v>
      </c>
      <c r="AU80" s="55">
        <f t="shared" si="43"/>
        <v>0.31005890174502254</v>
      </c>
      <c r="AV80" s="56">
        <f t="shared" si="14"/>
        <v>11547.005583649083</v>
      </c>
      <c r="AW80" s="53">
        <f t="shared" si="15"/>
        <v>1.0319815490231267E-2</v>
      </c>
      <c r="AX80" s="53">
        <f t="shared" si="16"/>
        <v>9.6755214735327846E-2</v>
      </c>
      <c r="AY80" s="56">
        <f t="shared" si="17"/>
        <v>676.67332755768143</v>
      </c>
      <c r="AZ80" s="56">
        <f t="shared" si="18"/>
        <v>399.58507560505643</v>
      </c>
      <c r="BA80" s="53">
        <f t="shared" si="19"/>
        <v>7.4403432051347793E-3</v>
      </c>
      <c r="BB80" s="56">
        <f t="shared" si="20"/>
        <v>277.08826952050572</v>
      </c>
      <c r="BC80" s="56">
        <f t="shared" si="21"/>
        <v>-1.7567880718161177E-5</v>
      </c>
      <c r="BD80" s="53">
        <f t="shared" si="22"/>
        <v>-1.5700805395169935E-11</v>
      </c>
      <c r="BE80" s="32">
        <f t="shared" si="23"/>
        <v>6.1111111639812288</v>
      </c>
      <c r="BF80" s="53">
        <f t="shared" si="24"/>
        <v>4.7844332736491078E-9</v>
      </c>
      <c r="BG80" s="51">
        <f t="shared" si="44"/>
        <v>6.1111111687656621</v>
      </c>
      <c r="BH80" s="51">
        <f t="shared" si="25"/>
        <v>-8.9372222222209412E-3</v>
      </c>
      <c r="BI80" s="51">
        <f t="shared" si="26"/>
        <v>-8.379247245911299E-2</v>
      </c>
    </row>
    <row r="81" spans="1:61" ht="12.75" customHeight="1" x14ac:dyDescent="0.2">
      <c r="A81" s="45">
        <f t="shared" si="27"/>
        <v>55</v>
      </c>
      <c r="B81" s="57">
        <f t="shared" si="56"/>
        <v>9.6755214735327846E-2</v>
      </c>
      <c r="C81" s="16">
        <f t="shared" si="28"/>
        <v>9.6719795989372415E-2</v>
      </c>
      <c r="D81" s="34">
        <f t="shared" si="29"/>
        <v>1</v>
      </c>
      <c r="E81" s="49">
        <f t="shared" si="45"/>
        <v>8.3760178256710976E-2</v>
      </c>
      <c r="F81" s="49">
        <f t="shared" si="30"/>
        <v>4.8362724704485653E-2</v>
      </c>
      <c r="G81" s="20">
        <f t="shared" si="0"/>
        <v>4.8362724704485653E-2</v>
      </c>
      <c r="H81" s="49">
        <f t="shared" si="31"/>
        <v>30.001945363236199</v>
      </c>
      <c r="I81" s="20">
        <f t="shared" si="1"/>
        <v>30.001945363236199</v>
      </c>
      <c r="J81" s="57">
        <f t="shared" si="32"/>
        <v>0</v>
      </c>
      <c r="K81" s="16">
        <f t="shared" si="2"/>
        <v>30.001945363236199</v>
      </c>
      <c r="L81" s="34">
        <f t="shared" si="33"/>
        <v>1</v>
      </c>
      <c r="M81" s="49">
        <f t="shared" si="46"/>
        <v>59.998089987285596</v>
      </c>
      <c r="N81" s="20">
        <f t="shared" si="47"/>
        <v>59.998089987285596</v>
      </c>
      <c r="O81" s="16">
        <f t="shared" si="34"/>
        <v>30.001910012714404</v>
      </c>
      <c r="P81" s="49">
        <f t="shared" si="48"/>
        <v>4.836272470448566E-2</v>
      </c>
      <c r="Q81" s="20">
        <f t="shared" si="3"/>
        <v>4.836272470448566E-2</v>
      </c>
      <c r="R81" s="49">
        <f t="shared" si="49"/>
        <v>9.671979598870277E-2</v>
      </c>
      <c r="S81" s="20">
        <f t="shared" si="4"/>
        <v>9.671979598870277E-2</v>
      </c>
      <c r="T81" s="57">
        <f t="shared" si="57"/>
        <v>-8.379247245911299E-2</v>
      </c>
      <c r="U81" s="16">
        <f t="shared" si="35"/>
        <v>-3.2294202402013972E-5</v>
      </c>
      <c r="V81" s="16">
        <f t="shared" si="50"/>
        <v>-3.2294202402013972E-5</v>
      </c>
      <c r="W81" s="34">
        <f t="shared" si="5"/>
        <v>4</v>
      </c>
      <c r="X81" s="49">
        <f t="shared" si="51"/>
        <v>59.998054636769055</v>
      </c>
      <c r="Y81" s="20">
        <f t="shared" si="52"/>
        <v>59.998054636769055</v>
      </c>
      <c r="Z81" s="16">
        <f t="shared" si="36"/>
        <v>30.001945363230945</v>
      </c>
      <c r="AA81" s="49">
        <f t="shared" si="6"/>
        <v>-1.8646528458522802E-5</v>
      </c>
      <c r="AB81" s="20">
        <f t="shared" si="37"/>
        <v>359.99998135347153</v>
      </c>
      <c r="AC81" s="49">
        <f t="shared" si="38"/>
        <v>3.7293395794388248E-5</v>
      </c>
      <c r="AD81" s="20">
        <f t="shared" si="39"/>
        <v>359.99996270660421</v>
      </c>
      <c r="AF81" s="58">
        <f t="shared" si="58"/>
        <v>6.1111111687656621</v>
      </c>
      <c r="AG81" s="51">
        <f t="shared" si="40"/>
        <v>366.66667012593973</v>
      </c>
      <c r="AH81" s="16">
        <f t="shared" si="7"/>
        <v>250.00000235859528</v>
      </c>
      <c r="AI81" s="52">
        <f t="shared" si="8"/>
        <v>159.83403049147165</v>
      </c>
      <c r="AJ81" s="52">
        <f t="shared" si="41"/>
        <v>4.8381371232949277E-2</v>
      </c>
      <c r="AK81" s="16">
        <f t="shared" si="53"/>
        <v>2.6608730236634983</v>
      </c>
      <c r="AL81" s="16">
        <f t="shared" si="54"/>
        <v>2.6608543771350242</v>
      </c>
      <c r="AM81" s="32">
        <f t="shared" si="9"/>
        <v>6.1111111687646913</v>
      </c>
      <c r="AN81" s="32">
        <f t="shared" si="10"/>
        <v>-3.4444676843999367E-6</v>
      </c>
      <c r="AO81" s="32">
        <f t="shared" si="11"/>
        <v>6.1045223269397004</v>
      </c>
      <c r="AP81" s="32">
        <f t="shared" si="12"/>
        <v>-3.4444676843999367E-6</v>
      </c>
      <c r="AQ81" s="32">
        <f t="shared" si="13"/>
        <v>0.28370209180628075</v>
      </c>
      <c r="AR81" s="56">
        <f t="shared" si="61"/>
        <v>342.09810586054016</v>
      </c>
      <c r="AS81" s="56">
        <f t="shared" si="61"/>
        <v>-4.2965611188444899E-5</v>
      </c>
      <c r="AT81" s="56">
        <f t="shared" si="61"/>
        <v>7.9449895036276281</v>
      </c>
      <c r="AU81" s="55">
        <f t="shared" si="43"/>
        <v>0.31005890174502254</v>
      </c>
      <c r="AV81" s="56">
        <f t="shared" si="14"/>
        <v>11547.005601670213</v>
      </c>
      <c r="AW81" s="53">
        <f t="shared" si="15"/>
        <v>1.0319815506337151E-2</v>
      </c>
      <c r="AX81" s="53">
        <f t="shared" si="16"/>
        <v>9.6755214810829576E-2</v>
      </c>
      <c r="AY81" s="56">
        <f t="shared" si="17"/>
        <v>676.67332702964768</v>
      </c>
      <c r="AZ81" s="56">
        <f t="shared" si="18"/>
        <v>399.5850762286791</v>
      </c>
      <c r="BA81" s="53">
        <f t="shared" si="19"/>
        <v>7.4403432051347793E-3</v>
      </c>
      <c r="BB81" s="56">
        <f t="shared" si="20"/>
        <v>277.08826995295061</v>
      </c>
      <c r="BC81" s="56">
        <f t="shared" si="21"/>
        <v>-1.9151982030507497E-5</v>
      </c>
      <c r="BD81" s="53">
        <f t="shared" si="22"/>
        <v>-1.7116551940265228E-11</v>
      </c>
      <c r="BE81" s="32">
        <f t="shared" si="23"/>
        <v>6.1111111687485451</v>
      </c>
      <c r="BF81" s="53">
        <f t="shared" si="24"/>
        <v>5.0373773741974419E-9</v>
      </c>
      <c r="BG81" s="51">
        <f t="shared" si="44"/>
        <v>6.1111111737859227</v>
      </c>
      <c r="BH81" s="51">
        <f t="shared" si="25"/>
        <v>-8.9372222222208007E-3</v>
      </c>
      <c r="BI81" s="51">
        <f t="shared" si="26"/>
        <v>-8.3792472393725226E-2</v>
      </c>
    </row>
    <row r="82" spans="1:61" ht="12.75" customHeight="1" x14ac:dyDescent="0.2">
      <c r="A82" s="45">
        <f t="shared" si="27"/>
        <v>56</v>
      </c>
      <c r="B82" s="57">
        <f t="shared" si="56"/>
        <v>9.6755214810829576E-2</v>
      </c>
      <c r="C82" s="16">
        <f t="shared" si="28"/>
        <v>9.6717921415063302E-2</v>
      </c>
      <c r="D82" s="34">
        <f t="shared" si="29"/>
        <v>1</v>
      </c>
      <c r="E82" s="49">
        <f t="shared" si="45"/>
        <v>8.3758525021154134E-2</v>
      </c>
      <c r="F82" s="49">
        <f t="shared" si="30"/>
        <v>4.8361839038815566E-2</v>
      </c>
      <c r="G82" s="20">
        <f t="shared" si="0"/>
        <v>4.8361839038815566E-2</v>
      </c>
      <c r="H82" s="49">
        <f t="shared" si="31"/>
        <v>30.001980712407629</v>
      </c>
      <c r="I82" s="20">
        <f t="shared" si="1"/>
        <v>30.001980712407629</v>
      </c>
      <c r="J82" s="57">
        <f t="shared" si="32"/>
        <v>0</v>
      </c>
      <c r="K82" s="16">
        <f t="shared" si="2"/>
        <v>30.001980712407629</v>
      </c>
      <c r="L82" s="34">
        <f t="shared" si="33"/>
        <v>1</v>
      </c>
      <c r="M82" s="49">
        <f t="shared" si="46"/>
        <v>59.998054636769055</v>
      </c>
      <c r="N82" s="20">
        <f t="shared" si="47"/>
        <v>59.998054636769055</v>
      </c>
      <c r="O82" s="16">
        <f t="shared" si="34"/>
        <v>30.001945363230945</v>
      </c>
      <c r="P82" s="49">
        <f t="shared" si="48"/>
        <v>4.8361839038815552E-2</v>
      </c>
      <c r="Q82" s="20">
        <f t="shared" si="3"/>
        <v>4.8361839038815552E-2</v>
      </c>
      <c r="R82" s="49">
        <f t="shared" si="49"/>
        <v>9.6717921417977998E-2</v>
      </c>
      <c r="S82" s="20">
        <f t="shared" si="4"/>
        <v>9.6717921417977998E-2</v>
      </c>
      <c r="T82" s="57">
        <f t="shared" si="57"/>
        <v>-8.3792472393725226E-2</v>
      </c>
      <c r="U82" s="16">
        <f t="shared" si="35"/>
        <v>-3.3947372571091483E-5</v>
      </c>
      <c r="V82" s="16">
        <f t="shared" si="50"/>
        <v>-3.3947372571091483E-5</v>
      </c>
      <c r="W82" s="34">
        <f t="shared" si="5"/>
        <v>4</v>
      </c>
      <c r="X82" s="49">
        <f t="shared" si="51"/>
        <v>59.998019287598183</v>
      </c>
      <c r="Y82" s="20">
        <f t="shared" si="52"/>
        <v>59.998019287598183</v>
      </c>
      <c r="Z82" s="16">
        <f t="shared" si="36"/>
        <v>30.001980712401817</v>
      </c>
      <c r="AA82" s="49">
        <f t="shared" si="6"/>
        <v>-1.9601089468864759E-5</v>
      </c>
      <c r="AB82" s="20">
        <f t="shared" si="37"/>
        <v>359.99998039891051</v>
      </c>
      <c r="AC82" s="49">
        <f t="shared" si="38"/>
        <v>3.9199276230218104E-5</v>
      </c>
      <c r="AD82" s="20">
        <f t="shared" si="39"/>
        <v>359.99996080072378</v>
      </c>
      <c r="AF82" s="58">
        <f t="shared" si="58"/>
        <v>6.1111111737859227</v>
      </c>
      <c r="AG82" s="51">
        <f t="shared" si="40"/>
        <v>366.6666704271554</v>
      </c>
      <c r="AH82" s="16">
        <f t="shared" si="7"/>
        <v>250.00000256396962</v>
      </c>
      <c r="AI82" s="52">
        <f t="shared" si="8"/>
        <v>159.8340307540781</v>
      </c>
      <c r="AJ82" s="52">
        <f t="shared" si="41"/>
        <v>4.8381440128309805E-2</v>
      </c>
      <c r="AK82" s="16">
        <f t="shared" si="53"/>
        <v>2.7092544637918081</v>
      </c>
      <c r="AL82" s="16">
        <f t="shared" si="54"/>
        <v>2.7092348627023171</v>
      </c>
      <c r="AM82" s="32">
        <f t="shared" si="9"/>
        <v>6.1111111737848498</v>
      </c>
      <c r="AN82" s="32">
        <f t="shared" si="10"/>
        <v>-3.6207931823755085E-6</v>
      </c>
      <c r="AO82" s="32">
        <f t="shared" si="11"/>
        <v>6.1042805979958406</v>
      </c>
      <c r="AP82" s="32">
        <f t="shared" si="12"/>
        <v>-3.6207931823755085E-6</v>
      </c>
      <c r="AQ82" s="32">
        <f t="shared" si="13"/>
        <v>0.28885664141506751</v>
      </c>
      <c r="AR82" s="56">
        <f t="shared" si="61"/>
        <v>348.20238645853601</v>
      </c>
      <c r="AS82" s="56">
        <f t="shared" si="61"/>
        <v>-4.6586404370820409E-5</v>
      </c>
      <c r="AT82" s="56">
        <f t="shared" si="61"/>
        <v>8.2338461450426959</v>
      </c>
      <c r="AU82" s="55">
        <f t="shared" si="43"/>
        <v>0.31005890174502254</v>
      </c>
      <c r="AV82" s="56">
        <f t="shared" si="14"/>
        <v>11547.005620641879</v>
      </c>
      <c r="AW82" s="53">
        <f t="shared" si="15"/>
        <v>1.0319815523292549E-2</v>
      </c>
      <c r="AX82" s="53">
        <f t="shared" si="16"/>
        <v>9.6755214890313704E-2</v>
      </c>
      <c r="AY82" s="56">
        <f t="shared" si="17"/>
        <v>676.67332647376236</v>
      </c>
      <c r="AZ82" s="56">
        <f t="shared" si="18"/>
        <v>399.58507688519524</v>
      </c>
      <c r="BA82" s="53">
        <f t="shared" si="19"/>
        <v>7.4403432051347793E-3</v>
      </c>
      <c r="BB82" s="56">
        <f t="shared" si="20"/>
        <v>277.08827040820518</v>
      </c>
      <c r="BC82" s="56">
        <f t="shared" si="21"/>
        <v>-2.0819638052671507E-5</v>
      </c>
      <c r="BD82" s="53">
        <f t="shared" si="22"/>
        <v>-1.860697318629592E-11</v>
      </c>
      <c r="BE82" s="32">
        <f t="shared" si="23"/>
        <v>6.1111111737673154</v>
      </c>
      <c r="BF82" s="53">
        <f t="shared" si="24"/>
        <v>5.2952453934084989E-9</v>
      </c>
      <c r="BG82" s="51">
        <f t="shared" si="44"/>
        <v>6.1111111790625605</v>
      </c>
      <c r="BH82" s="51">
        <f t="shared" si="25"/>
        <v>-8.9372222222206532E-3</v>
      </c>
      <c r="BI82" s="51">
        <f t="shared" si="26"/>
        <v>-8.3792472324888553E-2</v>
      </c>
    </row>
    <row r="83" spans="1:61" ht="12.75" customHeight="1" x14ac:dyDescent="0.2">
      <c r="A83" s="45">
        <f t="shared" si="27"/>
        <v>57</v>
      </c>
      <c r="B83" s="57">
        <f t="shared" si="56"/>
        <v>9.6755214890313704E-2</v>
      </c>
      <c r="C83" s="16">
        <f t="shared" si="28"/>
        <v>9.6716015614106254E-2</v>
      </c>
      <c r="D83" s="34">
        <f t="shared" si="29"/>
        <v>1</v>
      </c>
      <c r="E83" s="49">
        <f t="shared" si="45"/>
        <v>8.3756844745336886E-2</v>
      </c>
      <c r="F83" s="49">
        <f t="shared" si="30"/>
        <v>4.836093775486458E-2</v>
      </c>
      <c r="G83" s="20">
        <f t="shared" si="0"/>
        <v>4.836093775486458E-2</v>
      </c>
      <c r="H83" s="49">
        <f t="shared" si="31"/>
        <v>30.002016060210597</v>
      </c>
      <c r="I83" s="20">
        <f t="shared" si="1"/>
        <v>30.002016060210597</v>
      </c>
      <c r="J83" s="57">
        <f t="shared" si="32"/>
        <v>0</v>
      </c>
      <c r="K83" s="16">
        <f t="shared" si="2"/>
        <v>30.002016060210597</v>
      </c>
      <c r="L83" s="34">
        <f t="shared" si="33"/>
        <v>1</v>
      </c>
      <c r="M83" s="49">
        <f t="shared" si="46"/>
        <v>59.998019287598183</v>
      </c>
      <c r="N83" s="20">
        <f t="shared" si="47"/>
        <v>59.998019287598183</v>
      </c>
      <c r="O83" s="16">
        <f t="shared" si="34"/>
        <v>30.001980712401817</v>
      </c>
      <c r="P83" s="49">
        <f t="shared" si="48"/>
        <v>4.8360937754864559E-2</v>
      </c>
      <c r="Q83" s="20">
        <f t="shared" si="3"/>
        <v>4.8360937754864559E-2</v>
      </c>
      <c r="R83" s="49">
        <f t="shared" si="49"/>
        <v>9.6716015612323375E-2</v>
      </c>
      <c r="S83" s="20">
        <f t="shared" si="4"/>
        <v>9.6716015612323375E-2</v>
      </c>
      <c r="T83" s="57">
        <f t="shared" si="57"/>
        <v>-8.3792472324888553E-2</v>
      </c>
      <c r="U83" s="16">
        <f t="shared" si="35"/>
        <v>-3.5627579551666955E-5</v>
      </c>
      <c r="V83" s="16">
        <f t="shared" si="50"/>
        <v>-3.5627579551666955E-5</v>
      </c>
      <c r="W83" s="34">
        <f t="shared" si="5"/>
        <v>4</v>
      </c>
      <c r="X83" s="49">
        <f t="shared" si="51"/>
        <v>59.997983939795802</v>
      </c>
      <c r="Y83" s="20">
        <f t="shared" si="52"/>
        <v>59.997983939795802</v>
      </c>
      <c r="Z83" s="16">
        <f t="shared" si="36"/>
        <v>30.002016060204198</v>
      </c>
      <c r="AA83" s="49">
        <f t="shared" si="6"/>
        <v>-2.0571264176915695E-5</v>
      </c>
      <c r="AB83" s="20">
        <f t="shared" si="37"/>
        <v>359.9999794287358</v>
      </c>
      <c r="AC83" s="49">
        <f t="shared" si="38"/>
        <v>4.1140906126112053E-5</v>
      </c>
      <c r="AD83" s="20">
        <f t="shared" si="39"/>
        <v>359.99995885909385</v>
      </c>
      <c r="AF83" s="58">
        <f t="shared" si="58"/>
        <v>6.1111111790625605</v>
      </c>
      <c r="AG83" s="51">
        <f t="shared" si="40"/>
        <v>366.66667074375363</v>
      </c>
      <c r="AH83" s="16">
        <f t="shared" si="7"/>
        <v>250.00000277983204</v>
      </c>
      <c r="AI83" s="52">
        <f t="shared" si="8"/>
        <v>159.83403103009542</v>
      </c>
      <c r="AJ83" s="52">
        <f t="shared" si="41"/>
        <v>4.8381509019066016E-2</v>
      </c>
      <c r="AK83" s="16">
        <f t="shared" si="53"/>
        <v>2.7576359728108741</v>
      </c>
      <c r="AL83" s="16">
        <f t="shared" si="54"/>
        <v>2.7576154015466727</v>
      </c>
      <c r="AM83" s="32">
        <f t="shared" si="9"/>
        <v>6.1111111790613792</v>
      </c>
      <c r="AN83" s="32">
        <f t="shared" si="10"/>
        <v>-3.8000024003758559E-6</v>
      </c>
      <c r="AO83" s="32">
        <f t="shared" si="11"/>
        <v>6.1040345166258243</v>
      </c>
      <c r="AP83" s="32">
        <f t="shared" si="12"/>
        <v>-3.8000024003758559E-6</v>
      </c>
      <c r="AQ83" s="32">
        <f t="shared" si="13"/>
        <v>0.2940109907631025</v>
      </c>
      <c r="AR83" s="56">
        <f t="shared" si="61"/>
        <v>354.30642097516181</v>
      </c>
      <c r="AS83" s="56">
        <f t="shared" si="61"/>
        <v>-5.0386406771196264E-5</v>
      </c>
      <c r="AT83" s="56">
        <f t="shared" si="61"/>
        <v>8.5278571358057977</v>
      </c>
      <c r="AU83" s="55">
        <f t="shared" si="43"/>
        <v>0.31005890174502254</v>
      </c>
      <c r="AV83" s="56">
        <f t="shared" si="14"/>
        <v>11547.005640582398</v>
      </c>
      <c r="AW83" s="53">
        <f t="shared" si="15"/>
        <v>1.0319815541113836E-2</v>
      </c>
      <c r="AX83" s="53">
        <f t="shared" si="16"/>
        <v>9.6755214973856973E-2</v>
      </c>
      <c r="AY83" s="56">
        <f t="shared" si="17"/>
        <v>676.67332588948898</v>
      </c>
      <c r="AZ83" s="56">
        <f t="shared" si="18"/>
        <v>399.58507757523853</v>
      </c>
      <c r="BA83" s="53">
        <f t="shared" si="19"/>
        <v>7.4403432051347793E-3</v>
      </c>
      <c r="BB83" s="56">
        <f t="shared" si="20"/>
        <v>277.08827088670876</v>
      </c>
      <c r="BC83" s="56">
        <f t="shared" si="21"/>
        <v>-2.2572458306058252E-5</v>
      </c>
      <c r="BD83" s="53">
        <f t="shared" si="22"/>
        <v>-2.0173507598308838E-11</v>
      </c>
      <c r="BE83" s="32">
        <f t="shared" si="23"/>
        <v>6.1111111790423873</v>
      </c>
      <c r="BF83" s="53">
        <f t="shared" si="24"/>
        <v>5.55733072137407E-9</v>
      </c>
      <c r="BG83" s="51">
        <f t="shared" si="44"/>
        <v>6.1111111845997179</v>
      </c>
      <c r="BH83" s="51">
        <f t="shared" si="25"/>
        <v>-8.9372222222204936E-3</v>
      </c>
      <c r="BI83" s="51">
        <f t="shared" si="26"/>
        <v>-8.3792472252536471E-2</v>
      </c>
    </row>
    <row r="84" spans="1:61" ht="12.75" customHeight="1" x14ac:dyDescent="0.2">
      <c r="A84" s="45">
        <f t="shared" si="27"/>
        <v>58</v>
      </c>
      <c r="B84" s="57">
        <f t="shared" si="56"/>
        <v>9.6755214973856973E-2</v>
      </c>
      <c r="C84" s="16">
        <f t="shared" si="28"/>
        <v>9.6714074067733691E-2</v>
      </c>
      <c r="D84" s="34">
        <f t="shared" si="29"/>
        <v>1</v>
      </c>
      <c r="E84" s="49">
        <f t="shared" si="45"/>
        <v>8.375513351602068E-2</v>
      </c>
      <c r="F84" s="49">
        <f t="shared" si="30"/>
        <v>4.8360018593023087E-2</v>
      </c>
      <c r="G84" s="20">
        <f t="shared" si="0"/>
        <v>4.8360018593023087E-2</v>
      </c>
      <c r="H84" s="49">
        <f t="shared" si="31"/>
        <v>30.002051406618978</v>
      </c>
      <c r="I84" s="20">
        <f t="shared" si="1"/>
        <v>30.002051406618978</v>
      </c>
      <c r="J84" s="57">
        <f t="shared" si="32"/>
        <v>0</v>
      </c>
      <c r="K84" s="16">
        <f t="shared" si="2"/>
        <v>30.002051406618978</v>
      </c>
      <c r="L84" s="34">
        <f t="shared" si="33"/>
        <v>1</v>
      </c>
      <c r="M84" s="49">
        <f t="shared" si="46"/>
        <v>59.997983939795816</v>
      </c>
      <c r="N84" s="20">
        <f t="shared" si="47"/>
        <v>59.997983939795816</v>
      </c>
      <c r="O84" s="16">
        <f t="shared" si="34"/>
        <v>30.002016060204184</v>
      </c>
      <c r="P84" s="49">
        <f t="shared" si="48"/>
        <v>4.8360018593023087E-2</v>
      </c>
      <c r="Q84" s="20">
        <f t="shared" si="3"/>
        <v>4.8360018593023087E-2</v>
      </c>
      <c r="R84" s="49">
        <f t="shared" si="49"/>
        <v>9.6714074070312558E-2</v>
      </c>
      <c r="S84" s="20">
        <f t="shared" si="4"/>
        <v>9.6714074070312558E-2</v>
      </c>
      <c r="T84" s="57">
        <f t="shared" si="57"/>
        <v>-8.3792472252536471E-2</v>
      </c>
      <c r="U84" s="16">
        <f t="shared" si="35"/>
        <v>-3.7338736515790671E-5</v>
      </c>
      <c r="V84" s="16">
        <f t="shared" si="50"/>
        <v>-3.7338736515790671E-5</v>
      </c>
      <c r="W84" s="34">
        <f t="shared" si="5"/>
        <v>4</v>
      </c>
      <c r="X84" s="49">
        <f t="shared" si="51"/>
        <v>59.99794859338806</v>
      </c>
      <c r="Y84" s="20">
        <f t="shared" si="52"/>
        <v>59.99794859338806</v>
      </c>
      <c r="Z84" s="16">
        <f t="shared" si="36"/>
        <v>30.00205140661194</v>
      </c>
      <c r="AA84" s="49">
        <f t="shared" si="6"/>
        <v>-2.1559312106966958E-5</v>
      </c>
      <c r="AB84" s="20">
        <f t="shared" si="37"/>
        <v>359.99997844068787</v>
      </c>
      <c r="AC84" s="49">
        <f t="shared" si="38"/>
        <v>4.3121908566407706E-5</v>
      </c>
      <c r="AD84" s="20">
        <f t="shared" si="39"/>
        <v>359.99995687809144</v>
      </c>
      <c r="AF84" s="58">
        <f t="shared" si="58"/>
        <v>6.1111111845997179</v>
      </c>
      <c r="AG84" s="51">
        <f t="shared" si="40"/>
        <v>366.66667107598306</v>
      </c>
      <c r="AH84" s="16">
        <f t="shared" si="7"/>
        <v>250.0000030063521</v>
      </c>
      <c r="AI84" s="52">
        <f t="shared" si="8"/>
        <v>159.83403131974035</v>
      </c>
      <c r="AJ84" s="52">
        <f t="shared" si="41"/>
        <v>4.8381577905161066E-2</v>
      </c>
      <c r="AK84" s="16">
        <f t="shared" si="53"/>
        <v>2.8060175507160352</v>
      </c>
      <c r="AL84" s="16">
        <f t="shared" si="54"/>
        <v>2.8059959914039041</v>
      </c>
      <c r="AM84" s="32">
        <f t="shared" si="9"/>
        <v>6.1111111845984203</v>
      </c>
      <c r="AN84" s="32">
        <f t="shared" si="10"/>
        <v>-3.9825127134949546E-6</v>
      </c>
      <c r="AO84" s="32">
        <f t="shared" si="11"/>
        <v>6.1037840830066523</v>
      </c>
      <c r="AP84" s="32">
        <f t="shared" si="12"/>
        <v>-3.9825127134949546E-6</v>
      </c>
      <c r="AQ84" s="32">
        <f t="shared" si="13"/>
        <v>0.29916513593423733</v>
      </c>
      <c r="AR84" s="56">
        <f t="shared" si="61"/>
        <v>360.41020505816846</v>
      </c>
      <c r="AS84" s="56">
        <f t="shared" si="61"/>
        <v>-5.4368919484691218E-5</v>
      </c>
      <c r="AT84" s="56">
        <f t="shared" si="61"/>
        <v>8.8270222717400344</v>
      </c>
      <c r="AU84" s="55">
        <f t="shared" si="43"/>
        <v>0.31005890174502254</v>
      </c>
      <c r="AV84" s="56">
        <f t="shared" si="14"/>
        <v>11547.005661507426</v>
      </c>
      <c r="AW84" s="53">
        <f t="shared" si="15"/>
        <v>1.0319815559814999E-2</v>
      </c>
      <c r="AX84" s="53">
        <f t="shared" si="16"/>
        <v>9.6755215061524985E-2</v>
      </c>
      <c r="AY84" s="56">
        <f t="shared" si="17"/>
        <v>676.67332527636859</v>
      </c>
      <c r="AZ84" s="56">
        <f t="shared" si="18"/>
        <v>399.58507829935087</v>
      </c>
      <c r="BA84" s="53">
        <f t="shared" si="19"/>
        <v>7.4403432051347793E-3</v>
      </c>
      <c r="BB84" s="56">
        <f t="shared" si="20"/>
        <v>277.0882713888372</v>
      </c>
      <c r="BC84" s="56">
        <f t="shared" si="21"/>
        <v>-2.441181948142912E-5</v>
      </c>
      <c r="BD84" s="53">
        <f t="shared" si="22"/>
        <v>-2.1817385555430567E-11</v>
      </c>
      <c r="BE84" s="32">
        <f t="shared" si="23"/>
        <v>6.1111111845779007</v>
      </c>
      <c r="BF84" s="53">
        <f t="shared" si="24"/>
        <v>5.824243750142302E-9</v>
      </c>
      <c r="BG84" s="51">
        <f t="shared" si="44"/>
        <v>6.111111190402144</v>
      </c>
      <c r="BH84" s="51">
        <f t="shared" si="25"/>
        <v>-8.9372222222203236E-3</v>
      </c>
      <c r="BI84" s="51">
        <f t="shared" si="26"/>
        <v>-8.3792472176612162E-2</v>
      </c>
    </row>
    <row r="85" spans="1:61" ht="12.75" customHeight="1" x14ac:dyDescent="0.2">
      <c r="A85" s="45">
        <f t="shared" si="27"/>
        <v>59</v>
      </c>
      <c r="B85" s="57">
        <f t="shared" si="56"/>
        <v>9.6755215061524985E-2</v>
      </c>
      <c r="C85" s="16">
        <f t="shared" si="28"/>
        <v>9.6712093152973466E-2</v>
      </c>
      <c r="D85" s="34">
        <f t="shared" si="29"/>
        <v>1</v>
      </c>
      <c r="E85" s="49">
        <f t="shared" si="45"/>
        <v>8.3753388195740644E-2</v>
      </c>
      <c r="F85" s="49">
        <f t="shared" si="30"/>
        <v>4.8359079741593425E-2</v>
      </c>
      <c r="G85" s="20">
        <f t="shared" si="0"/>
        <v>4.8359079741593425E-2</v>
      </c>
      <c r="H85" s="49">
        <f t="shared" si="31"/>
        <v>30.002086751603972</v>
      </c>
      <c r="I85" s="20">
        <f t="shared" si="1"/>
        <v>30.002086751603972</v>
      </c>
      <c r="J85" s="57">
        <f t="shared" si="32"/>
        <v>0</v>
      </c>
      <c r="K85" s="16">
        <f t="shared" si="2"/>
        <v>30.002086751603972</v>
      </c>
      <c r="L85" s="34">
        <f t="shared" si="33"/>
        <v>1</v>
      </c>
      <c r="M85" s="49">
        <f t="shared" si="46"/>
        <v>59.99794859338806</v>
      </c>
      <c r="N85" s="20">
        <f t="shared" si="47"/>
        <v>59.99794859338806</v>
      </c>
      <c r="O85" s="16">
        <f t="shared" si="34"/>
        <v>30.00205140661194</v>
      </c>
      <c r="P85" s="49">
        <f t="shared" si="48"/>
        <v>4.8359079741593411E-2</v>
      </c>
      <c r="Q85" s="20">
        <f t="shared" si="3"/>
        <v>4.8359079741593411E-2</v>
      </c>
      <c r="R85" s="49">
        <f t="shared" si="49"/>
        <v>9.6712093153162024E-2</v>
      </c>
      <c r="S85" s="20">
        <f t="shared" si="4"/>
        <v>9.6712093153162024E-2</v>
      </c>
      <c r="T85" s="57">
        <f t="shared" si="57"/>
        <v>-8.3792472176612162E-2</v>
      </c>
      <c r="U85" s="16">
        <f t="shared" si="35"/>
        <v>-3.9083980871518209E-5</v>
      </c>
      <c r="V85" s="16">
        <f t="shared" si="50"/>
        <v>-3.9083980871518209E-5</v>
      </c>
      <c r="W85" s="34">
        <f t="shared" si="5"/>
        <v>4</v>
      </c>
      <c r="X85" s="49">
        <f t="shared" si="51"/>
        <v>59.997913248403727</v>
      </c>
      <c r="Y85" s="20">
        <f t="shared" si="52"/>
        <v>59.997913248403727</v>
      </c>
      <c r="Z85" s="16">
        <f t="shared" si="36"/>
        <v>30.002086751596273</v>
      </c>
      <c r="AA85" s="49">
        <f t="shared" si="6"/>
        <v>-2.2567044870949495E-5</v>
      </c>
      <c r="AB85" s="20">
        <f t="shared" si="37"/>
        <v>359.99997743295512</v>
      </c>
      <c r="AC85" s="49">
        <f t="shared" si="38"/>
        <v>4.5137099832196355E-5</v>
      </c>
      <c r="AD85" s="20">
        <f t="shared" si="39"/>
        <v>359.99995486290015</v>
      </c>
      <c r="AF85" s="58">
        <f t="shared" si="58"/>
        <v>6.111111190402144</v>
      </c>
      <c r="AG85" s="51">
        <f t="shared" si="40"/>
        <v>366.66667142412865</v>
      </c>
      <c r="AH85" s="16">
        <f t="shared" si="7"/>
        <v>250.00000324372411</v>
      </c>
      <c r="AI85" s="52">
        <f t="shared" si="8"/>
        <v>159.83403162326132</v>
      </c>
      <c r="AJ85" s="52">
        <f t="shared" si="41"/>
        <v>4.8381646786481269E-2</v>
      </c>
      <c r="AK85" s="16">
        <f t="shared" si="53"/>
        <v>2.8543991975025165</v>
      </c>
      <c r="AL85" s="16">
        <f t="shared" si="54"/>
        <v>2.8543766304576366</v>
      </c>
      <c r="AM85" s="32">
        <f t="shared" si="9"/>
        <v>6.111111190400722</v>
      </c>
      <c r="AN85" s="32">
        <f t="shared" si="10"/>
        <v>-4.1686587546093865E-6</v>
      </c>
      <c r="AO85" s="32">
        <f t="shared" si="11"/>
        <v>6.1035292973174702</v>
      </c>
      <c r="AP85" s="32">
        <f t="shared" si="12"/>
        <v>-4.1686587546093865E-6</v>
      </c>
      <c r="AQ85" s="32">
        <f t="shared" si="13"/>
        <v>0.30431907306023687</v>
      </c>
      <c r="AR85" s="56">
        <f t="shared" si="61"/>
        <v>366.51373435548595</v>
      </c>
      <c r="AS85" s="56">
        <f t="shared" si="61"/>
        <v>-5.8537578239300604E-5</v>
      </c>
      <c r="AT85" s="56">
        <f t="shared" si="61"/>
        <v>9.1313413448002709</v>
      </c>
      <c r="AU85" s="55">
        <f t="shared" si="43"/>
        <v>0.31005890174502254</v>
      </c>
      <c r="AV85" s="56">
        <f t="shared" si="14"/>
        <v>11547.005683434912</v>
      </c>
      <c r="AW85" s="53">
        <f t="shared" si="15"/>
        <v>1.0319815579412079E-2</v>
      </c>
      <c r="AX85" s="53">
        <f t="shared" si="16"/>
        <v>9.6755215153392901E-2</v>
      </c>
      <c r="AY85" s="56">
        <f t="shared" si="17"/>
        <v>676.67332463387538</v>
      </c>
      <c r="AZ85" s="56">
        <f t="shared" si="18"/>
        <v>399.58507905815333</v>
      </c>
      <c r="BA85" s="53">
        <f t="shared" si="19"/>
        <v>7.4403432051347793E-3</v>
      </c>
      <c r="BB85" s="56">
        <f t="shared" si="20"/>
        <v>277.08827191502115</v>
      </c>
      <c r="BC85" s="56">
        <f t="shared" si="21"/>
        <v>-2.6339299097344337E-5</v>
      </c>
      <c r="BD85" s="53">
        <f t="shared" si="22"/>
        <v>-2.3540016921054351E-11</v>
      </c>
      <c r="BE85" s="32">
        <f t="shared" si="23"/>
        <v>6.1111111903786037</v>
      </c>
      <c r="BF85" s="53">
        <f t="shared" si="24"/>
        <v>6.0964738650262645E-9</v>
      </c>
      <c r="BG85" s="51">
        <f t="shared" si="44"/>
        <v>6.1111111964750773</v>
      </c>
      <c r="BH85" s="51">
        <f t="shared" si="25"/>
        <v>-8.9372222222201415E-3</v>
      </c>
      <c r="BI85" s="51">
        <f t="shared" si="26"/>
        <v>-8.3792472097050527E-2</v>
      </c>
    </row>
    <row r="86" spans="1:61" ht="12.75" customHeight="1" x14ac:dyDescent="0.2">
      <c r="A86" s="45">
        <f t="shared" si="27"/>
        <v>60</v>
      </c>
      <c r="B86" s="57">
        <f t="shared" si="56"/>
        <v>9.6755215153392901E-2</v>
      </c>
      <c r="C86" s="16">
        <f t="shared" si="28"/>
        <v>9.6710078053547477E-2</v>
      </c>
      <c r="D86" s="34">
        <f t="shared" si="29"/>
        <v>1</v>
      </c>
      <c r="E86" s="49">
        <f t="shared" si="45"/>
        <v>8.3751613273696388E-2</v>
      </c>
      <c r="F86" s="49">
        <f t="shared" si="30"/>
        <v>4.8358123792500561E-2</v>
      </c>
      <c r="G86" s="20">
        <f t="shared" si="0"/>
        <v>4.8358123792500561E-2</v>
      </c>
      <c r="H86" s="49">
        <f t="shared" si="31"/>
        <v>30.002122095140592</v>
      </c>
      <c r="I86" s="20">
        <f t="shared" si="1"/>
        <v>30.002122095140592</v>
      </c>
      <c r="J86" s="57">
        <f t="shared" si="32"/>
        <v>0</v>
      </c>
      <c r="K86" s="16">
        <f t="shared" si="2"/>
        <v>30.002122095140592</v>
      </c>
      <c r="L86" s="34">
        <f t="shared" si="33"/>
        <v>1</v>
      </c>
      <c r="M86" s="49">
        <f t="shared" si="46"/>
        <v>59.997913248403712</v>
      </c>
      <c r="N86" s="20">
        <f t="shared" si="47"/>
        <v>59.997913248403712</v>
      </c>
      <c r="O86" s="16">
        <f t="shared" si="34"/>
        <v>30.002086751596288</v>
      </c>
      <c r="P86" s="49">
        <f t="shared" si="48"/>
        <v>4.8358123792500568E-2</v>
      </c>
      <c r="Q86" s="20">
        <f t="shared" si="3"/>
        <v>4.8358123792500568E-2</v>
      </c>
      <c r="R86" s="49">
        <f t="shared" si="49"/>
        <v>9.6710078055379095E-2</v>
      </c>
      <c r="S86" s="20">
        <f t="shared" si="4"/>
        <v>9.6710078055379095E-2</v>
      </c>
      <c r="T86" s="57">
        <f t="shared" si="57"/>
        <v>-8.3792472097050527E-2</v>
      </c>
      <c r="U86" s="16">
        <f t="shared" si="35"/>
        <v>-4.0858823354139595E-5</v>
      </c>
      <c r="V86" s="16">
        <f t="shared" si="50"/>
        <v>-4.0858823354139595E-5</v>
      </c>
      <c r="W86" s="34">
        <f t="shared" si="5"/>
        <v>4</v>
      </c>
      <c r="X86" s="49">
        <f t="shared" si="51"/>
        <v>59.997877904867821</v>
      </c>
      <c r="Y86" s="20">
        <f t="shared" si="52"/>
        <v>59.997877904867821</v>
      </c>
      <c r="Z86" s="16">
        <f t="shared" si="36"/>
        <v>30.002122095132179</v>
      </c>
      <c r="AA86" s="49">
        <f t="shared" si="6"/>
        <v>-2.359187045289623E-5</v>
      </c>
      <c r="AB86" s="20">
        <f t="shared" si="37"/>
        <v>359.99997640812956</v>
      </c>
      <c r="AC86" s="49">
        <f t="shared" si="38"/>
        <v>4.7182099434570735E-5</v>
      </c>
      <c r="AD86" s="20">
        <f t="shared" si="39"/>
        <v>359.99995281790058</v>
      </c>
      <c r="AF86" s="58">
        <f t="shared" si="58"/>
        <v>6.1111111964750773</v>
      </c>
      <c r="AG86" s="51">
        <f t="shared" si="40"/>
        <v>366.66667178850463</v>
      </c>
      <c r="AH86" s="16">
        <f t="shared" si="7"/>
        <v>250.00000349216228</v>
      </c>
      <c r="AI86" s="52">
        <f t="shared" si="8"/>
        <v>159.83403194093231</v>
      </c>
      <c r="AJ86" s="52">
        <f t="shared" si="41"/>
        <v>4.8381715662969782E-2</v>
      </c>
      <c r="AK86" s="16">
        <f t="shared" si="53"/>
        <v>2.9027809131654863</v>
      </c>
      <c r="AL86" s="16">
        <f t="shared" si="54"/>
        <v>2.9027573212950415</v>
      </c>
      <c r="AM86" s="32">
        <f t="shared" si="9"/>
        <v>6.1111111964735239</v>
      </c>
      <c r="AN86" s="32">
        <f t="shared" si="10"/>
        <v>-4.3579617032218999E-6</v>
      </c>
      <c r="AO86" s="32">
        <f t="shared" si="11"/>
        <v>6.1032701597178844</v>
      </c>
      <c r="AP86" s="32">
        <f t="shared" si="12"/>
        <v>-4.3579617032218999E-6</v>
      </c>
      <c r="AQ86" s="32">
        <f t="shared" si="13"/>
        <v>0.30947279874214401</v>
      </c>
      <c r="AR86" s="56">
        <f t="shared" si="61"/>
        <v>372.61700451520386</v>
      </c>
      <c r="AS86" s="56">
        <f t="shared" si="61"/>
        <v>-6.289553994252251E-5</v>
      </c>
      <c r="AT86" s="56">
        <f t="shared" si="61"/>
        <v>9.4408141435424149</v>
      </c>
      <c r="AU86" s="55">
        <f t="shared" si="43"/>
        <v>0.31005890174502254</v>
      </c>
      <c r="AV86" s="56">
        <f t="shared" si="14"/>
        <v>11547.005706384649</v>
      </c>
      <c r="AW86" s="53">
        <f t="shared" si="15"/>
        <v>1.0319815599922769E-2</v>
      </c>
      <c r="AX86" s="53">
        <f t="shared" si="16"/>
        <v>9.6755215249543655E-2</v>
      </c>
      <c r="AY86" s="56">
        <f t="shared" si="17"/>
        <v>676.67332396142956</v>
      </c>
      <c r="AZ86" s="56">
        <f t="shared" si="18"/>
        <v>399.58507985233075</v>
      </c>
      <c r="BA86" s="53">
        <f t="shared" si="19"/>
        <v>7.4403432051347793E-3</v>
      </c>
      <c r="BB86" s="56">
        <f t="shared" si="20"/>
        <v>277.08827246573554</v>
      </c>
      <c r="BC86" s="56">
        <f t="shared" si="21"/>
        <v>-2.8356636732951301E-5</v>
      </c>
      <c r="BD86" s="53">
        <f t="shared" si="22"/>
        <v>-2.5342956395721531E-11</v>
      </c>
      <c r="BE86" s="32">
        <f t="shared" si="23"/>
        <v>6.111111196449734</v>
      </c>
      <c r="BF86" s="53">
        <f t="shared" si="24"/>
        <v>6.3733208127670182E-9</v>
      </c>
      <c r="BG86" s="51">
        <f t="shared" si="44"/>
        <v>6.1111112028230545</v>
      </c>
      <c r="BH86" s="51">
        <f t="shared" si="25"/>
        <v>-8.9372222222199489E-3</v>
      </c>
      <c r="BI86" s="51">
        <f t="shared" si="26"/>
        <v>-8.379247201377972E-2</v>
      </c>
    </row>
    <row r="87" spans="1:61" ht="12.75" customHeight="1" x14ac:dyDescent="0.2">
      <c r="A87" s="45">
        <f t="shared" si="27"/>
        <v>61</v>
      </c>
      <c r="B87" s="57">
        <f t="shared" si="56"/>
        <v>9.6755215249543655E-2</v>
      </c>
      <c r="C87" s="16">
        <f t="shared" si="28"/>
        <v>9.6708033150093797E-2</v>
      </c>
      <c r="D87" s="34">
        <f t="shared" si="29"/>
        <v>1</v>
      </c>
      <c r="E87" s="49">
        <f t="shared" si="45"/>
        <v>8.3749812543601837E-2</v>
      </c>
      <c r="F87" s="49">
        <f t="shared" si="30"/>
        <v>4.8357152936117503E-2</v>
      </c>
      <c r="G87" s="20">
        <f t="shared" si="0"/>
        <v>4.8357152936117503E-2</v>
      </c>
      <c r="H87" s="49">
        <f t="shared" si="31"/>
        <v>30.002157437207021</v>
      </c>
      <c r="I87" s="20">
        <f t="shared" si="1"/>
        <v>30.002157437207021</v>
      </c>
      <c r="J87" s="57">
        <f t="shared" si="32"/>
        <v>0</v>
      </c>
      <c r="K87" s="16">
        <f t="shared" si="2"/>
        <v>30.002157437207021</v>
      </c>
      <c r="L87" s="34">
        <f t="shared" si="33"/>
        <v>1</v>
      </c>
      <c r="M87" s="49">
        <f t="shared" si="46"/>
        <v>59.997877904867821</v>
      </c>
      <c r="N87" s="20">
        <f t="shared" si="47"/>
        <v>59.997877904867821</v>
      </c>
      <c r="O87" s="16">
        <f t="shared" si="34"/>
        <v>30.002122095132179</v>
      </c>
      <c r="P87" s="49">
        <f t="shared" si="48"/>
        <v>4.835715293611749E-2</v>
      </c>
      <c r="Q87" s="20">
        <f t="shared" si="3"/>
        <v>4.835715293611749E-2</v>
      </c>
      <c r="R87" s="49">
        <f t="shared" si="49"/>
        <v>9.6708033150315537E-2</v>
      </c>
      <c r="S87" s="20">
        <f t="shared" si="4"/>
        <v>9.6708033150315537E-2</v>
      </c>
      <c r="T87" s="57">
        <f t="shared" si="57"/>
        <v>-8.379247201377972E-2</v>
      </c>
      <c r="U87" s="16">
        <f t="shared" si="35"/>
        <v>-4.2659470177883185E-5</v>
      </c>
      <c r="V87" s="16">
        <f t="shared" si="50"/>
        <v>-4.2659470177883185E-5</v>
      </c>
      <c r="W87" s="34">
        <f t="shared" si="5"/>
        <v>4</v>
      </c>
      <c r="X87" s="49">
        <f t="shared" si="51"/>
        <v>59.997842562802155</v>
      </c>
      <c r="Y87" s="20">
        <f t="shared" si="52"/>
        <v>59.997842562802155</v>
      </c>
      <c r="Z87" s="16">
        <f t="shared" si="36"/>
        <v>30.002157437197845</v>
      </c>
      <c r="AA87" s="49">
        <f t="shared" si="6"/>
        <v>-2.463159839193311E-5</v>
      </c>
      <c r="AB87" s="20">
        <f t="shared" si="37"/>
        <v>359.99997536840164</v>
      </c>
      <c r="AC87" s="49">
        <f t="shared" si="38"/>
        <v>4.9260593801795514E-5</v>
      </c>
      <c r="AD87" s="20">
        <f t="shared" si="39"/>
        <v>359.99995073940619</v>
      </c>
      <c r="AF87" s="58">
        <f t="shared" si="58"/>
        <v>6.1111112028230545</v>
      </c>
      <c r="AG87" s="51">
        <f t="shared" si="40"/>
        <v>366.66667216938328</v>
      </c>
      <c r="AH87" s="16">
        <f t="shared" si="7"/>
        <v>250.00000375185226</v>
      </c>
      <c r="AI87" s="52">
        <f t="shared" si="8"/>
        <v>159.83403227299067</v>
      </c>
      <c r="AJ87" s="52">
        <f t="shared" si="41"/>
        <v>4.8381784534456074E-2</v>
      </c>
      <c r="AK87" s="16">
        <f t="shared" si="53"/>
        <v>2.9511626976999423</v>
      </c>
      <c r="AL87" s="16">
        <f t="shared" si="54"/>
        <v>2.9511380661015778</v>
      </c>
      <c r="AM87" s="32">
        <f t="shared" si="9"/>
        <v>6.1111112028213608</v>
      </c>
      <c r="AN87" s="32">
        <f t="shared" si="10"/>
        <v>-4.5500169179303868E-6</v>
      </c>
      <c r="AO87" s="32">
        <f t="shared" si="11"/>
        <v>6.1030066703711752</v>
      </c>
      <c r="AP87" s="32">
        <f t="shared" si="12"/>
        <v>-4.5500169179303868E-6</v>
      </c>
      <c r="AQ87" s="32">
        <f t="shared" si="13"/>
        <v>0.31462630953827797</v>
      </c>
      <c r="AR87" s="56">
        <f t="shared" si="61"/>
        <v>378.72001118557506</v>
      </c>
      <c r="AS87" s="56">
        <f t="shared" si="61"/>
        <v>-6.7445556860452893E-5</v>
      </c>
      <c r="AT87" s="56">
        <f t="shared" si="61"/>
        <v>9.7554404530806931</v>
      </c>
      <c r="AU87" s="55">
        <f t="shared" si="43"/>
        <v>0.31005890174502254</v>
      </c>
      <c r="AV87" s="56">
        <f t="shared" si="14"/>
        <v>11547.005730373781</v>
      </c>
      <c r="AW87" s="53">
        <f t="shared" si="15"/>
        <v>1.031981562136239E-2</v>
      </c>
      <c r="AX87" s="53">
        <f t="shared" si="16"/>
        <v>9.6755215350049079E-2</v>
      </c>
      <c r="AY87" s="56">
        <f t="shared" si="17"/>
        <v>676.6733232585284</v>
      </c>
      <c r="AZ87" s="56">
        <f t="shared" si="18"/>
        <v>399.5850806824767</v>
      </c>
      <c r="BA87" s="53">
        <f t="shared" si="19"/>
        <v>7.4403432051347793E-3</v>
      </c>
      <c r="BB87" s="56">
        <f t="shared" si="20"/>
        <v>277.08827304139191</v>
      </c>
      <c r="BC87" s="56">
        <f t="shared" si="21"/>
        <v>-3.0465340216778714E-5</v>
      </c>
      <c r="BD87" s="53">
        <f t="shared" si="22"/>
        <v>-2.722755155929551E-11</v>
      </c>
      <c r="BE87" s="32">
        <f t="shared" si="23"/>
        <v>6.1111112027958274</v>
      </c>
      <c r="BF87" s="53">
        <f t="shared" si="24"/>
        <v>6.6541928236601827E-9</v>
      </c>
      <c r="BG87" s="51">
        <f t="shared" si="44"/>
        <v>6.1111112094500202</v>
      </c>
      <c r="BH87" s="51">
        <f t="shared" si="25"/>
        <v>-8.9372222222197442E-3</v>
      </c>
      <c r="BI87" s="51">
        <f t="shared" si="26"/>
        <v>-8.3792471926737541E-2</v>
      </c>
    </row>
    <row r="88" spans="1:61" ht="12.75" customHeight="1" x14ac:dyDescent="0.2">
      <c r="A88" s="45">
        <f t="shared" si="27"/>
        <v>62</v>
      </c>
      <c r="B88" s="57">
        <f t="shared" si="56"/>
        <v>9.6755215350049079E-2</v>
      </c>
      <c r="C88" s="16">
        <f t="shared" si="28"/>
        <v>9.6705954756259871E-2</v>
      </c>
      <c r="D88" s="34">
        <f t="shared" si="29"/>
        <v>1</v>
      </c>
      <c r="E88" s="49">
        <f t="shared" si="45"/>
        <v>8.3747982813098545E-2</v>
      </c>
      <c r="F88" s="49">
        <f t="shared" si="30"/>
        <v>4.835616532906431E-2</v>
      </c>
      <c r="G88" s="20">
        <f t="shared" si="0"/>
        <v>4.835616532906431E-2</v>
      </c>
      <c r="H88" s="49">
        <f t="shared" si="31"/>
        <v>30.002192777778752</v>
      </c>
      <c r="I88" s="20">
        <f t="shared" si="1"/>
        <v>30.002192777778752</v>
      </c>
      <c r="J88" s="57">
        <f t="shared" si="32"/>
        <v>0</v>
      </c>
      <c r="K88" s="16">
        <f t="shared" si="2"/>
        <v>30.002192777778752</v>
      </c>
      <c r="L88" s="34">
        <f t="shared" si="33"/>
        <v>1</v>
      </c>
      <c r="M88" s="49">
        <f t="shared" si="46"/>
        <v>59.997842562802155</v>
      </c>
      <c r="N88" s="20">
        <f t="shared" si="47"/>
        <v>59.997842562802155</v>
      </c>
      <c r="O88" s="16">
        <f t="shared" si="34"/>
        <v>30.002157437197845</v>
      </c>
      <c r="P88" s="49">
        <f t="shared" si="48"/>
        <v>4.8356165329064268E-2</v>
      </c>
      <c r="Q88" s="20">
        <f t="shared" si="3"/>
        <v>4.8356165329064268E-2</v>
      </c>
      <c r="R88" s="49">
        <f t="shared" si="49"/>
        <v>9.6705954753973006E-2</v>
      </c>
      <c r="S88" s="20">
        <f t="shared" si="4"/>
        <v>9.6705954753973006E-2</v>
      </c>
      <c r="T88" s="57">
        <f t="shared" si="57"/>
        <v>-8.3792471926737541E-2</v>
      </c>
      <c r="U88" s="16">
        <f t="shared" si="35"/>
        <v>-4.448911363899577E-5</v>
      </c>
      <c r="V88" s="16">
        <f t="shared" si="50"/>
        <v>-4.448911363899577E-5</v>
      </c>
      <c r="W88" s="34">
        <f t="shared" si="5"/>
        <v>4</v>
      </c>
      <c r="X88" s="49">
        <f t="shared" si="51"/>
        <v>59.997807222231224</v>
      </c>
      <c r="Y88" s="20">
        <f t="shared" si="52"/>
        <v>59.997807222231224</v>
      </c>
      <c r="Z88" s="16">
        <f t="shared" si="36"/>
        <v>30.002192777768776</v>
      </c>
      <c r="AA88" s="49">
        <f t="shared" si="6"/>
        <v>-2.5688071987522296E-5</v>
      </c>
      <c r="AB88" s="20">
        <f t="shared" si="37"/>
        <v>359.99997431192799</v>
      </c>
      <c r="AC88" s="49">
        <f t="shared" si="38"/>
        <v>5.1368517294432469E-5</v>
      </c>
      <c r="AD88" s="20">
        <f t="shared" si="39"/>
        <v>359.99994863148271</v>
      </c>
      <c r="AF88" s="58">
        <f t="shared" si="58"/>
        <v>6.1111112094500202</v>
      </c>
      <c r="AG88" s="51">
        <f t="shared" si="40"/>
        <v>366.66667256700123</v>
      </c>
      <c r="AH88" s="16">
        <f t="shared" si="7"/>
        <v>250.00000402295541</v>
      </c>
      <c r="AI88" s="52">
        <f t="shared" si="8"/>
        <v>159.83403261964273</v>
      </c>
      <c r="AJ88" s="52">
        <f t="shared" si="41"/>
        <v>4.8381853401053831E-2</v>
      </c>
      <c r="AK88" s="16">
        <f t="shared" si="53"/>
        <v>2.9995445511009962</v>
      </c>
      <c r="AL88" s="16">
        <f t="shared" si="54"/>
        <v>2.9995188630289817</v>
      </c>
      <c r="AM88" s="32">
        <f t="shared" si="9"/>
        <v>6.1111112094481781</v>
      </c>
      <c r="AN88" s="32">
        <f t="shared" si="10"/>
        <v>-4.7451648859347088E-6</v>
      </c>
      <c r="AO88" s="32">
        <f t="shared" si="11"/>
        <v>6.1027388294648635</v>
      </c>
      <c r="AP88" s="32">
        <f t="shared" si="12"/>
        <v>-4.7451648859347088E-6</v>
      </c>
      <c r="AQ88" s="32">
        <f t="shared" si="13"/>
        <v>0.31977960157739205</v>
      </c>
      <c r="AR88" s="56">
        <f t="shared" si="61"/>
        <v>384.8227500150399</v>
      </c>
      <c r="AS88" s="56">
        <f t="shared" si="61"/>
        <v>-7.2190721746387602E-5</v>
      </c>
      <c r="AT88" s="56">
        <f t="shared" si="61"/>
        <v>10.075220054658086</v>
      </c>
      <c r="AU88" s="55">
        <f t="shared" si="43"/>
        <v>0.31005890174502254</v>
      </c>
      <c r="AV88" s="56">
        <f t="shared" si="14"/>
        <v>11547.005755417216</v>
      </c>
      <c r="AW88" s="53">
        <f t="shared" si="15"/>
        <v>1.0319815643744264E-2</v>
      </c>
      <c r="AX88" s="53">
        <f t="shared" si="16"/>
        <v>9.6755215454971649E-2</v>
      </c>
      <c r="AY88" s="56">
        <f t="shared" si="17"/>
        <v>676.67332252473534</v>
      </c>
      <c r="AZ88" s="56">
        <f t="shared" si="18"/>
        <v>399.5850815491068</v>
      </c>
      <c r="BA88" s="53">
        <f t="shared" si="19"/>
        <v>7.4403432051347793E-3</v>
      </c>
      <c r="BB88" s="56">
        <f t="shared" si="20"/>
        <v>277.08827364234793</v>
      </c>
      <c r="BC88" s="56">
        <f t="shared" si="21"/>
        <v>-3.2666719391727383E-5</v>
      </c>
      <c r="BD88" s="53">
        <f t="shared" si="22"/>
        <v>-2.9194973047484354E-11</v>
      </c>
      <c r="BE88" s="32">
        <f t="shared" si="23"/>
        <v>6.1111112094208249</v>
      </c>
      <c r="BF88" s="53">
        <f t="shared" si="24"/>
        <v>6.9395878446959051E-9</v>
      </c>
      <c r="BG88" s="51">
        <f t="shared" si="44"/>
        <v>6.1111112163604124</v>
      </c>
      <c r="BH88" s="51">
        <f t="shared" si="25"/>
        <v>-8.9372222222195274E-3</v>
      </c>
      <c r="BI88" s="51">
        <f t="shared" si="26"/>
        <v>-8.3792471835869894E-2</v>
      </c>
    </row>
    <row r="89" spans="1:61" ht="12.75" customHeight="1" x14ac:dyDescent="0.2">
      <c r="A89" s="45">
        <f t="shared" si="27"/>
        <v>63</v>
      </c>
      <c r="B89" s="57">
        <f t="shared" si="56"/>
        <v>9.6755215454971649E-2</v>
      </c>
      <c r="C89" s="16">
        <f t="shared" si="28"/>
        <v>9.6703846937657545E-2</v>
      </c>
      <c r="D89" s="34">
        <f t="shared" si="29"/>
        <v>1</v>
      </c>
      <c r="E89" s="49">
        <f t="shared" si="45"/>
        <v>8.3746127603082213E-2</v>
      </c>
      <c r="F89" s="49">
        <f t="shared" si="30"/>
        <v>4.835516300419667E-2</v>
      </c>
      <c r="G89" s="20">
        <f t="shared" si="0"/>
        <v>4.835516300419667E-2</v>
      </c>
      <c r="H89" s="49">
        <f t="shared" si="31"/>
        <v>30.002228116834303</v>
      </c>
      <c r="I89" s="20">
        <f t="shared" si="1"/>
        <v>30.002228116834303</v>
      </c>
      <c r="J89" s="57">
        <f t="shared" si="32"/>
        <v>0</v>
      </c>
      <c r="K89" s="16">
        <f t="shared" si="2"/>
        <v>30.002228116834303</v>
      </c>
      <c r="L89" s="34">
        <f t="shared" si="33"/>
        <v>1</v>
      </c>
      <c r="M89" s="49">
        <f t="shared" si="46"/>
        <v>59.997807222231224</v>
      </c>
      <c r="N89" s="20">
        <f t="shared" si="47"/>
        <v>59.997807222231224</v>
      </c>
      <c r="O89" s="16">
        <f t="shared" si="34"/>
        <v>30.002192777768776</v>
      </c>
      <c r="P89" s="49">
        <f t="shared" si="48"/>
        <v>4.8355163004196677E-2</v>
      </c>
      <c r="Q89" s="20">
        <f t="shared" si="3"/>
        <v>4.8355163004196677E-2</v>
      </c>
      <c r="R89" s="49">
        <f t="shared" si="49"/>
        <v>9.6703846938326607E-2</v>
      </c>
      <c r="S89" s="20">
        <f t="shared" si="4"/>
        <v>9.6703846938326607E-2</v>
      </c>
      <c r="T89" s="57">
        <f t="shared" si="57"/>
        <v>-8.3792471835869894E-2</v>
      </c>
      <c r="U89" s="16">
        <f t="shared" si="35"/>
        <v>-4.6344232787681738E-5</v>
      </c>
      <c r="V89" s="16">
        <f t="shared" si="50"/>
        <v>-4.6344232787681738E-5</v>
      </c>
      <c r="W89" s="34">
        <f t="shared" si="5"/>
        <v>4</v>
      </c>
      <c r="X89" s="49">
        <f t="shared" si="51"/>
        <v>59.997771883176526</v>
      </c>
      <c r="Y89" s="20">
        <f t="shared" si="52"/>
        <v>59.997771883176526</v>
      </c>
      <c r="Z89" s="16">
        <f t="shared" si="36"/>
        <v>30.002228116823474</v>
      </c>
      <c r="AA89" s="49">
        <f t="shared" si="6"/>
        <v>-2.6759258307117743E-5</v>
      </c>
      <c r="AB89" s="20">
        <f t="shared" si="37"/>
        <v>359.99997324074167</v>
      </c>
      <c r="AC89" s="49">
        <f t="shared" si="38"/>
        <v>5.35092032864544E-5</v>
      </c>
      <c r="AD89" s="20">
        <f t="shared" si="39"/>
        <v>359.99994649079673</v>
      </c>
      <c r="AF89" s="58">
        <f t="shared" si="58"/>
        <v>6.1111112163604124</v>
      </c>
      <c r="AG89" s="51">
        <f t="shared" si="40"/>
        <v>366.66667298162474</v>
      </c>
      <c r="AH89" s="16">
        <f t="shared" si="7"/>
        <v>250.00000430565325</v>
      </c>
      <c r="AI89" s="52">
        <f t="shared" si="8"/>
        <v>159.83403298112066</v>
      </c>
      <c r="AJ89" s="52">
        <f t="shared" si="41"/>
        <v>4.8381922262535682E-2</v>
      </c>
      <c r="AK89" s="16">
        <f t="shared" si="53"/>
        <v>3.0479264733635318</v>
      </c>
      <c r="AL89" s="16">
        <f t="shared" si="54"/>
        <v>3.0478997141051991</v>
      </c>
      <c r="AM89" s="32">
        <f t="shared" si="9"/>
        <v>6.111111216358414</v>
      </c>
      <c r="AN89" s="32">
        <f t="shared" si="10"/>
        <v>-4.9430300662498649E-6</v>
      </c>
      <c r="AO89" s="32">
        <f t="shared" si="11"/>
        <v>6.1024666371687459</v>
      </c>
      <c r="AP89" s="32">
        <f t="shared" si="12"/>
        <v>-4.9430300662498649E-6</v>
      </c>
      <c r="AQ89" s="32">
        <f t="shared" si="13"/>
        <v>0.32493267140129706</v>
      </c>
      <c r="AR89" s="56">
        <f t="shared" si="61"/>
        <v>390.92521665220863</v>
      </c>
      <c r="AS89" s="56">
        <f t="shared" si="61"/>
        <v>-7.7133751812637463E-5</v>
      </c>
      <c r="AT89" s="56">
        <f t="shared" si="61"/>
        <v>10.400152726059384</v>
      </c>
      <c r="AU89" s="55">
        <f t="shared" si="43"/>
        <v>0.31005890174502254</v>
      </c>
      <c r="AV89" s="56">
        <f t="shared" si="14"/>
        <v>11547.005781531727</v>
      </c>
      <c r="AW89" s="53">
        <f t="shared" si="15"/>
        <v>1.0319815667083381E-2</v>
      </c>
      <c r="AX89" s="53">
        <f t="shared" si="16"/>
        <v>9.6755215564381603E-2</v>
      </c>
      <c r="AY89" s="56">
        <f t="shared" si="17"/>
        <v>676.67332175955892</v>
      </c>
      <c r="AZ89" s="56">
        <f t="shared" si="18"/>
        <v>399.58508245280166</v>
      </c>
      <c r="BA89" s="53">
        <f t="shared" si="19"/>
        <v>7.4403432051347793E-3</v>
      </c>
      <c r="BB89" s="56">
        <f t="shared" si="20"/>
        <v>277.08827426900609</v>
      </c>
      <c r="BC89" s="56">
        <f t="shared" si="21"/>
        <v>-3.496224883292598E-5</v>
      </c>
      <c r="BD89" s="53">
        <f t="shared" si="22"/>
        <v>-3.1246538720848904E-11</v>
      </c>
      <c r="BE89" s="32">
        <f t="shared" si="23"/>
        <v>6.1111112163291663</v>
      </c>
      <c r="BF89" s="53">
        <f t="shared" si="24"/>
        <v>7.228956664204075E-9</v>
      </c>
      <c r="BG89" s="51">
        <f t="shared" si="44"/>
        <v>6.1111112235581233</v>
      </c>
      <c r="BH89" s="51">
        <f t="shared" si="25"/>
        <v>-8.9372222222192984E-3</v>
      </c>
      <c r="BI89" s="51">
        <f t="shared" si="26"/>
        <v>-8.379247174111594E-2</v>
      </c>
    </row>
    <row r="90" spans="1:61" ht="12.75" customHeight="1" x14ac:dyDescent="0.2">
      <c r="A90" s="45">
        <f t="shared" si="27"/>
        <v>64</v>
      </c>
      <c r="B90" s="57">
        <f t="shared" si="56"/>
        <v>9.6755215564381603E-2</v>
      </c>
      <c r="C90" s="16">
        <f t="shared" si="28"/>
        <v>9.6701706361102424E-2</v>
      </c>
      <c r="D90" s="34">
        <f t="shared" si="29"/>
        <v>1</v>
      </c>
      <c r="E90" s="49">
        <f t="shared" si="45"/>
        <v>8.3744244027041573E-2</v>
      </c>
      <c r="F90" s="49">
        <f t="shared" si="30"/>
        <v>4.8354144294728181E-2</v>
      </c>
      <c r="G90" s="20">
        <f t="shared" ref="G90:G153" si="62">MOD(IF(OR(D90=2,D90=3,D90=6,D90=7,D90=10,D90=11,D90=14,D90=15),180+F90,F90),360)</f>
        <v>4.8354144294728181E-2</v>
      </c>
      <c r="H90" s="49">
        <f t="shared" si="31"/>
        <v>30.002263454349688</v>
      </c>
      <c r="I90" s="20">
        <f t="shared" ref="I90:I153" si="63">IF(D90&gt;8,360-H90,H90)</f>
        <v>30.002263454349688</v>
      </c>
      <c r="J90" s="57">
        <f t="shared" si="32"/>
        <v>0</v>
      </c>
      <c r="K90" s="16">
        <f t="shared" ref="K90:K153" si="64">MOD(I90+J90,360)</f>
        <v>30.002263454349688</v>
      </c>
      <c r="L90" s="34">
        <f t="shared" si="33"/>
        <v>1</v>
      </c>
      <c r="M90" s="49">
        <f t="shared" si="46"/>
        <v>59.997771883176526</v>
      </c>
      <c r="N90" s="20">
        <f t="shared" si="47"/>
        <v>59.997771883176526</v>
      </c>
      <c r="O90" s="16">
        <f t="shared" si="34"/>
        <v>30.002228116823474</v>
      </c>
      <c r="P90" s="49">
        <f t="shared" si="48"/>
        <v>4.8354144294728174E-2</v>
      </c>
      <c r="Q90" s="20">
        <f t="shared" ref="Q90:Q153" si="65">MOD(IF(OR(L90=2,L90=3,L90=6,L90=7,L90=10,L90=11,L90=14,L90=15),180+P90,P90),360)</f>
        <v>4.8354144294728174E-2</v>
      </c>
      <c r="R90" s="49">
        <f t="shared" si="49"/>
        <v>9.6701706362165504E-2</v>
      </c>
      <c r="S90" s="20">
        <f t="shared" ref="S90:S153" si="66">MOD(IF(OR(L90=3,L90=4,L90=7,L90=8,L90=11,L90=12,L90=15,L90=16),360-R90,R90),360)</f>
        <v>9.6701706362165504E-2</v>
      </c>
      <c r="T90" s="57">
        <f t="shared" si="57"/>
        <v>-8.379247174111594E-2</v>
      </c>
      <c r="U90" s="16">
        <f t="shared" si="35"/>
        <v>-4.822771407436699E-5</v>
      </c>
      <c r="V90" s="16">
        <f t="shared" si="50"/>
        <v>-4.822771407436699E-5</v>
      </c>
      <c r="W90" s="34">
        <f t="shared" ref="W90:W153" si="67">IF(AND(E90&gt;=0,V90&lt;0),IF(L90=1,4,IF(L90=2,3,IF(L90=7,6,IF(L90=8,5,IF(L90=11,10,IF(L90=12,9,IF(L90=13,16,IF(L90=14,15,L90)))))))),L90)</f>
        <v>4</v>
      </c>
      <c r="X90" s="49">
        <f t="shared" si="51"/>
        <v>59.997736545662029</v>
      </c>
      <c r="Y90" s="20">
        <f t="shared" si="52"/>
        <v>59.997736545662029</v>
      </c>
      <c r="Z90" s="16">
        <f t="shared" si="36"/>
        <v>30.002263454337971</v>
      </c>
      <c r="AA90" s="49">
        <f t="shared" ref="AA90:AA153" si="68">DEGREES(ATAN(TAN(RADIANS(K90))*SIN(RADIANS(V90))))</f>
        <v>-2.7846824058325867E-5</v>
      </c>
      <c r="AB90" s="20">
        <f t="shared" si="37"/>
        <v>359.99997215317592</v>
      </c>
      <c r="AC90" s="49">
        <f t="shared" si="38"/>
        <v>5.5691963182468976E-5</v>
      </c>
      <c r="AD90" s="20">
        <f t="shared" si="39"/>
        <v>359.99994430803685</v>
      </c>
      <c r="AF90" s="58">
        <f t="shared" si="58"/>
        <v>6.1111112235581233</v>
      </c>
      <c r="AG90" s="51">
        <f t="shared" si="40"/>
        <v>366.66667341348739</v>
      </c>
      <c r="AH90" s="16">
        <f t="shared" si="7"/>
        <v>250.00000460010506</v>
      </c>
      <c r="AI90" s="52">
        <f t="shared" ref="AI90:AI153" si="69">AG90^2*$H$7/2</f>
        <v>159.83403335762799</v>
      </c>
      <c r="AJ90" s="52">
        <f t="shared" si="41"/>
        <v>4.8381991118787937E-2</v>
      </c>
      <c r="AK90" s="16">
        <f t="shared" si="53"/>
        <v>3.0963084644823198</v>
      </c>
      <c r="AL90" s="16">
        <f t="shared" si="54"/>
        <v>3.0962806176582376</v>
      </c>
      <c r="AM90" s="32">
        <f t="shared" ref="AM90:AM153" si="70">AF90*COS(RADIANS($V90))</f>
        <v>6.1111112235559579</v>
      </c>
      <c r="AN90" s="32">
        <f t="shared" ref="AN90:AN153" si="71">AF90*SIN(RADIANS($V90))</f>
        <v>-5.1439203248659341E-6</v>
      </c>
      <c r="AO90" s="32">
        <f t="shared" ref="AO90:AO153" si="72">AM90*COS(RADIANS(AL90))</f>
        <v>6.1021900936757607</v>
      </c>
      <c r="AP90" s="32">
        <f t="shared" ref="AP90:AP153" si="73">AN90</f>
        <v>-5.1439203248659341E-6</v>
      </c>
      <c r="AQ90" s="32">
        <f t="shared" ref="AQ90:AQ153" si="74">AM90*SIN(RADIANS(AL90))</f>
        <v>0.33008551515783324</v>
      </c>
      <c r="AR90" s="56">
        <f t="shared" si="61"/>
        <v>397.02740674588438</v>
      </c>
      <c r="AS90" s="56">
        <f t="shared" si="61"/>
        <v>-8.2277672137503395E-5</v>
      </c>
      <c r="AT90" s="56">
        <f t="shared" si="61"/>
        <v>10.730238241217217</v>
      </c>
      <c r="AU90" s="55">
        <f t="shared" si="43"/>
        <v>0.31005890174502254</v>
      </c>
      <c r="AV90" s="56">
        <f t="shared" ref="AV90:AV153" si="75">AI90*AU90*$C$16</f>
        <v>11547.005808732019</v>
      </c>
      <c r="AW90" s="53">
        <f t="shared" ref="AW90:AW153" si="76">(AV90/$C$6)*$H$8^2</f>
        <v>1.0319815691392889E-2</v>
      </c>
      <c r="AX90" s="53">
        <f t="shared" ref="AX90:AX153" si="77">AW90*360 / (2*PI()*AF90)</f>
        <v>9.6755215678340611E-2</v>
      </c>
      <c r="AY90" s="56">
        <f t="shared" ref="AY90:AY153" si="78">550*$H$19*$C$13/AG90</f>
        <v>676.67332096256825</v>
      </c>
      <c r="AZ90" s="56">
        <f t="shared" ref="AZ90:AZ153" si="79">AI90*$C$18*$C$19</f>
        <v>399.58508339406995</v>
      </c>
      <c r="BA90" s="53">
        <f t="shared" ref="BA90:BA153" si="80">ABS((AU90^2)/(PI()*$C$17*$C$14))</f>
        <v>7.4403432051347793E-3</v>
      </c>
      <c r="BB90" s="56">
        <f t="shared" ref="BB90:BB153" si="81">BA90*AI90*$C$16</f>
        <v>277.08827492171912</v>
      </c>
      <c r="BC90" s="56">
        <f t="shared" ref="BC90:BC153" si="82">AY90-AZ90-BB90</f>
        <v>-3.7353220818658883E-5</v>
      </c>
      <c r="BD90" s="53">
        <f t="shared" ref="BD90:BD153" si="83">(BC90/$C$6)*$H$8^2</f>
        <v>-3.3383403517209191E-11</v>
      </c>
      <c r="BE90" s="32">
        <f t="shared" ref="BE90:BE153" si="84">AF90+BD90</f>
        <v>6.1111112235247402</v>
      </c>
      <c r="BF90" s="53">
        <f t="shared" ref="BF90:BF153" si="85">-$H$9*SIN(RADIANS(V90))</f>
        <v>7.522749522134455E-9</v>
      </c>
      <c r="BG90" s="51">
        <f t="shared" si="44"/>
        <v>6.1111112310474898</v>
      </c>
      <c r="BH90" s="51">
        <f t="shared" ref="BH90:BH153" si="86">-$H$9*COS(RADIANS(V90))</f>
        <v>-8.9372222222190555E-3</v>
      </c>
      <c r="BI90" s="51">
        <f t="shared" ref="BI90:BI153" si="87">BH90*360 / (2*PI()*AF90)</f>
        <v>-8.3792471642422303E-2</v>
      </c>
    </row>
    <row r="91" spans="1:61" ht="12.75" customHeight="1" x14ac:dyDescent="0.2">
      <c r="A91" s="45">
        <f t="shared" ref="A91:A154" si="88">A90+1</f>
        <v>65</v>
      </c>
      <c r="B91" s="57">
        <f t="shared" si="56"/>
        <v>9.6755215678340611E-2</v>
      </c>
      <c r="C91" s="16">
        <f t="shared" ref="C91:C154" si="89">MOD(AD90+B91,360)</f>
        <v>9.6699523715187752E-2</v>
      </c>
      <c r="D91" s="34">
        <f t="shared" ref="D91:D154" si="90">IF($O90&gt;=270,IF(C91&gt;270,16,IF(C91&gt;180,15,IF(C91&gt;90,14,13))),IF($O90&gt;=180,IF(C91&gt;270,12,IF(C91&gt;180,11,IF(C91&gt;90,10,9))),IF($O90&gt;=90,IF(C91&gt;270,8,IF(C91&gt;180,7,IF(C91&gt;90,6,5))),IF(C91&gt;270,4,IF(C91&gt;180,3,IF(C91&gt;90,2,1))))))</f>
        <v>1</v>
      </c>
      <c r="E91" s="49">
        <f t="shared" si="45"/>
        <v>8.3742324021299094E-2</v>
      </c>
      <c r="F91" s="49">
        <f t="shared" ref="F91:F154" si="91">IF(OR(N90=90, N90=270), 0, DEGREES(ATAN(COS(RADIANS(Y90))*TAN(RADIANS(C91)))))</f>
        <v>4.8353104544539546E-2</v>
      </c>
      <c r="G91" s="20">
        <f t="shared" si="62"/>
        <v>4.8353104544539546E-2</v>
      </c>
      <c r="H91" s="49">
        <f t="shared" ref="H91:H154" si="92">DEGREES(ACOS(SIN(RADIANS(Y90))*COS(RADIANS(G91))))</f>
        <v>30.002298790294159</v>
      </c>
      <c r="I91" s="20">
        <f t="shared" si="63"/>
        <v>30.002298790294159</v>
      </c>
      <c r="J91" s="57">
        <f t="shared" ref="J91:J154" si="93">J90</f>
        <v>0</v>
      </c>
      <c r="K91" s="16">
        <f t="shared" si="64"/>
        <v>30.002298790294159</v>
      </c>
      <c r="L91" s="34">
        <f t="shared" ref="L91:L154" si="94">IF(J91&gt;0,IF(K91&gt;=270,IF(D91=9,16,IF(D91=12,13,IF(D91=14,11,IF(D91=15,10,D91)))),IF(K91&gt;=180,IF(D91=2,14,IF(D91=3,15,IF(D91=5,9,IF(D91=8,12,D91)))),IF(K91&gt;=90,IF(D91=1,8,IF(D91=4,5,IF(D91=6,3,IF(D91=7,2,D91)))),IF(D91=10,6,IF(D91=11,7,IF(D91=13,1,IF(D91=16,4,D91))))))),IF(K91&gt;=270,IF(D91=1,13,IF(D91=4,16,IF(D91=6,10,IF(D91=7,11,D91)))),IF(K91&gt;=180,IF(D91=10,15,IF(D91=11,14,IF(D91=13,12,IF(D91=16,9,D91)))),IF(K91&gt;=90,IF(D91=9,5,IF(D91=12,8,IF(D91=14,2,IF(D91=15,3,D91)))),IF(D91=2,7,IF(D91=3,6,IF(D91=5,4,IF(D91=8,1,D91))))))))</f>
        <v>1</v>
      </c>
      <c r="M91" s="49">
        <f t="shared" si="46"/>
        <v>59.997736545662029</v>
      </c>
      <c r="N91" s="20">
        <f t="shared" si="47"/>
        <v>59.997736545662029</v>
      </c>
      <c r="O91" s="16">
        <f t="shared" ref="O91:O154" si="95">MOD(90-N91,360)</f>
        <v>30.002263454337971</v>
      </c>
      <c r="P91" s="49">
        <f t="shared" si="48"/>
        <v>4.8353104544539546E-2</v>
      </c>
      <c r="Q91" s="20">
        <f t="shared" si="65"/>
        <v>4.8353104544539546E-2</v>
      </c>
      <c r="R91" s="49">
        <f t="shared" si="49"/>
        <v>9.6699523713779739E-2</v>
      </c>
      <c r="S91" s="20">
        <f t="shared" si="66"/>
        <v>9.6699523713779739E-2</v>
      </c>
      <c r="T91" s="57">
        <f t="shared" si="57"/>
        <v>-8.3792471642422303E-2</v>
      </c>
      <c r="U91" s="16">
        <f t="shared" ref="U91:U154" si="96">E91+T91</f>
        <v>-5.0147621123208808E-5</v>
      </c>
      <c r="V91" s="16">
        <f t="shared" si="50"/>
        <v>-5.0147621123208808E-5</v>
      </c>
      <c r="W91" s="34">
        <f t="shared" si="67"/>
        <v>4</v>
      </c>
      <c r="X91" s="49">
        <f t="shared" si="51"/>
        <v>59.997701209718514</v>
      </c>
      <c r="Y91" s="20">
        <f t="shared" si="52"/>
        <v>59.997701209718514</v>
      </c>
      <c r="Z91" s="16">
        <f t="shared" ref="Z91:Z154" si="97">MOD(90-Y91,360)</f>
        <v>30.002298790281486</v>
      </c>
      <c r="AA91" s="49">
        <f t="shared" si="68"/>
        <v>-2.8955425277838488E-5</v>
      </c>
      <c r="AB91" s="20">
        <f t="shared" ref="AB91:AB154" si="98">MOD(IF(OR(W91=2,W91=3,W91=6,W91=7,W91=10,W91=11,W91=14,W91=15),180+AA91,AA91),360)</f>
        <v>359.99997104457475</v>
      </c>
      <c r="AC91" s="49">
        <f t="shared" ref="AC91:AC154" si="99">DEGREES(ACOS(COS(RADIANS(V91))*COS(RADIANS(AB91))))</f>
        <v>5.7905745992568834E-5</v>
      </c>
      <c r="AD91" s="20">
        <f t="shared" ref="AD91:AD154" si="100">MOD(IF(OR(W91=3,W91=4,W91=7,W91=8,W91=11,W91=12,W91=15,W91=16),360-AC91,AC91),360)</f>
        <v>359.99994209425398</v>
      </c>
      <c r="AF91" s="58">
        <f t="shared" si="58"/>
        <v>6.1111112310474898</v>
      </c>
      <c r="AG91" s="51">
        <f t="shared" ref="AG91:AG154" si="101">AF91/$H$8</f>
        <v>366.66667386284939</v>
      </c>
      <c r="AH91" s="16">
        <f t="shared" ref="AH91:AH154" si="102">AG91/(5280/3600)</f>
        <v>250.00000490648824</v>
      </c>
      <c r="AI91" s="52">
        <f t="shared" si="69"/>
        <v>159.83403374939166</v>
      </c>
      <c r="AJ91" s="52">
        <f t="shared" ref="AJ91:AJ154" si="103">MOD(Q91-AB91,360)</f>
        <v>4.8382059969810598E-2</v>
      </c>
      <c r="AK91" s="16">
        <f t="shared" si="53"/>
        <v>3.1446905244521304</v>
      </c>
      <c r="AL91" s="16">
        <f t="shared" si="54"/>
        <v>3.14466156902688</v>
      </c>
      <c r="AM91" s="32">
        <f t="shared" si="70"/>
        <v>6.1111112310451494</v>
      </c>
      <c r="AN91" s="32">
        <f t="shared" si="71"/>
        <v>-5.3486957200109867E-6</v>
      </c>
      <c r="AO91" s="32">
        <f t="shared" si="72"/>
        <v>6.1019091992004846</v>
      </c>
      <c r="AP91" s="32">
        <f t="shared" si="73"/>
        <v>-5.3486957200109867E-6</v>
      </c>
      <c r="AQ91" s="32">
        <f t="shared" si="74"/>
        <v>0.33523812867670405</v>
      </c>
      <c r="AR91" s="56">
        <f t="shared" ref="AR91:AT106" si="104">AR90+AO91</f>
        <v>403.12931594508484</v>
      </c>
      <c r="AS91" s="56">
        <f t="shared" si="104"/>
        <v>-8.7626367857514378E-5</v>
      </c>
      <c r="AT91" s="56">
        <f t="shared" si="104"/>
        <v>11.06547636989392</v>
      </c>
      <c r="AU91" s="55">
        <f t="shared" ref="AU91:AU154" si="105">$H$15</f>
        <v>0.31005890174502254</v>
      </c>
      <c r="AV91" s="56">
        <f t="shared" si="75"/>
        <v>11547.005837034487</v>
      </c>
      <c r="AW91" s="53">
        <f t="shared" si="76"/>
        <v>1.0319815716687431E-2</v>
      </c>
      <c r="AX91" s="53">
        <f t="shared" si="77"/>
        <v>9.6755215796917288E-2</v>
      </c>
      <c r="AY91" s="56">
        <f t="shared" si="78"/>
        <v>676.67332013328291</v>
      </c>
      <c r="AZ91" s="56">
        <f t="shared" si="79"/>
        <v>399.58508437347916</v>
      </c>
      <c r="BA91" s="53">
        <f t="shared" si="80"/>
        <v>7.4403432051347793E-3</v>
      </c>
      <c r="BB91" s="56">
        <f t="shared" si="81"/>
        <v>277.08827560088065</v>
      </c>
      <c r="BC91" s="56">
        <f t="shared" si="82"/>
        <v>-3.9841076898028405E-5</v>
      </c>
      <c r="BD91" s="53">
        <f t="shared" si="83"/>
        <v>-3.5606855781032381E-11</v>
      </c>
      <c r="BE91" s="32">
        <f t="shared" si="84"/>
        <v>6.1111112310118827</v>
      </c>
      <c r="BF91" s="53">
        <f t="shared" si="85"/>
        <v>7.8222242144647345E-9</v>
      </c>
      <c r="BG91" s="51">
        <f t="shared" ref="BG91:BG154" si="106">BE91+BF91</f>
        <v>6.1111112388341073</v>
      </c>
      <c r="BH91" s="51">
        <f t="shared" si="86"/>
        <v>-8.9372222222187988E-3</v>
      </c>
      <c r="BI91" s="51">
        <f t="shared" si="87"/>
        <v>-8.3792471539729477E-2</v>
      </c>
    </row>
    <row r="92" spans="1:61" ht="12.75" customHeight="1" x14ac:dyDescent="0.2">
      <c r="A92" s="45">
        <f t="shared" si="88"/>
        <v>66</v>
      </c>
      <c r="B92" s="57">
        <f t="shared" ref="B92:B155" si="107">AX91</f>
        <v>9.6755215796917288E-2</v>
      </c>
      <c r="C92" s="16">
        <f t="shared" si="89"/>
        <v>9.6697310050899432E-2</v>
      </c>
      <c r="D92" s="34">
        <f t="shared" si="90"/>
        <v>1</v>
      </c>
      <c r="E92" s="49">
        <f t="shared" ref="E92:E155" si="108">DEGREES(ASIN(SIN(RADIANS(Y91))*SIN(RADIANS(C92))))</f>
        <v>8.3740377156129017E-2</v>
      </c>
      <c r="F92" s="49">
        <f t="shared" si="91"/>
        <v>4.8352049279407283E-2</v>
      </c>
      <c r="G92" s="20">
        <f t="shared" si="62"/>
        <v>4.8352049279407283E-2</v>
      </c>
      <c r="H92" s="49">
        <f t="shared" si="92"/>
        <v>30.002334124645007</v>
      </c>
      <c r="I92" s="20">
        <f t="shared" si="63"/>
        <v>30.002334124645007</v>
      </c>
      <c r="J92" s="57">
        <f t="shared" si="93"/>
        <v>0</v>
      </c>
      <c r="K92" s="16">
        <f t="shared" si="64"/>
        <v>30.002334124645007</v>
      </c>
      <c r="L92" s="34">
        <f t="shared" si="94"/>
        <v>1</v>
      </c>
      <c r="M92" s="49">
        <f t="shared" ref="M92:M155" si="109">DEGREES(ACOS(SIN(RADIANS(K92))*COS(RADIANS(E92))))</f>
        <v>59.997701209718528</v>
      </c>
      <c r="N92" s="20">
        <f t="shared" ref="N92:N155" si="110">MOD(IF(AND(L92&gt;=5,L92&lt;=12),360-M92,M92),360)</f>
        <v>59.997701209718528</v>
      </c>
      <c r="O92" s="16">
        <f t="shared" si="95"/>
        <v>30.002298790281472</v>
      </c>
      <c r="P92" s="49">
        <f t="shared" ref="P92:P155" si="111">IF(OR(N92=90, N92=270), 0, DEGREES(ATAN(TAN(RADIANS(K92))*SIN(RADIANS(E92)))))</f>
        <v>4.8352049279407269E-2</v>
      </c>
      <c r="Q92" s="20">
        <f t="shared" si="65"/>
        <v>4.8352049279407269E-2</v>
      </c>
      <c r="R92" s="49">
        <f t="shared" ref="R92:R155" si="112">DEGREES(ACOS(COS(RADIANS(E92))*COS(RADIANS(Q92))))</f>
        <v>9.6697310048942775E-2</v>
      </c>
      <c r="S92" s="20">
        <f t="shared" si="66"/>
        <v>9.6697310048942775E-2</v>
      </c>
      <c r="T92" s="57">
        <f t="shared" ref="T92:T155" si="113">BI91</f>
        <v>-8.3792471539729477E-2</v>
      </c>
      <c r="U92" s="16">
        <f t="shared" si="96"/>
        <v>-5.2094383600459482E-5</v>
      </c>
      <c r="V92" s="16">
        <f t="shared" ref="V92:V155" si="114">IF(U92&lt;-90,-90,U92)</f>
        <v>-5.2094383600459482E-5</v>
      </c>
      <c r="W92" s="34">
        <f t="shared" si="67"/>
        <v>4</v>
      </c>
      <c r="X92" s="49">
        <f t="shared" ref="X92:X155" si="115">DEGREES(ACOS(SIN(RADIANS(K92))*COS(RADIANS(V92))))</f>
        <v>59.997665875368661</v>
      </c>
      <c r="Y92" s="20">
        <f t="shared" ref="Y92:Y155" si="116">MOD(IF(AND(W92&gt;=5,W92&lt;=12),360-X92,X92),360)</f>
        <v>59.997665875368661</v>
      </c>
      <c r="Z92" s="16">
        <f t="shared" si="97"/>
        <v>30.002334124631339</v>
      </c>
      <c r="AA92" s="49">
        <f t="shared" si="68"/>
        <v>-3.007953610066946E-5</v>
      </c>
      <c r="AB92" s="20">
        <f t="shared" si="98"/>
        <v>359.99996992046391</v>
      </c>
      <c r="AC92" s="49">
        <f t="shared" si="99"/>
        <v>6.015318557225234E-5</v>
      </c>
      <c r="AD92" s="20">
        <f t="shared" si="100"/>
        <v>359.99993984681441</v>
      </c>
      <c r="AF92" s="58">
        <f t="shared" ref="AF92:AF155" si="117">BG91</f>
        <v>6.1111112388341073</v>
      </c>
      <c r="AG92" s="51">
        <f t="shared" si="101"/>
        <v>366.66667433004642</v>
      </c>
      <c r="AH92" s="16">
        <f t="shared" si="102"/>
        <v>250.00000522503166</v>
      </c>
      <c r="AI92" s="52">
        <f t="shared" si="69"/>
        <v>159.83403415670429</v>
      </c>
      <c r="AJ92" s="52">
        <f t="shared" si="103"/>
        <v>4.8382128815489978E-2</v>
      </c>
      <c r="AK92" s="16">
        <f t="shared" ref="AK92:AK155" si="118">MOD(AJ92+AK91,360)</f>
        <v>3.1930726532676204</v>
      </c>
      <c r="AL92" s="16">
        <f t="shared" ref="AL92:AL155" si="119">MOD(AB92+AK92,360)</f>
        <v>3.1930425737315318</v>
      </c>
      <c r="AM92" s="32">
        <f t="shared" si="70"/>
        <v>6.1111112388315814</v>
      </c>
      <c r="AN92" s="32">
        <f t="shared" si="71"/>
        <v>-5.5563354893909692E-6</v>
      </c>
      <c r="AO92" s="32">
        <f t="shared" si="72"/>
        <v>6.101623953903041</v>
      </c>
      <c r="AP92" s="32">
        <f t="shared" si="73"/>
        <v>-5.5563354893909692E-6</v>
      </c>
      <c r="AQ92" s="32">
        <f t="shared" si="74"/>
        <v>0.34039050887221017</v>
      </c>
      <c r="AR92" s="56">
        <f t="shared" si="104"/>
        <v>409.23093989898786</v>
      </c>
      <c r="AS92" s="56">
        <f t="shared" si="104"/>
        <v>-9.3182703346905352E-5</v>
      </c>
      <c r="AT92" s="56">
        <f t="shared" si="104"/>
        <v>11.40586687876613</v>
      </c>
      <c r="AU92" s="55">
        <f t="shared" si="105"/>
        <v>0.31005890174502254</v>
      </c>
      <c r="AV92" s="56">
        <f t="shared" si="75"/>
        <v>11547.005866460267</v>
      </c>
      <c r="AW92" s="53">
        <f t="shared" si="76"/>
        <v>1.0319815742985907E-2</v>
      </c>
      <c r="AX92" s="53">
        <f t="shared" si="77"/>
        <v>9.6755215920200227E-2</v>
      </c>
      <c r="AY92" s="56">
        <f t="shared" si="78"/>
        <v>676.67331927108364</v>
      </c>
      <c r="AZ92" s="56">
        <f t="shared" si="79"/>
        <v>399.58508539176074</v>
      </c>
      <c r="BA92" s="53">
        <f t="shared" si="80"/>
        <v>7.4403432051347793E-3</v>
      </c>
      <c r="BB92" s="56">
        <f t="shared" si="81"/>
        <v>277.08827630699778</v>
      </c>
      <c r="BC92" s="56">
        <f t="shared" si="82"/>
        <v>-4.2427674884493172E-5</v>
      </c>
      <c r="BD92" s="53">
        <f t="shared" si="83"/>
        <v>-3.79185558814912E-11</v>
      </c>
      <c r="BE92" s="32">
        <f t="shared" si="84"/>
        <v>6.1111112387961892</v>
      </c>
      <c r="BF92" s="53">
        <f t="shared" si="85"/>
        <v>8.1258879226981405E-9</v>
      </c>
      <c r="BG92" s="51">
        <f t="shared" si="106"/>
        <v>6.1111112469220767</v>
      </c>
      <c r="BH92" s="51">
        <f t="shared" si="86"/>
        <v>-8.9372222222185282E-3</v>
      </c>
      <c r="BI92" s="51">
        <f t="shared" si="87"/>
        <v>-8.3792471432960772E-2</v>
      </c>
    </row>
    <row r="93" spans="1:61" ht="12.75" customHeight="1" x14ac:dyDescent="0.2">
      <c r="A93" s="45">
        <f t="shared" si="88"/>
        <v>67</v>
      </c>
      <c r="B93" s="57">
        <f t="shared" si="107"/>
        <v>9.6755215920200227E-2</v>
      </c>
      <c r="C93" s="16">
        <f t="shared" si="89"/>
        <v>9.6695062734625026E-2</v>
      </c>
      <c r="D93" s="34">
        <f t="shared" si="90"/>
        <v>1</v>
      </c>
      <c r="E93" s="49">
        <f t="shared" si="108"/>
        <v>8.3738401150858247E-2</v>
      </c>
      <c r="F93" s="49">
        <f t="shared" si="91"/>
        <v>4.8350977182346766E-2</v>
      </c>
      <c r="G93" s="20">
        <f t="shared" si="62"/>
        <v>4.8350977182346766E-2</v>
      </c>
      <c r="H93" s="49">
        <f t="shared" si="92"/>
        <v>30.00236945737765</v>
      </c>
      <c r="I93" s="20">
        <f t="shared" si="63"/>
        <v>30.00236945737765</v>
      </c>
      <c r="J93" s="57">
        <f t="shared" si="93"/>
        <v>0</v>
      </c>
      <c r="K93" s="16">
        <f t="shared" si="64"/>
        <v>30.00236945737765</v>
      </c>
      <c r="L93" s="34">
        <f t="shared" si="94"/>
        <v>1</v>
      </c>
      <c r="M93" s="49">
        <f t="shared" si="109"/>
        <v>59.997665875368661</v>
      </c>
      <c r="N93" s="20">
        <f t="shared" si="110"/>
        <v>59.997665875368661</v>
      </c>
      <c r="O93" s="16">
        <f t="shared" si="95"/>
        <v>30.002334124631339</v>
      </c>
      <c r="P93" s="49">
        <f t="shared" si="111"/>
        <v>4.8350977182346752E-2</v>
      </c>
      <c r="Q93" s="20">
        <f t="shared" si="65"/>
        <v>4.8350977182346752E-2</v>
      </c>
      <c r="R93" s="49">
        <f t="shared" si="112"/>
        <v>9.6695062734613327E-2</v>
      </c>
      <c r="S93" s="20">
        <f t="shared" si="66"/>
        <v>9.6695062734613327E-2</v>
      </c>
      <c r="T93" s="57">
        <f t="shared" si="113"/>
        <v>-8.3792471432960772E-2</v>
      </c>
      <c r="U93" s="16">
        <f t="shared" si="96"/>
        <v>-5.407028210252518E-5</v>
      </c>
      <c r="V93" s="16">
        <f t="shared" si="114"/>
        <v>-5.407028210252518E-5</v>
      </c>
      <c r="W93" s="34">
        <f t="shared" si="67"/>
        <v>4</v>
      </c>
      <c r="X93" s="49">
        <f t="shared" si="115"/>
        <v>59.997630542637083</v>
      </c>
      <c r="Y93" s="20">
        <f t="shared" si="116"/>
        <v>59.997630542637083</v>
      </c>
      <c r="Z93" s="16">
        <f t="shared" si="97"/>
        <v>30.002369457362917</v>
      </c>
      <c r="AA93" s="49">
        <f t="shared" si="68"/>
        <v>-3.122047342152843E-5</v>
      </c>
      <c r="AB93" s="20">
        <f t="shared" si="98"/>
        <v>359.99996877952657</v>
      </c>
      <c r="AC93" s="49">
        <f t="shared" si="99"/>
        <v>6.2436484837302979E-5</v>
      </c>
      <c r="AD93" s="20">
        <f t="shared" si="100"/>
        <v>359.99993756351518</v>
      </c>
      <c r="AF93" s="58">
        <f t="shared" si="117"/>
        <v>6.1111112469220767</v>
      </c>
      <c r="AG93" s="51">
        <f t="shared" si="101"/>
        <v>366.6666748153246</v>
      </c>
      <c r="AH93" s="16">
        <f t="shared" si="102"/>
        <v>250.00000555590316</v>
      </c>
      <c r="AI93" s="52">
        <f t="shared" si="69"/>
        <v>159.83403457978048</v>
      </c>
      <c r="AJ93" s="52">
        <f t="shared" si="103"/>
        <v>4.8382197655769232E-2</v>
      </c>
      <c r="AK93" s="16">
        <f t="shared" si="118"/>
        <v>3.2414548509233896</v>
      </c>
      <c r="AL93" s="16">
        <f t="shared" si="119"/>
        <v>3.2414236304499582</v>
      </c>
      <c r="AM93" s="32">
        <f t="shared" si="70"/>
        <v>6.1111112469193554</v>
      </c>
      <c r="AN93" s="32">
        <f t="shared" si="71"/>
        <v>-5.7670828792109413E-6</v>
      </c>
      <c r="AO93" s="32">
        <f t="shared" si="72"/>
        <v>6.1013343579844443</v>
      </c>
      <c r="AP93" s="32">
        <f t="shared" si="73"/>
        <v>-5.7670828792109413E-6</v>
      </c>
      <c r="AQ93" s="32">
        <f t="shared" si="74"/>
        <v>0.34554265192996192</v>
      </c>
      <c r="AR93" s="56">
        <f t="shared" si="104"/>
        <v>415.33227425697231</v>
      </c>
      <c r="AS93" s="56">
        <f t="shared" si="104"/>
        <v>-9.8949786226116293E-5</v>
      </c>
      <c r="AT93" s="56">
        <f t="shared" si="104"/>
        <v>11.751409530696092</v>
      </c>
      <c r="AU93" s="55">
        <f t="shared" si="105"/>
        <v>0.31005890174502254</v>
      </c>
      <c r="AV93" s="56">
        <f t="shared" si="75"/>
        <v>11547.005897024868</v>
      </c>
      <c r="AW93" s="53">
        <f t="shared" si="76"/>
        <v>1.0319815770302171E-2</v>
      </c>
      <c r="AX93" s="53">
        <f t="shared" si="77"/>
        <v>9.6755216048254405E-2</v>
      </c>
      <c r="AY93" s="56">
        <f t="shared" si="78"/>
        <v>676.67331837551603</v>
      </c>
      <c r="AZ93" s="56">
        <f t="shared" si="79"/>
        <v>399.58508644945118</v>
      </c>
      <c r="BA93" s="53">
        <f t="shared" si="80"/>
        <v>7.4403432051347793E-3</v>
      </c>
      <c r="BB93" s="56">
        <f t="shared" si="81"/>
        <v>277.08827704044262</v>
      </c>
      <c r="BC93" s="56">
        <f t="shared" si="82"/>
        <v>-4.5114377769550629E-5</v>
      </c>
      <c r="BD93" s="53">
        <f t="shared" si="83"/>
        <v>-4.031972195437561E-11</v>
      </c>
      <c r="BE93" s="32">
        <f t="shared" si="84"/>
        <v>6.111111246881757</v>
      </c>
      <c r="BF93" s="53">
        <f t="shared" si="85"/>
        <v>8.4340963832790375E-9</v>
      </c>
      <c r="BG93" s="51">
        <f t="shared" si="106"/>
        <v>6.1111112553158531</v>
      </c>
      <c r="BH93" s="51">
        <f t="shared" si="86"/>
        <v>-8.9372222222182419E-3</v>
      </c>
      <c r="BI93" s="51">
        <f t="shared" si="87"/>
        <v>-8.3792471322059928E-2</v>
      </c>
    </row>
    <row r="94" spans="1:61" ht="12.75" customHeight="1" x14ac:dyDescent="0.2">
      <c r="A94" s="45">
        <f t="shared" si="88"/>
        <v>68</v>
      </c>
      <c r="B94" s="57">
        <f t="shared" si="107"/>
        <v>9.6755216048254405E-2</v>
      </c>
      <c r="C94" s="16">
        <f t="shared" si="89"/>
        <v>9.6692779563454678E-2</v>
      </c>
      <c r="D94" s="34">
        <f t="shared" si="90"/>
        <v>1</v>
      </c>
      <c r="E94" s="49">
        <f t="shared" si="108"/>
        <v>8.3736394097808989E-2</v>
      </c>
      <c r="F94" s="49">
        <f t="shared" si="91"/>
        <v>4.8349887151732093E-2</v>
      </c>
      <c r="G94" s="20">
        <f t="shared" si="62"/>
        <v>4.8349887151732093E-2</v>
      </c>
      <c r="H94" s="49">
        <f t="shared" si="92"/>
        <v>30.002404788465846</v>
      </c>
      <c r="I94" s="20">
        <f t="shared" si="63"/>
        <v>30.002404788465846</v>
      </c>
      <c r="J94" s="57">
        <f t="shared" si="93"/>
        <v>0</v>
      </c>
      <c r="K94" s="16">
        <f t="shared" si="64"/>
        <v>30.002404788465846</v>
      </c>
      <c r="L94" s="34">
        <f t="shared" si="94"/>
        <v>1</v>
      </c>
      <c r="M94" s="49">
        <f t="shared" si="109"/>
        <v>59.997630542637083</v>
      </c>
      <c r="N94" s="20">
        <f t="shared" si="110"/>
        <v>59.997630542637083</v>
      </c>
      <c r="O94" s="16">
        <f t="shared" si="95"/>
        <v>30.002369457362917</v>
      </c>
      <c r="P94" s="49">
        <f t="shared" si="111"/>
        <v>4.83498871517321E-2</v>
      </c>
      <c r="Q94" s="20">
        <f t="shared" si="65"/>
        <v>4.83498871517321E-2</v>
      </c>
      <c r="R94" s="49">
        <f t="shared" si="112"/>
        <v>9.6692779563397419E-2</v>
      </c>
      <c r="S94" s="20">
        <f t="shared" si="66"/>
        <v>9.6692779563397419E-2</v>
      </c>
      <c r="T94" s="57">
        <f t="shared" si="113"/>
        <v>-8.3792471322059928E-2</v>
      </c>
      <c r="U94" s="16">
        <f t="shared" si="96"/>
        <v>-5.6077224250938862E-5</v>
      </c>
      <c r="V94" s="16">
        <f t="shared" si="114"/>
        <v>-5.6077224250938862E-5</v>
      </c>
      <c r="W94" s="34">
        <f t="shared" si="67"/>
        <v>4</v>
      </c>
      <c r="X94" s="49">
        <f t="shared" si="115"/>
        <v>59.997595211550006</v>
      </c>
      <c r="Y94" s="20">
        <f t="shared" si="116"/>
        <v>59.997595211550006</v>
      </c>
      <c r="Z94" s="16">
        <f t="shared" si="97"/>
        <v>30.002404788449994</v>
      </c>
      <c r="AA94" s="49">
        <f t="shared" si="68"/>
        <v>-3.237933878459672E-5</v>
      </c>
      <c r="AB94" s="20">
        <f t="shared" si="98"/>
        <v>359.99996762066121</v>
      </c>
      <c r="AC94" s="49">
        <f t="shared" si="99"/>
        <v>6.4751850416485472E-5</v>
      </c>
      <c r="AD94" s="20">
        <f t="shared" si="100"/>
        <v>359.9999352481496</v>
      </c>
      <c r="AF94" s="58">
        <f t="shared" si="117"/>
        <v>6.1111112553158531</v>
      </c>
      <c r="AG94" s="51">
        <f t="shared" si="101"/>
        <v>366.66667531895121</v>
      </c>
      <c r="AH94" s="16">
        <f t="shared" si="102"/>
        <v>250.00000589928493</v>
      </c>
      <c r="AI94" s="52">
        <f t="shared" si="69"/>
        <v>159.83403501885323</v>
      </c>
      <c r="AJ94" s="52">
        <f t="shared" si="103"/>
        <v>4.8382266490534676E-2</v>
      </c>
      <c r="AK94" s="16">
        <f t="shared" si="118"/>
        <v>3.2898371174139243</v>
      </c>
      <c r="AL94" s="16">
        <f t="shared" si="119"/>
        <v>3.2898047380751336</v>
      </c>
      <c r="AM94" s="32">
        <f t="shared" si="70"/>
        <v>6.1111112553129265</v>
      </c>
      <c r="AN94" s="32">
        <f t="shared" si="71"/>
        <v>-5.9811413545474443E-6</v>
      </c>
      <c r="AO94" s="32">
        <f t="shared" si="72"/>
        <v>6.1010404116483201</v>
      </c>
      <c r="AP94" s="32">
        <f t="shared" si="73"/>
        <v>-5.9811413545474443E-6</v>
      </c>
      <c r="AQ94" s="32">
        <f t="shared" si="74"/>
        <v>0.35069455405869582</v>
      </c>
      <c r="AR94" s="56">
        <f t="shared" si="104"/>
        <v>421.43331466862065</v>
      </c>
      <c r="AS94" s="56">
        <f t="shared" si="104"/>
        <v>-1.0493092758066374E-4</v>
      </c>
      <c r="AT94" s="56">
        <f t="shared" si="104"/>
        <v>12.102104084754789</v>
      </c>
      <c r="AU94" s="55">
        <f t="shared" si="105"/>
        <v>0.31005890174502254</v>
      </c>
      <c r="AV94" s="56">
        <f t="shared" si="75"/>
        <v>11547.005928745117</v>
      </c>
      <c r="AW94" s="53">
        <f t="shared" si="76"/>
        <v>1.0319815798651261E-2</v>
      </c>
      <c r="AX94" s="53">
        <f t="shared" si="77"/>
        <v>9.6755216181150308E-2</v>
      </c>
      <c r="AY94" s="56">
        <f t="shared" si="78"/>
        <v>676.67331744608691</v>
      </c>
      <c r="AZ94" s="56">
        <f t="shared" si="79"/>
        <v>399.58508754713307</v>
      </c>
      <c r="BA94" s="53">
        <f t="shared" si="80"/>
        <v>7.4403432051347793E-3</v>
      </c>
      <c r="BB94" s="56">
        <f t="shared" si="81"/>
        <v>277.0882778016192</v>
      </c>
      <c r="BC94" s="56">
        <f t="shared" si="82"/>
        <v>-4.7902665357923979E-5</v>
      </c>
      <c r="BD94" s="53">
        <f t="shared" si="83"/>
        <v>-4.2811676534051278E-11</v>
      </c>
      <c r="BE94" s="32">
        <f t="shared" si="84"/>
        <v>6.1111112552730411</v>
      </c>
      <c r="BF94" s="53">
        <f t="shared" si="85"/>
        <v>8.7471471545564138E-9</v>
      </c>
      <c r="BG94" s="51">
        <f t="shared" si="106"/>
        <v>6.1111112640201881</v>
      </c>
      <c r="BH94" s="51">
        <f t="shared" si="86"/>
        <v>-8.9372222222179401E-3</v>
      </c>
      <c r="BI94" s="51">
        <f t="shared" si="87"/>
        <v>-8.3792471206965882E-2</v>
      </c>
    </row>
    <row r="95" spans="1:61" ht="12.75" customHeight="1" x14ac:dyDescent="0.2">
      <c r="A95" s="45">
        <f t="shared" si="88"/>
        <v>69</v>
      </c>
      <c r="B95" s="57">
        <f t="shared" si="107"/>
        <v>9.6755216181150308E-2</v>
      </c>
      <c r="C95" s="16">
        <f t="shared" si="89"/>
        <v>9.669046433072026E-2</v>
      </c>
      <c r="D95" s="34">
        <f t="shared" si="90"/>
        <v>1</v>
      </c>
      <c r="E95" s="49">
        <f t="shared" si="108"/>
        <v>8.3734359282077397E-2</v>
      </c>
      <c r="F95" s="49">
        <f t="shared" si="91"/>
        <v>4.8348781084275559E-2</v>
      </c>
      <c r="G95" s="20">
        <f t="shared" si="62"/>
        <v>4.8348781084275559E-2</v>
      </c>
      <c r="H95" s="49">
        <f t="shared" si="92"/>
        <v>30.002440117886149</v>
      </c>
      <c r="I95" s="20">
        <f t="shared" si="63"/>
        <v>30.002440117886149</v>
      </c>
      <c r="J95" s="57">
        <f t="shared" si="93"/>
        <v>0</v>
      </c>
      <c r="K95" s="16">
        <f t="shared" si="64"/>
        <v>30.002440117886149</v>
      </c>
      <c r="L95" s="34">
        <f t="shared" si="94"/>
        <v>1</v>
      </c>
      <c r="M95" s="49">
        <f t="shared" si="109"/>
        <v>59.997595211550006</v>
      </c>
      <c r="N95" s="20">
        <f t="shared" si="110"/>
        <v>59.997595211550006</v>
      </c>
      <c r="O95" s="16">
        <f t="shared" si="95"/>
        <v>30.002404788449994</v>
      </c>
      <c r="P95" s="49">
        <f t="shared" si="111"/>
        <v>4.8348781084275566E-2</v>
      </c>
      <c r="Q95" s="20">
        <f t="shared" si="65"/>
        <v>4.8348781084275566E-2</v>
      </c>
      <c r="R95" s="49">
        <f t="shared" si="112"/>
        <v>9.6690464328551745E-2</v>
      </c>
      <c r="S95" s="20">
        <f t="shared" si="66"/>
        <v>9.6690464328551745E-2</v>
      </c>
      <c r="T95" s="57">
        <f t="shared" si="113"/>
        <v>-8.3792471206965882E-2</v>
      </c>
      <c r="U95" s="16">
        <f t="shared" si="96"/>
        <v>-5.8111924888484823E-5</v>
      </c>
      <c r="V95" s="16">
        <f t="shared" si="114"/>
        <v>-5.8111924888484823E-5</v>
      </c>
      <c r="W95" s="34">
        <f t="shared" si="67"/>
        <v>4</v>
      </c>
      <c r="X95" s="49">
        <f t="shared" si="115"/>
        <v>59.997559882130872</v>
      </c>
      <c r="Y95" s="20">
        <f t="shared" si="116"/>
        <v>59.997559882130872</v>
      </c>
      <c r="Z95" s="16">
        <f t="shared" si="97"/>
        <v>30.002440117869128</v>
      </c>
      <c r="AA95" s="49">
        <f t="shared" si="68"/>
        <v>-3.3554235393238733E-5</v>
      </c>
      <c r="AB95" s="20">
        <f t="shared" si="98"/>
        <v>359.99996644576458</v>
      </c>
      <c r="AC95" s="49">
        <f t="shared" si="99"/>
        <v>6.7106825834893353E-5</v>
      </c>
      <c r="AD95" s="20">
        <f t="shared" si="100"/>
        <v>359.99993289317416</v>
      </c>
      <c r="AF95" s="58">
        <f t="shared" si="117"/>
        <v>6.1111112640201881</v>
      </c>
      <c r="AG95" s="51">
        <f t="shared" si="101"/>
        <v>366.66667584121132</v>
      </c>
      <c r="AH95" s="16">
        <f t="shared" si="102"/>
        <v>250.00000625537137</v>
      </c>
      <c r="AI95" s="52">
        <f t="shared" si="69"/>
        <v>159.83403547417109</v>
      </c>
      <c r="AJ95" s="52">
        <f t="shared" si="103"/>
        <v>4.838233531967262E-2</v>
      </c>
      <c r="AK95" s="16">
        <f t="shared" si="118"/>
        <v>3.3382194527335969</v>
      </c>
      <c r="AL95" s="16">
        <f t="shared" si="119"/>
        <v>3.3381858984981818</v>
      </c>
      <c r="AM95" s="32">
        <f t="shared" si="70"/>
        <v>6.1111112640170449</v>
      </c>
      <c r="AN95" s="32">
        <f t="shared" si="71"/>
        <v>-6.1981605238264978E-6</v>
      </c>
      <c r="AO95" s="32">
        <f t="shared" si="72"/>
        <v>6.1007421150834702</v>
      </c>
      <c r="AP95" s="32">
        <f t="shared" si="73"/>
        <v>-6.1981605238264978E-6</v>
      </c>
      <c r="AQ95" s="32">
        <f t="shared" si="74"/>
        <v>0.35584621178659254</v>
      </c>
      <c r="AR95" s="56">
        <f t="shared" si="104"/>
        <v>427.5340567837041</v>
      </c>
      <c r="AS95" s="56">
        <f t="shared" si="104"/>
        <v>-1.1112908810449024E-4</v>
      </c>
      <c r="AT95" s="56">
        <f t="shared" si="104"/>
        <v>12.457950296541382</v>
      </c>
      <c r="AU95" s="55">
        <f t="shared" si="105"/>
        <v>0.31005890174502254</v>
      </c>
      <c r="AV95" s="56">
        <f t="shared" si="75"/>
        <v>11547.005961638975</v>
      </c>
      <c r="AW95" s="53">
        <f t="shared" si="76"/>
        <v>1.0319815828049233E-2</v>
      </c>
      <c r="AX95" s="53">
        <f t="shared" si="77"/>
        <v>9.6755216318963194E-2</v>
      </c>
      <c r="AY95" s="56">
        <f t="shared" si="78"/>
        <v>676.67331648227014</v>
      </c>
      <c r="AZ95" s="56">
        <f t="shared" si="79"/>
        <v>399.58508868542771</v>
      </c>
      <c r="BA95" s="53">
        <f t="shared" si="80"/>
        <v>7.4403432051347793E-3</v>
      </c>
      <c r="BB95" s="56">
        <f t="shared" si="81"/>
        <v>277.08827859095817</v>
      </c>
      <c r="BC95" s="56">
        <f t="shared" si="82"/>
        <v>-5.0794115736607637E-5</v>
      </c>
      <c r="BD95" s="53">
        <f t="shared" si="83"/>
        <v>-4.5395829991933725E-11</v>
      </c>
      <c r="BE95" s="32">
        <f t="shared" si="84"/>
        <v>6.1111112639747924</v>
      </c>
      <c r="BF95" s="53">
        <f t="shared" si="85"/>
        <v>9.0645278047190377E-9</v>
      </c>
      <c r="BG95" s="51">
        <f t="shared" si="106"/>
        <v>6.1111112730393202</v>
      </c>
      <c r="BH95" s="51">
        <f t="shared" si="86"/>
        <v>-8.9372222222176244E-3</v>
      </c>
      <c r="BI95" s="51">
        <f t="shared" si="87"/>
        <v>-8.3792471087613479E-2</v>
      </c>
    </row>
    <row r="96" spans="1:61" ht="12.75" customHeight="1" x14ac:dyDescent="0.2">
      <c r="A96" s="45">
        <f t="shared" si="88"/>
        <v>70</v>
      </c>
      <c r="B96" s="57">
        <f t="shared" si="107"/>
        <v>9.6755216318963194E-2</v>
      </c>
      <c r="C96" s="16">
        <f t="shared" si="89"/>
        <v>9.6688109493129559E-2</v>
      </c>
      <c r="D96" s="34">
        <f t="shared" si="90"/>
        <v>1</v>
      </c>
      <c r="E96" s="49">
        <f t="shared" si="108"/>
        <v>8.3732290171193102E-2</v>
      </c>
      <c r="F96" s="49">
        <f t="shared" si="91"/>
        <v>4.8347655207959306E-2</v>
      </c>
      <c r="G96" s="20">
        <f t="shared" si="62"/>
        <v>4.8347655207959306E-2</v>
      </c>
      <c r="H96" s="49">
        <f t="shared" si="92"/>
        <v>30.002475445609583</v>
      </c>
      <c r="I96" s="20">
        <f t="shared" si="63"/>
        <v>30.002475445609583</v>
      </c>
      <c r="J96" s="57">
        <f t="shared" si="93"/>
        <v>0</v>
      </c>
      <c r="K96" s="16">
        <f t="shared" si="64"/>
        <v>30.002475445609583</v>
      </c>
      <c r="L96" s="34">
        <f t="shared" si="94"/>
        <v>1</v>
      </c>
      <c r="M96" s="49">
        <f t="shared" si="109"/>
        <v>59.997559882130872</v>
      </c>
      <c r="N96" s="20">
        <f t="shared" si="110"/>
        <v>59.997559882130872</v>
      </c>
      <c r="O96" s="16">
        <f t="shared" si="95"/>
        <v>30.002440117869128</v>
      </c>
      <c r="P96" s="49">
        <f t="shared" si="111"/>
        <v>4.8347655207959313E-2</v>
      </c>
      <c r="Q96" s="20">
        <f t="shared" si="65"/>
        <v>4.8347655207959313E-2</v>
      </c>
      <c r="R96" s="49">
        <f t="shared" si="112"/>
        <v>9.6688109492543417E-2</v>
      </c>
      <c r="S96" s="20">
        <f t="shared" si="66"/>
        <v>9.6688109492543417E-2</v>
      </c>
      <c r="T96" s="57">
        <f t="shared" si="113"/>
        <v>-8.3792471087613479E-2</v>
      </c>
      <c r="U96" s="16">
        <f t="shared" si="96"/>
        <v>-6.018091642037704E-5</v>
      </c>
      <c r="V96" s="16">
        <f t="shared" si="114"/>
        <v>-6.018091642037704E-5</v>
      </c>
      <c r="W96" s="34">
        <f t="shared" si="67"/>
        <v>4</v>
      </c>
      <c r="X96" s="49">
        <f t="shared" si="115"/>
        <v>59.997524554408656</v>
      </c>
      <c r="Y96" s="20">
        <f t="shared" si="116"/>
        <v>59.997524554408656</v>
      </c>
      <c r="Z96" s="16">
        <f t="shared" si="97"/>
        <v>30.002475445591344</v>
      </c>
      <c r="AA96" s="49">
        <f t="shared" si="68"/>
        <v>-3.4748935177874436E-5</v>
      </c>
      <c r="AB96" s="20">
        <f t="shared" si="98"/>
        <v>359.99996525106485</v>
      </c>
      <c r="AC96" s="49">
        <f t="shared" si="99"/>
        <v>6.9497384573910981E-5</v>
      </c>
      <c r="AD96" s="20">
        <f t="shared" si="100"/>
        <v>359.99993050261543</v>
      </c>
      <c r="AF96" s="58">
        <f t="shared" si="117"/>
        <v>6.1111112730393202</v>
      </c>
      <c r="AG96" s="51">
        <f t="shared" si="101"/>
        <v>366.66667638235924</v>
      </c>
      <c r="AH96" s="16">
        <f t="shared" si="102"/>
        <v>250.00000662433587</v>
      </c>
      <c r="AI96" s="52">
        <f t="shared" si="69"/>
        <v>159.83403594595575</v>
      </c>
      <c r="AJ96" s="52">
        <f t="shared" si="103"/>
        <v>4.8382404143126223E-2</v>
      </c>
      <c r="AK96" s="16">
        <f t="shared" si="118"/>
        <v>3.3866018568767231</v>
      </c>
      <c r="AL96" s="16">
        <f t="shared" si="119"/>
        <v>3.3865671079415733</v>
      </c>
      <c r="AM96" s="32">
        <f t="shared" si="70"/>
        <v>6.1111112730359487</v>
      </c>
      <c r="AN96" s="32">
        <f t="shared" si="71"/>
        <v>-6.4188371269887751E-6</v>
      </c>
      <c r="AO96" s="32">
        <f t="shared" si="72"/>
        <v>6.1004394685163197</v>
      </c>
      <c r="AP96" s="32">
        <f t="shared" si="73"/>
        <v>-6.4188371269887751E-6</v>
      </c>
      <c r="AQ96" s="32">
        <f t="shared" si="74"/>
        <v>0.36099762103837646</v>
      </c>
      <c r="AR96" s="56">
        <f t="shared" si="104"/>
        <v>433.6344962522204</v>
      </c>
      <c r="AS96" s="56">
        <f t="shared" si="104"/>
        <v>-1.1754792523147902E-4</v>
      </c>
      <c r="AT96" s="56">
        <f t="shared" si="104"/>
        <v>12.818947917579758</v>
      </c>
      <c r="AU96" s="55">
        <f t="shared" si="105"/>
        <v>0.31005890174502254</v>
      </c>
      <c r="AV96" s="56">
        <f t="shared" si="75"/>
        <v>11547.005995722455</v>
      </c>
      <c r="AW96" s="53">
        <f t="shared" si="76"/>
        <v>1.0319815858510396E-2</v>
      </c>
      <c r="AX96" s="53">
        <f t="shared" si="77"/>
        <v>9.6755216461760149E-2</v>
      </c>
      <c r="AY96" s="56">
        <f t="shared" si="78"/>
        <v>676.67331548359641</v>
      </c>
      <c r="AZ96" s="56">
        <f t="shared" si="79"/>
        <v>399.58508986488937</v>
      </c>
      <c r="BA96" s="53">
        <f t="shared" si="80"/>
        <v>7.4403432051347793E-3</v>
      </c>
      <c r="BB96" s="56">
        <f t="shared" si="81"/>
        <v>277.08827940884407</v>
      </c>
      <c r="BC96" s="56">
        <f t="shared" si="82"/>
        <v>-5.3790137030773622E-5</v>
      </c>
      <c r="BD96" s="53">
        <f t="shared" si="83"/>
        <v>-4.807344080078085E-11</v>
      </c>
      <c r="BE96" s="32">
        <f t="shared" si="84"/>
        <v>6.1111112729912467</v>
      </c>
      <c r="BF96" s="53">
        <f t="shared" si="85"/>
        <v>9.3872572841597486E-9</v>
      </c>
      <c r="BG96" s="51">
        <f t="shared" si="106"/>
        <v>6.1111112823785039</v>
      </c>
      <c r="BH96" s="51">
        <f t="shared" si="86"/>
        <v>-8.9372222222172913E-3</v>
      </c>
      <c r="BI96" s="51">
        <f t="shared" si="87"/>
        <v>-8.3792470963944571E-2</v>
      </c>
    </row>
    <row r="97" spans="1:61" ht="12.75" customHeight="1" x14ac:dyDescent="0.2">
      <c r="A97" s="45">
        <f t="shared" si="88"/>
        <v>71</v>
      </c>
      <c r="B97" s="57">
        <f t="shared" si="107"/>
        <v>9.6755216461760149E-2</v>
      </c>
      <c r="C97" s="16">
        <f t="shared" si="89"/>
        <v>9.668571907718615E-2</v>
      </c>
      <c r="D97" s="34">
        <f t="shared" si="90"/>
        <v>1</v>
      </c>
      <c r="E97" s="49">
        <f t="shared" si="108"/>
        <v>8.3730190252183256E-2</v>
      </c>
      <c r="F97" s="49">
        <f t="shared" si="91"/>
        <v>4.8346511536084512E-2</v>
      </c>
      <c r="G97" s="20">
        <f t="shared" si="62"/>
        <v>4.8346511536084512E-2</v>
      </c>
      <c r="H97" s="49">
        <f t="shared" si="92"/>
        <v>30.002510771610154</v>
      </c>
      <c r="I97" s="20">
        <f t="shared" si="63"/>
        <v>30.002510771610154</v>
      </c>
      <c r="J97" s="57">
        <f t="shared" si="93"/>
        <v>0</v>
      </c>
      <c r="K97" s="16">
        <f t="shared" si="64"/>
        <v>30.002510771610154</v>
      </c>
      <c r="L97" s="34">
        <f t="shared" si="94"/>
        <v>1</v>
      </c>
      <c r="M97" s="49">
        <f t="shared" si="109"/>
        <v>59.997524554408656</v>
      </c>
      <c r="N97" s="20">
        <f t="shared" si="110"/>
        <v>59.997524554408656</v>
      </c>
      <c r="O97" s="16">
        <f t="shared" si="95"/>
        <v>30.002475445591344</v>
      </c>
      <c r="P97" s="49">
        <f t="shared" si="111"/>
        <v>4.8346511536084512E-2</v>
      </c>
      <c r="Q97" s="20">
        <f t="shared" si="65"/>
        <v>4.8346511536084512E-2</v>
      </c>
      <c r="R97" s="49">
        <f t="shared" si="112"/>
        <v>9.6685719078405133E-2</v>
      </c>
      <c r="S97" s="20">
        <f t="shared" si="66"/>
        <v>9.6685719078405133E-2</v>
      </c>
      <c r="T97" s="57">
        <f t="shared" si="113"/>
        <v>-8.3792470963944571E-2</v>
      </c>
      <c r="U97" s="16">
        <f t="shared" si="96"/>
        <v>-6.2280711761314445E-5</v>
      </c>
      <c r="V97" s="16">
        <f t="shared" si="114"/>
        <v>-6.2280711761314445E-5</v>
      </c>
      <c r="W97" s="34">
        <f t="shared" si="67"/>
        <v>4</v>
      </c>
      <c r="X97" s="49">
        <f t="shared" si="115"/>
        <v>59.9974892284094</v>
      </c>
      <c r="Y97" s="20">
        <f t="shared" si="116"/>
        <v>59.9974892284094</v>
      </c>
      <c r="Z97" s="16">
        <f t="shared" si="97"/>
        <v>30.0025107715906</v>
      </c>
      <c r="AA97" s="49">
        <f t="shared" si="68"/>
        <v>-3.5961424749414951E-5</v>
      </c>
      <c r="AB97" s="20">
        <f t="shared" si="98"/>
        <v>359.99996403857523</v>
      </c>
      <c r="AC97" s="49">
        <f t="shared" si="99"/>
        <v>7.1914910625406233E-5</v>
      </c>
      <c r="AD97" s="20">
        <f t="shared" si="100"/>
        <v>359.99992808508938</v>
      </c>
      <c r="AF97" s="58">
        <f t="shared" si="117"/>
        <v>6.1111112823785039</v>
      </c>
      <c r="AG97" s="51">
        <f t="shared" si="101"/>
        <v>366.66667694271024</v>
      </c>
      <c r="AH97" s="16">
        <f t="shared" si="102"/>
        <v>250.00000700639336</v>
      </c>
      <c r="AI97" s="52">
        <f t="shared" si="69"/>
        <v>159.83403643448207</v>
      </c>
      <c r="AJ97" s="52">
        <f t="shared" si="103"/>
        <v>4.8382472960838641E-2</v>
      </c>
      <c r="AK97" s="16">
        <f t="shared" si="118"/>
        <v>3.4349843298375617</v>
      </c>
      <c r="AL97" s="16">
        <f t="shared" si="119"/>
        <v>3.4349483684127904</v>
      </c>
      <c r="AM97" s="32">
        <f t="shared" si="70"/>
        <v>6.1111112823748934</v>
      </c>
      <c r="AN97" s="32">
        <f t="shared" si="71"/>
        <v>-6.6427992350144064E-6</v>
      </c>
      <c r="AO97" s="32">
        <f t="shared" si="72"/>
        <v>6.1001324721418024</v>
      </c>
      <c r="AP97" s="32">
        <f t="shared" si="73"/>
        <v>-6.6427992350144064E-6</v>
      </c>
      <c r="AQ97" s="32">
        <f t="shared" si="74"/>
        <v>0.3661487783550002</v>
      </c>
      <c r="AR97" s="56">
        <f t="shared" si="104"/>
        <v>439.73462872436221</v>
      </c>
      <c r="AS97" s="56">
        <f t="shared" si="104"/>
        <v>-1.2419072446649343E-4</v>
      </c>
      <c r="AT97" s="56">
        <f t="shared" si="104"/>
        <v>13.185096695934758</v>
      </c>
      <c r="AU97" s="55">
        <f t="shared" si="105"/>
        <v>0.31005890174502254</v>
      </c>
      <c r="AV97" s="56">
        <f t="shared" si="75"/>
        <v>11547.006031015417</v>
      </c>
      <c r="AW97" s="53">
        <f t="shared" si="76"/>
        <v>1.03198158900525E-2</v>
      </c>
      <c r="AX97" s="53">
        <f t="shared" si="77"/>
        <v>9.6755216609624356E-2</v>
      </c>
      <c r="AY97" s="56">
        <f t="shared" si="78"/>
        <v>676.673314449484</v>
      </c>
      <c r="AZ97" s="56">
        <f t="shared" si="79"/>
        <v>399.58509108620518</v>
      </c>
      <c r="BA97" s="53">
        <f t="shared" si="80"/>
        <v>7.4403432051347793E-3</v>
      </c>
      <c r="BB97" s="56">
        <f t="shared" si="81"/>
        <v>277.08828025575332</v>
      </c>
      <c r="BC97" s="56">
        <f t="shared" si="82"/>
        <v>-5.6892474503911217E-5</v>
      </c>
      <c r="BD97" s="53">
        <f t="shared" si="83"/>
        <v>-5.0846068741356652E-11</v>
      </c>
      <c r="BE97" s="32">
        <f t="shared" si="84"/>
        <v>6.1111112823276574</v>
      </c>
      <c r="BF97" s="53">
        <f t="shared" si="85"/>
        <v>9.7147916635261883E-9</v>
      </c>
      <c r="BG97" s="51">
        <f t="shared" si="106"/>
        <v>6.1111112920424491</v>
      </c>
      <c r="BH97" s="51">
        <f t="shared" si="86"/>
        <v>-8.9372222222169409E-3</v>
      </c>
      <c r="BI97" s="51">
        <f t="shared" si="87"/>
        <v>-8.3792470835887117E-2</v>
      </c>
    </row>
    <row r="98" spans="1:61" ht="12.75" customHeight="1" x14ac:dyDescent="0.2">
      <c r="A98" s="29">
        <f t="shared" si="88"/>
        <v>72</v>
      </c>
      <c r="B98" s="57">
        <f t="shared" si="107"/>
        <v>9.6755216609624356E-2</v>
      </c>
      <c r="C98" s="16">
        <f t="shared" si="89"/>
        <v>9.6683301698988089E-2</v>
      </c>
      <c r="D98" s="34">
        <f t="shared" si="90"/>
        <v>1</v>
      </c>
      <c r="E98" s="49">
        <f t="shared" si="108"/>
        <v>8.3728066986670985E-2</v>
      </c>
      <c r="F98" s="49">
        <f t="shared" si="91"/>
        <v>4.8345354376941541E-2</v>
      </c>
      <c r="G98" s="20">
        <f t="shared" si="62"/>
        <v>4.8345354376941541E-2</v>
      </c>
      <c r="H98" s="49">
        <f t="shared" si="92"/>
        <v>30.002546095868095</v>
      </c>
      <c r="I98" s="20">
        <f t="shared" si="63"/>
        <v>30.002546095868095</v>
      </c>
      <c r="J98" s="57">
        <f t="shared" si="93"/>
        <v>0</v>
      </c>
      <c r="K98" s="16">
        <f t="shared" si="64"/>
        <v>30.002546095868095</v>
      </c>
      <c r="L98" s="34">
        <f t="shared" si="94"/>
        <v>1</v>
      </c>
      <c r="M98" s="49">
        <f t="shared" si="109"/>
        <v>59.9974892284094</v>
      </c>
      <c r="N98" s="20">
        <f t="shared" si="110"/>
        <v>59.9974892284094</v>
      </c>
      <c r="O98" s="16">
        <f t="shared" si="95"/>
        <v>30.0025107715906</v>
      </c>
      <c r="P98" s="49">
        <f t="shared" si="111"/>
        <v>4.8345354376941534E-2</v>
      </c>
      <c r="Q98" s="20">
        <f t="shared" si="65"/>
        <v>4.8345354376941534E-2</v>
      </c>
      <c r="R98" s="49">
        <f t="shared" si="112"/>
        <v>9.6683301697208818E-2</v>
      </c>
      <c r="S98" s="20">
        <f t="shared" si="66"/>
        <v>9.6683301697208818E-2</v>
      </c>
      <c r="T98" s="57">
        <f t="shared" si="113"/>
        <v>-8.3792470835887117E-2</v>
      </c>
      <c r="U98" s="16">
        <f t="shared" si="96"/>
        <v>-6.4403849216132514E-5</v>
      </c>
      <c r="V98" s="16">
        <f t="shared" si="114"/>
        <v>-6.4403849216132514E-5</v>
      </c>
      <c r="W98" s="34">
        <f t="shared" si="67"/>
        <v>4</v>
      </c>
      <c r="X98" s="49">
        <f t="shared" si="115"/>
        <v>59.997453904152792</v>
      </c>
      <c r="Y98" s="20">
        <f t="shared" si="116"/>
        <v>59.997453904152792</v>
      </c>
      <c r="Z98" s="16">
        <f t="shared" si="97"/>
        <v>30.002546095847208</v>
      </c>
      <c r="AA98" s="49">
        <f t="shared" si="68"/>
        <v>-3.7187395729723358E-5</v>
      </c>
      <c r="AB98" s="20">
        <f t="shared" si="98"/>
        <v>359.99996281260428</v>
      </c>
      <c r="AC98" s="49">
        <f t="shared" si="99"/>
        <v>7.4366576178352479E-5</v>
      </c>
      <c r="AD98" s="20">
        <f t="shared" si="100"/>
        <v>359.9999256334238</v>
      </c>
      <c r="AF98" s="58">
        <f t="shared" si="117"/>
        <v>6.1111112920424491</v>
      </c>
      <c r="AG98" s="51">
        <f t="shared" si="101"/>
        <v>366.66667752254693</v>
      </c>
      <c r="AH98" s="16">
        <f t="shared" si="102"/>
        <v>250.00000740173655</v>
      </c>
      <c r="AI98" s="52">
        <f t="shared" si="69"/>
        <v>159.83403693999645</v>
      </c>
      <c r="AJ98" s="52">
        <f t="shared" si="103"/>
        <v>4.8382541772639343E-2</v>
      </c>
      <c r="AK98" s="16">
        <f t="shared" si="118"/>
        <v>3.4833668716102011</v>
      </c>
      <c r="AL98" s="16">
        <f t="shared" si="119"/>
        <v>3.4833296842144819</v>
      </c>
      <c r="AM98" s="32">
        <f t="shared" si="70"/>
        <v>6.1111112920385882</v>
      </c>
      <c r="AN98" s="32">
        <f t="shared" si="71"/>
        <v>-6.8692509909173671E-6</v>
      </c>
      <c r="AO98" s="32">
        <f t="shared" si="72"/>
        <v>6.0998211261418067</v>
      </c>
      <c r="AP98" s="32">
        <f t="shared" si="73"/>
        <v>-6.8692509909173671E-6</v>
      </c>
      <c r="AQ98" s="32">
        <f t="shared" si="74"/>
        <v>0.37129968052186602</v>
      </c>
      <c r="AR98" s="56">
        <f t="shared" si="104"/>
        <v>445.83444985050403</v>
      </c>
      <c r="AS98" s="56">
        <f t="shared" si="104"/>
        <v>-1.310599754574108E-4</v>
      </c>
      <c r="AT98" s="56">
        <f t="shared" si="104"/>
        <v>13.556396376456625</v>
      </c>
      <c r="AU98" s="55">
        <f t="shared" si="105"/>
        <v>0.31005890174502254</v>
      </c>
      <c r="AV98" s="56">
        <f t="shared" si="75"/>
        <v>11547.006067535658</v>
      </c>
      <c r="AW98" s="53">
        <f t="shared" si="76"/>
        <v>1.0319815922691452E-2</v>
      </c>
      <c r="AX98" s="53">
        <f t="shared" si="77"/>
        <v>9.6755216762630422E-2</v>
      </c>
      <c r="AY98" s="56">
        <f t="shared" si="78"/>
        <v>676.6733133794113</v>
      </c>
      <c r="AZ98" s="56">
        <f t="shared" si="79"/>
        <v>399.5850923499911</v>
      </c>
      <c r="BA98" s="53">
        <f t="shared" si="80"/>
        <v>7.4403432051347793E-3</v>
      </c>
      <c r="BB98" s="56">
        <f t="shared" si="81"/>
        <v>277.08828113211302</v>
      </c>
      <c r="BC98" s="56">
        <f t="shared" si="82"/>
        <v>-6.0102692827967985E-5</v>
      </c>
      <c r="BD98" s="53">
        <f t="shared" si="83"/>
        <v>-5.3715112195751166E-11</v>
      </c>
      <c r="BE98" s="32">
        <f t="shared" si="84"/>
        <v>6.1111112919887338</v>
      </c>
      <c r="BF98" s="53">
        <f t="shared" si="85"/>
        <v>1.0045967038104836E-8</v>
      </c>
      <c r="BG98" s="51">
        <f t="shared" si="106"/>
        <v>6.1111113020347005</v>
      </c>
      <c r="BH98" s="51">
        <f t="shared" si="86"/>
        <v>-8.9372222222165749E-3</v>
      </c>
      <c r="BI98" s="51">
        <f t="shared" si="87"/>
        <v>-8.3792470703376545E-2</v>
      </c>
    </row>
    <row r="99" spans="1:61" ht="12.75" customHeight="1" x14ac:dyDescent="0.2">
      <c r="A99" s="45">
        <f t="shared" si="88"/>
        <v>73</v>
      </c>
      <c r="B99" s="57">
        <f t="shared" si="107"/>
        <v>9.6755216762630422E-2</v>
      </c>
      <c r="C99" s="16">
        <f t="shared" si="89"/>
        <v>9.6680850186430689E-2</v>
      </c>
      <c r="D99" s="34">
        <f t="shared" si="90"/>
        <v>1</v>
      </c>
      <c r="E99" s="49">
        <f t="shared" si="108"/>
        <v>8.3725914163634396E-2</v>
      </c>
      <c r="F99" s="49">
        <f t="shared" si="91"/>
        <v>4.8344180144122582E-2</v>
      </c>
      <c r="G99" s="20">
        <f t="shared" si="62"/>
        <v>4.8344180144122582E-2</v>
      </c>
      <c r="H99" s="49">
        <f t="shared" si="92"/>
        <v>30.002581418358488</v>
      </c>
      <c r="I99" s="20">
        <f t="shared" si="63"/>
        <v>30.002581418358488</v>
      </c>
      <c r="J99" s="57">
        <f t="shared" si="93"/>
        <v>0</v>
      </c>
      <c r="K99" s="16">
        <f t="shared" si="64"/>
        <v>30.002581418358488</v>
      </c>
      <c r="L99" s="34">
        <f t="shared" si="94"/>
        <v>1</v>
      </c>
      <c r="M99" s="49">
        <f t="shared" si="109"/>
        <v>59.997453904152806</v>
      </c>
      <c r="N99" s="20">
        <f t="shared" si="110"/>
        <v>59.997453904152806</v>
      </c>
      <c r="O99" s="16">
        <f t="shared" si="95"/>
        <v>30.002546095847194</v>
      </c>
      <c r="P99" s="49">
        <f t="shared" si="111"/>
        <v>4.8344180144122555E-2</v>
      </c>
      <c r="Q99" s="20">
        <f t="shared" si="65"/>
        <v>4.8344180144122555E-2</v>
      </c>
      <c r="R99" s="49">
        <f t="shared" si="112"/>
        <v>9.668085018813917E-2</v>
      </c>
      <c r="S99" s="20">
        <f t="shared" si="66"/>
        <v>9.668085018813917E-2</v>
      </c>
      <c r="T99" s="57">
        <f t="shared" si="113"/>
        <v>-8.3792470703376545E-2</v>
      </c>
      <c r="U99" s="16">
        <f t="shared" si="96"/>
        <v>-6.6556539742149146E-5</v>
      </c>
      <c r="V99" s="16">
        <f t="shared" si="114"/>
        <v>-6.6556539742149146E-5</v>
      </c>
      <c r="W99" s="34">
        <f t="shared" si="67"/>
        <v>4</v>
      </c>
      <c r="X99" s="49">
        <f t="shared" si="115"/>
        <v>59.997418581663837</v>
      </c>
      <c r="Y99" s="20">
        <f t="shared" si="116"/>
        <v>59.997418581663837</v>
      </c>
      <c r="Z99" s="16">
        <f t="shared" si="97"/>
        <v>30.002581418336163</v>
      </c>
      <c r="AA99" s="49">
        <f t="shared" si="68"/>
        <v>-3.8430434447069204E-5</v>
      </c>
      <c r="AB99" s="20">
        <f t="shared" si="98"/>
        <v>359.99996156956553</v>
      </c>
      <c r="AC99" s="49">
        <f t="shared" si="99"/>
        <v>7.6853856399455411E-5</v>
      </c>
      <c r="AD99" s="20">
        <f t="shared" si="100"/>
        <v>359.9999231461436</v>
      </c>
      <c r="AF99" s="58">
        <f t="shared" si="117"/>
        <v>6.1111113020347005</v>
      </c>
      <c r="AG99" s="51">
        <f t="shared" si="101"/>
        <v>366.66667812208203</v>
      </c>
      <c r="AH99" s="16">
        <f t="shared" si="102"/>
        <v>250.00000781051048</v>
      </c>
      <c r="AI99" s="52">
        <f t="shared" si="69"/>
        <v>159.83403746268434</v>
      </c>
      <c r="AJ99" s="52">
        <f t="shared" si="103"/>
        <v>4.8382610578585172E-2</v>
      </c>
      <c r="AK99" s="16">
        <f t="shared" si="118"/>
        <v>3.5317494821887863</v>
      </c>
      <c r="AL99" s="16">
        <f t="shared" si="119"/>
        <v>3.5317110517543142</v>
      </c>
      <c r="AM99" s="32">
        <f t="shared" si="70"/>
        <v>6.1111113020305776</v>
      </c>
      <c r="AN99" s="32">
        <f t="shared" si="71"/>
        <v>-7.0988548493280964E-6</v>
      </c>
      <c r="AO99" s="32">
        <f t="shared" si="72"/>
        <v>6.0995054307504892</v>
      </c>
      <c r="AP99" s="32">
        <f t="shared" si="73"/>
        <v>-7.0988548493280964E-6</v>
      </c>
      <c r="AQ99" s="32">
        <f t="shared" si="74"/>
        <v>0.37645032348391677</v>
      </c>
      <c r="AR99" s="56">
        <f t="shared" si="104"/>
        <v>451.9339552812545</v>
      </c>
      <c r="AS99" s="56">
        <f t="shared" si="104"/>
        <v>-1.3815883030673891E-4</v>
      </c>
      <c r="AT99" s="56">
        <f t="shared" si="104"/>
        <v>13.932846699940542</v>
      </c>
      <c r="AU99" s="55">
        <f t="shared" si="105"/>
        <v>0.31005890174502254</v>
      </c>
      <c r="AV99" s="56">
        <f t="shared" si="75"/>
        <v>11547.006105296578</v>
      </c>
      <c r="AW99" s="53">
        <f t="shared" si="76"/>
        <v>1.0319815956439224E-2</v>
      </c>
      <c r="AX99" s="53">
        <f t="shared" si="77"/>
        <v>9.6755216920834455E-2</v>
      </c>
      <c r="AY99" s="56">
        <f t="shared" si="78"/>
        <v>676.67331227298564</v>
      </c>
      <c r="AZ99" s="56">
        <f t="shared" si="79"/>
        <v>399.58509365671085</v>
      </c>
      <c r="BA99" s="53">
        <f t="shared" si="80"/>
        <v>7.4403432051347793E-3</v>
      </c>
      <c r="BB99" s="56">
        <f t="shared" si="81"/>
        <v>277.0882820382447</v>
      </c>
      <c r="BC99" s="56">
        <f t="shared" si="82"/>
        <v>-6.342196991226956E-5</v>
      </c>
      <c r="BD99" s="53">
        <f t="shared" si="83"/>
        <v>-5.6681623887704466E-11</v>
      </c>
      <c r="BE99" s="32">
        <f t="shared" si="84"/>
        <v>6.1111113019780188</v>
      </c>
      <c r="BF99" s="53">
        <f t="shared" si="85"/>
        <v>1.0381752217574778E-8</v>
      </c>
      <c r="BG99" s="51">
        <f t="shared" si="106"/>
        <v>6.1111113123597711</v>
      </c>
      <c r="BH99" s="51">
        <f t="shared" si="86"/>
        <v>-8.9372222222161915E-3</v>
      </c>
      <c r="BI99" s="51">
        <f t="shared" si="87"/>
        <v>-8.3792470566364255E-2</v>
      </c>
    </row>
    <row r="100" spans="1:61" ht="12.75" customHeight="1" x14ac:dyDescent="0.2">
      <c r="A100" s="45">
        <f t="shared" si="88"/>
        <v>74</v>
      </c>
      <c r="B100" s="57">
        <f t="shared" si="107"/>
        <v>9.6755216920834455E-2</v>
      </c>
      <c r="C100" s="16">
        <f t="shared" si="89"/>
        <v>9.6678363064427231E-2</v>
      </c>
      <c r="D100" s="34">
        <f t="shared" si="90"/>
        <v>1</v>
      </c>
      <c r="E100" s="49">
        <f t="shared" si="108"/>
        <v>8.3723730505697272E-2</v>
      </c>
      <c r="F100" s="49">
        <f t="shared" si="91"/>
        <v>4.8342988099934162E-2</v>
      </c>
      <c r="G100" s="20">
        <f t="shared" si="62"/>
        <v>4.8342988099934162E-2</v>
      </c>
      <c r="H100" s="49">
        <f t="shared" si="92"/>
        <v>30.002616739055266</v>
      </c>
      <c r="I100" s="20">
        <f t="shared" si="63"/>
        <v>30.002616739055266</v>
      </c>
      <c r="J100" s="57">
        <f t="shared" si="93"/>
        <v>0</v>
      </c>
      <c r="K100" s="16">
        <f t="shared" si="64"/>
        <v>30.002616739055266</v>
      </c>
      <c r="L100" s="34">
        <f t="shared" si="94"/>
        <v>1</v>
      </c>
      <c r="M100" s="49">
        <f t="shared" si="109"/>
        <v>59.997418581663837</v>
      </c>
      <c r="N100" s="20">
        <f t="shared" si="110"/>
        <v>59.997418581663837</v>
      </c>
      <c r="O100" s="16">
        <f t="shared" si="95"/>
        <v>30.002581418336163</v>
      </c>
      <c r="P100" s="49">
        <f t="shared" si="111"/>
        <v>4.8342988099934169E-2</v>
      </c>
      <c r="Q100" s="20">
        <f t="shared" si="65"/>
        <v>4.8342988099934169E-2</v>
      </c>
      <c r="R100" s="49">
        <f t="shared" si="112"/>
        <v>9.6678363063256348E-2</v>
      </c>
      <c r="S100" s="20">
        <f t="shared" si="66"/>
        <v>9.6678363063256348E-2</v>
      </c>
      <c r="T100" s="57">
        <f t="shared" si="113"/>
        <v>-8.3792470566364255E-2</v>
      </c>
      <c r="U100" s="16">
        <f t="shared" si="96"/>
        <v>-6.8740060666983016E-5</v>
      </c>
      <c r="V100" s="16">
        <f t="shared" si="114"/>
        <v>-6.8740060666983016E-5</v>
      </c>
      <c r="W100" s="34">
        <f t="shared" si="67"/>
        <v>4</v>
      </c>
      <c r="X100" s="49">
        <f t="shared" si="115"/>
        <v>59.997383260968533</v>
      </c>
      <c r="Y100" s="20">
        <f t="shared" si="116"/>
        <v>59.997383260968533</v>
      </c>
      <c r="Z100" s="16">
        <f t="shared" si="97"/>
        <v>30.002616739031467</v>
      </c>
      <c r="AA100" s="49">
        <f t="shared" si="68"/>
        <v>-3.9691278517258257E-5</v>
      </c>
      <c r="AB100" s="20">
        <f t="shared" si="98"/>
        <v>359.99996030872148</v>
      </c>
      <c r="AC100" s="49">
        <f t="shared" si="99"/>
        <v>7.9373403233301825E-5</v>
      </c>
      <c r="AD100" s="20">
        <f t="shared" si="100"/>
        <v>359.99992062659675</v>
      </c>
      <c r="AF100" s="58">
        <f t="shared" si="117"/>
        <v>6.1111113123597711</v>
      </c>
      <c r="AG100" s="51">
        <f t="shared" si="101"/>
        <v>366.66667874158628</v>
      </c>
      <c r="AH100" s="16">
        <f t="shared" si="102"/>
        <v>250.00000823289975</v>
      </c>
      <c r="AI100" s="52">
        <f t="shared" si="69"/>
        <v>159.83403800278177</v>
      </c>
      <c r="AJ100" s="52">
        <f t="shared" si="103"/>
        <v>4.8382679378448756E-2</v>
      </c>
      <c r="AK100" s="16">
        <f t="shared" si="118"/>
        <v>3.580132161567235</v>
      </c>
      <c r="AL100" s="16">
        <f t="shared" si="119"/>
        <v>3.5800924702887187</v>
      </c>
      <c r="AM100" s="32">
        <f t="shared" si="70"/>
        <v>6.1111113123553729</v>
      </c>
      <c r="AN100" s="32">
        <f t="shared" si="71"/>
        <v>-7.3317470488080153E-6</v>
      </c>
      <c r="AO100" s="32">
        <f t="shared" si="72"/>
        <v>6.0991853861883882</v>
      </c>
      <c r="AP100" s="32">
        <f t="shared" si="73"/>
        <v>-7.3317470488080153E-6</v>
      </c>
      <c r="AQ100" s="32">
        <f t="shared" si="74"/>
        <v>0.38160070348966474</v>
      </c>
      <c r="AR100" s="56">
        <f t="shared" si="104"/>
        <v>458.03314066744286</v>
      </c>
      <c r="AS100" s="56">
        <f t="shared" si="104"/>
        <v>-1.4549057735554691E-4</v>
      </c>
      <c r="AT100" s="56">
        <f t="shared" si="104"/>
        <v>14.314447403430208</v>
      </c>
      <c r="AU100" s="55">
        <f t="shared" si="105"/>
        <v>0.31005890174502254</v>
      </c>
      <c r="AV100" s="56">
        <f t="shared" si="75"/>
        <v>11547.006144315228</v>
      </c>
      <c r="AW100" s="53">
        <f t="shared" si="76"/>
        <v>1.0319815991311059E-2</v>
      </c>
      <c r="AX100" s="53">
        <f t="shared" si="77"/>
        <v>9.6755217084307912E-2</v>
      </c>
      <c r="AY100" s="56">
        <f t="shared" si="78"/>
        <v>676.6733111297076</v>
      </c>
      <c r="AZ100" s="56">
        <f t="shared" si="79"/>
        <v>399.58509500695442</v>
      </c>
      <c r="BA100" s="53">
        <f t="shared" si="80"/>
        <v>7.4403432051347793E-3</v>
      </c>
      <c r="BB100" s="56">
        <f t="shared" si="81"/>
        <v>277.08828297455761</v>
      </c>
      <c r="BC100" s="56">
        <f t="shared" si="82"/>
        <v>-6.6851804433554207E-5</v>
      </c>
      <c r="BD100" s="53">
        <f t="shared" si="83"/>
        <v>-5.9746943217921469E-11</v>
      </c>
      <c r="BE100" s="32">
        <f t="shared" si="84"/>
        <v>6.1111113123000242</v>
      </c>
      <c r="BF100" s="53">
        <f t="shared" si="85"/>
        <v>1.0722346444548218E-8</v>
      </c>
      <c r="BG100" s="51">
        <f t="shared" si="106"/>
        <v>6.1111113230223708</v>
      </c>
      <c r="BH100" s="51">
        <f t="shared" si="86"/>
        <v>-8.937222222215789E-3</v>
      </c>
      <c r="BI100" s="51">
        <f t="shared" si="87"/>
        <v>-8.3792470424788323E-2</v>
      </c>
    </row>
    <row r="101" spans="1:61" ht="12.75" customHeight="1" x14ac:dyDescent="0.2">
      <c r="A101" s="45">
        <f t="shared" si="88"/>
        <v>75</v>
      </c>
      <c r="B101" s="57">
        <f t="shared" si="107"/>
        <v>9.6755217084307912E-2</v>
      </c>
      <c r="C101" s="16">
        <f t="shared" si="89"/>
        <v>9.6675843681055085E-2</v>
      </c>
      <c r="D101" s="34">
        <f t="shared" si="90"/>
        <v>1</v>
      </c>
      <c r="E101" s="49">
        <f t="shared" si="108"/>
        <v>8.3721518912356852E-2</v>
      </c>
      <c r="F101" s="49">
        <f t="shared" si="91"/>
        <v>4.8341779918456125E-2</v>
      </c>
      <c r="G101" s="20">
        <f t="shared" si="62"/>
        <v>4.8341779918456125E-2</v>
      </c>
      <c r="H101" s="49">
        <f t="shared" si="92"/>
        <v>30.002652057934842</v>
      </c>
      <c r="I101" s="20">
        <f t="shared" si="63"/>
        <v>30.002652057934842</v>
      </c>
      <c r="J101" s="57">
        <f t="shared" si="93"/>
        <v>0</v>
      </c>
      <c r="K101" s="16">
        <f t="shared" si="64"/>
        <v>30.002652057934842</v>
      </c>
      <c r="L101" s="34">
        <f t="shared" si="94"/>
        <v>1</v>
      </c>
      <c r="M101" s="49">
        <f t="shared" si="109"/>
        <v>59.997383260968533</v>
      </c>
      <c r="N101" s="20">
        <f t="shared" si="110"/>
        <v>59.997383260968533</v>
      </c>
      <c r="O101" s="16">
        <f t="shared" si="95"/>
        <v>30.002616739031467</v>
      </c>
      <c r="P101" s="49">
        <f t="shared" si="111"/>
        <v>4.8341779918456097E-2</v>
      </c>
      <c r="Q101" s="20">
        <f t="shared" si="65"/>
        <v>4.8341779918456097E-2</v>
      </c>
      <c r="R101" s="49">
        <f t="shared" si="112"/>
        <v>9.6675843678859799E-2</v>
      </c>
      <c r="S101" s="20">
        <f t="shared" si="66"/>
        <v>9.6675843678859799E-2</v>
      </c>
      <c r="T101" s="57">
        <f t="shared" si="113"/>
        <v>-8.3792470424788323E-2</v>
      </c>
      <c r="U101" s="16">
        <f t="shared" si="96"/>
        <v>-7.0951512431471908E-5</v>
      </c>
      <c r="V101" s="16">
        <f t="shared" si="114"/>
        <v>-7.0951512431471908E-5</v>
      </c>
      <c r="W101" s="34">
        <f t="shared" si="67"/>
        <v>4</v>
      </c>
      <c r="X101" s="49">
        <f t="shared" si="115"/>
        <v>59.997347942090528</v>
      </c>
      <c r="Y101" s="20">
        <f t="shared" si="116"/>
        <v>59.997347942090528</v>
      </c>
      <c r="Z101" s="16">
        <f t="shared" si="97"/>
        <v>30.002652057909472</v>
      </c>
      <c r="AA101" s="49">
        <f t="shared" si="68"/>
        <v>-4.0968253775791713E-5</v>
      </c>
      <c r="AB101" s="20">
        <f t="shared" si="98"/>
        <v>359.99995903174624</v>
      </c>
      <c r="AC101" s="49">
        <f t="shared" si="99"/>
        <v>8.1931136964375793E-5</v>
      </c>
      <c r="AD101" s="20">
        <f t="shared" si="100"/>
        <v>359.99991806886305</v>
      </c>
      <c r="AF101" s="58">
        <f t="shared" si="117"/>
        <v>6.1111113230223708</v>
      </c>
      <c r="AG101" s="51">
        <f t="shared" si="101"/>
        <v>366.66667938134225</v>
      </c>
      <c r="AH101" s="16">
        <f t="shared" si="102"/>
        <v>250.00000866909701</v>
      </c>
      <c r="AI101" s="52">
        <f t="shared" si="69"/>
        <v>159.83403856053508</v>
      </c>
      <c r="AJ101" s="52">
        <f t="shared" si="103"/>
        <v>4.8382748172230094E-2</v>
      </c>
      <c r="AK101" s="16">
        <f t="shared" si="118"/>
        <v>3.6285149097394651</v>
      </c>
      <c r="AL101" s="16">
        <f t="shared" si="119"/>
        <v>3.6284739414857086</v>
      </c>
      <c r="AM101" s="32">
        <f t="shared" si="70"/>
        <v>6.1111113230176857</v>
      </c>
      <c r="AN101" s="32">
        <f t="shared" si="71"/>
        <v>-7.5676183252977232E-6</v>
      </c>
      <c r="AO101" s="32">
        <f t="shared" si="72"/>
        <v>6.0988609926633313</v>
      </c>
      <c r="AP101" s="32">
        <f t="shared" si="73"/>
        <v>-7.5676183252977232E-6</v>
      </c>
      <c r="AQ101" s="32">
        <f t="shared" si="74"/>
        <v>0.38675081704453584</v>
      </c>
      <c r="AR101" s="56">
        <f t="shared" si="104"/>
        <v>464.1320016601062</v>
      </c>
      <c r="AS101" s="56">
        <f t="shared" si="104"/>
        <v>-1.5305819568084463E-4</v>
      </c>
      <c r="AT101" s="56">
        <f t="shared" si="104"/>
        <v>14.701198220474744</v>
      </c>
      <c r="AU101" s="55">
        <f t="shared" si="105"/>
        <v>0.31005890174502254</v>
      </c>
      <c r="AV101" s="56">
        <f t="shared" si="75"/>
        <v>11547.006184609403</v>
      </c>
      <c r="AW101" s="53">
        <f t="shared" si="76"/>
        <v>1.0319816027322858E-2</v>
      </c>
      <c r="AX101" s="53">
        <f t="shared" si="77"/>
        <v>9.6755217253125331E-2</v>
      </c>
      <c r="AY101" s="56">
        <f t="shared" si="78"/>
        <v>676.67330994905547</v>
      </c>
      <c r="AZ101" s="56">
        <f t="shared" si="79"/>
        <v>399.58509640133769</v>
      </c>
      <c r="BA101" s="53">
        <f t="shared" si="80"/>
        <v>7.4403432051347793E-3</v>
      </c>
      <c r="BB101" s="56">
        <f t="shared" si="81"/>
        <v>277.08828394147872</v>
      </c>
      <c r="BC101" s="56">
        <f t="shared" si="82"/>
        <v>-7.0393760950082651E-5</v>
      </c>
      <c r="BD101" s="53">
        <f t="shared" si="83"/>
        <v>-6.2912468466887759E-11</v>
      </c>
      <c r="BE101" s="32">
        <f t="shared" si="84"/>
        <v>6.1111113229594585</v>
      </c>
      <c r="BF101" s="53">
        <f t="shared" si="85"/>
        <v>1.106729743432287E-8</v>
      </c>
      <c r="BG101" s="51">
        <f t="shared" si="106"/>
        <v>6.1111113340267558</v>
      </c>
      <c r="BH101" s="51">
        <f t="shared" si="86"/>
        <v>-8.9372222222153692E-3</v>
      </c>
      <c r="BI101" s="51">
        <f t="shared" si="87"/>
        <v>-8.3792470278584219E-2</v>
      </c>
    </row>
    <row r="102" spans="1:61" ht="12.75" customHeight="1" x14ac:dyDescent="0.2">
      <c r="A102" s="45">
        <f t="shared" si="88"/>
        <v>76</v>
      </c>
      <c r="B102" s="57">
        <f t="shared" si="107"/>
        <v>9.6755217253125331E-2</v>
      </c>
      <c r="C102" s="16">
        <f t="shared" si="89"/>
        <v>9.6673286116185864E-2</v>
      </c>
      <c r="D102" s="34">
        <f t="shared" si="90"/>
        <v>1</v>
      </c>
      <c r="E102" s="49">
        <f t="shared" si="108"/>
        <v>8.3719274256820103E-2</v>
      </c>
      <c r="F102" s="49">
        <f t="shared" si="91"/>
        <v>4.8340552639294675E-2</v>
      </c>
      <c r="G102" s="20">
        <f t="shared" si="62"/>
        <v>4.8340552639294675E-2</v>
      </c>
      <c r="H102" s="49">
        <f t="shared" si="92"/>
        <v>30.002687374969273</v>
      </c>
      <c r="I102" s="20">
        <f t="shared" si="63"/>
        <v>30.002687374969273</v>
      </c>
      <c r="J102" s="57">
        <f t="shared" si="93"/>
        <v>0</v>
      </c>
      <c r="K102" s="16">
        <f t="shared" si="64"/>
        <v>30.002687374969273</v>
      </c>
      <c r="L102" s="34">
        <f t="shared" si="94"/>
        <v>1</v>
      </c>
      <c r="M102" s="49">
        <f t="shared" si="109"/>
        <v>59.997347942090542</v>
      </c>
      <c r="N102" s="20">
        <f t="shared" si="110"/>
        <v>59.997347942090542</v>
      </c>
      <c r="O102" s="16">
        <f t="shared" si="95"/>
        <v>30.002652057909458</v>
      </c>
      <c r="P102" s="49">
        <f t="shared" si="111"/>
        <v>4.834055263929464E-2</v>
      </c>
      <c r="Q102" s="20">
        <f t="shared" si="65"/>
        <v>4.834055263929464E-2</v>
      </c>
      <c r="R102" s="49">
        <f t="shared" si="112"/>
        <v>9.6673286117209448E-2</v>
      </c>
      <c r="S102" s="20">
        <f t="shared" si="66"/>
        <v>9.6673286117209448E-2</v>
      </c>
      <c r="T102" s="57">
        <f t="shared" si="113"/>
        <v>-8.3792470278584219E-2</v>
      </c>
      <c r="U102" s="16">
        <f t="shared" si="96"/>
        <v>-7.3196021764115882E-5</v>
      </c>
      <c r="V102" s="16">
        <f t="shared" si="114"/>
        <v>-7.3196021764115882E-5</v>
      </c>
      <c r="W102" s="34">
        <f t="shared" si="67"/>
        <v>4</v>
      </c>
      <c r="X102" s="49">
        <f t="shared" si="115"/>
        <v>59.997312625057724</v>
      </c>
      <c r="Y102" s="20">
        <f t="shared" si="116"/>
        <v>59.997312625057724</v>
      </c>
      <c r="Z102" s="16">
        <f t="shared" si="97"/>
        <v>30.002687374942276</v>
      </c>
      <c r="AA102" s="49">
        <f t="shared" si="68"/>
        <v>-4.2264320529922551E-5</v>
      </c>
      <c r="AB102" s="20">
        <f t="shared" si="98"/>
        <v>359.99995773567946</v>
      </c>
      <c r="AC102" s="49">
        <f t="shared" si="99"/>
        <v>8.4523590978907796E-5</v>
      </c>
      <c r="AD102" s="20">
        <f t="shared" si="100"/>
        <v>359.999915476409</v>
      </c>
      <c r="AF102" s="58">
        <f t="shared" si="117"/>
        <v>6.1111113340267558</v>
      </c>
      <c r="AG102" s="51">
        <f t="shared" si="101"/>
        <v>366.66668004160533</v>
      </c>
      <c r="AH102" s="16">
        <f t="shared" si="102"/>
        <v>250.00000911927637</v>
      </c>
      <c r="AI102" s="52">
        <f t="shared" si="69"/>
        <v>159.83403913616698</v>
      </c>
      <c r="AJ102" s="52">
        <f t="shared" si="103"/>
        <v>4.83828169598155E-2</v>
      </c>
      <c r="AK102" s="16">
        <f t="shared" si="118"/>
        <v>3.6768977266992806</v>
      </c>
      <c r="AL102" s="16">
        <f t="shared" si="119"/>
        <v>3.6768554623787395</v>
      </c>
      <c r="AM102" s="32">
        <f t="shared" si="70"/>
        <v>6.1111113340217686</v>
      </c>
      <c r="AN102" s="32">
        <f t="shared" si="71"/>
        <v>-7.8070154906628347E-6</v>
      </c>
      <c r="AO102" s="32">
        <f t="shared" si="72"/>
        <v>6.0985322504168877</v>
      </c>
      <c r="AP102" s="32">
        <f t="shared" si="73"/>
        <v>-7.8070154906628347E-6</v>
      </c>
      <c r="AQ102" s="32">
        <f t="shared" si="74"/>
        <v>0.39190066016077529</v>
      </c>
      <c r="AR102" s="56">
        <f t="shared" si="104"/>
        <v>470.23053391052309</v>
      </c>
      <c r="AS102" s="56">
        <f t="shared" si="104"/>
        <v>-1.6086521117150747E-4</v>
      </c>
      <c r="AT102" s="56">
        <f t="shared" si="104"/>
        <v>15.09309888063552</v>
      </c>
      <c r="AU102" s="55">
        <f t="shared" si="105"/>
        <v>0.31005890174502254</v>
      </c>
      <c r="AV102" s="56">
        <f t="shared" si="75"/>
        <v>11547.006226195195</v>
      </c>
      <c r="AW102" s="53">
        <f t="shared" si="76"/>
        <v>1.0319816064489007E-2</v>
      </c>
      <c r="AX102" s="53">
        <f t="shared" si="77"/>
        <v>9.6755217427354157E-2</v>
      </c>
      <c r="AY102" s="56">
        <f t="shared" si="78"/>
        <v>676.67330873055801</v>
      </c>
      <c r="AZ102" s="56">
        <f t="shared" si="79"/>
        <v>399.58509784041746</v>
      </c>
      <c r="BA102" s="53">
        <f t="shared" si="80"/>
        <v>7.4403432051347793E-3</v>
      </c>
      <c r="BB102" s="56">
        <f t="shared" si="81"/>
        <v>277.08828493939416</v>
      </c>
      <c r="BC102" s="56">
        <f t="shared" si="82"/>
        <v>-7.4049253612429311E-5</v>
      </c>
      <c r="BD102" s="53">
        <f t="shared" si="83"/>
        <v>-6.6179463492397242E-11</v>
      </c>
      <c r="BE102" s="32">
        <f t="shared" si="84"/>
        <v>6.1111113339605767</v>
      </c>
      <c r="BF102" s="53">
        <f t="shared" si="85"/>
        <v>1.1417404874280027E-8</v>
      </c>
      <c r="BG102" s="51">
        <f t="shared" si="106"/>
        <v>6.1111113453779815</v>
      </c>
      <c r="BH102" s="51">
        <f t="shared" si="86"/>
        <v>-8.9372222222149286E-3</v>
      </c>
      <c r="BI102" s="51">
        <f t="shared" si="87"/>
        <v>-8.3792470127693502E-2</v>
      </c>
    </row>
    <row r="103" spans="1:61" ht="12.75" customHeight="1" x14ac:dyDescent="0.2">
      <c r="A103" s="45">
        <f t="shared" si="88"/>
        <v>77</v>
      </c>
      <c r="B103" s="57">
        <f t="shared" si="107"/>
        <v>9.6755217427354157E-2</v>
      </c>
      <c r="C103" s="16">
        <f t="shared" si="89"/>
        <v>9.6670693836358623E-2</v>
      </c>
      <c r="D103" s="34">
        <f t="shared" si="90"/>
        <v>1</v>
      </c>
      <c r="E103" s="49">
        <f t="shared" si="108"/>
        <v>8.3716999541174272E-2</v>
      </c>
      <c r="F103" s="49">
        <f t="shared" si="91"/>
        <v>4.8339307995762117E-2</v>
      </c>
      <c r="G103" s="20">
        <f t="shared" si="62"/>
        <v>4.8339307995762117E-2</v>
      </c>
      <c r="H103" s="49">
        <f t="shared" si="92"/>
        <v>30.002722690133208</v>
      </c>
      <c r="I103" s="20">
        <f t="shared" si="63"/>
        <v>30.002722690133208</v>
      </c>
      <c r="J103" s="57">
        <f t="shared" si="93"/>
        <v>0</v>
      </c>
      <c r="K103" s="16">
        <f t="shared" si="64"/>
        <v>30.002722690133208</v>
      </c>
      <c r="L103" s="34">
        <f t="shared" si="94"/>
        <v>1</v>
      </c>
      <c r="M103" s="49">
        <f t="shared" si="109"/>
        <v>59.99731262505771</v>
      </c>
      <c r="N103" s="20">
        <f t="shared" si="110"/>
        <v>59.99731262505771</v>
      </c>
      <c r="O103" s="16">
        <f t="shared" si="95"/>
        <v>30.00268737494229</v>
      </c>
      <c r="P103" s="49">
        <f t="shared" si="111"/>
        <v>4.8339307995762124E-2</v>
      </c>
      <c r="Q103" s="20">
        <f t="shared" si="65"/>
        <v>4.8339307995762124E-2</v>
      </c>
      <c r="R103" s="49">
        <f t="shared" si="112"/>
        <v>9.6670693836255261E-2</v>
      </c>
      <c r="S103" s="20">
        <f t="shared" si="66"/>
        <v>9.6670693836255261E-2</v>
      </c>
      <c r="T103" s="57">
        <f t="shared" si="113"/>
        <v>-8.3792470127693502E-2</v>
      </c>
      <c r="U103" s="16">
        <f t="shared" si="96"/>
        <v>-7.547058651923011E-5</v>
      </c>
      <c r="V103" s="16">
        <f t="shared" si="114"/>
        <v>-7.547058651923011E-5</v>
      </c>
      <c r="W103" s="34">
        <f t="shared" si="67"/>
        <v>4</v>
      </c>
      <c r="X103" s="49">
        <f t="shared" si="115"/>
        <v>59.997277309895495</v>
      </c>
      <c r="Y103" s="20">
        <f t="shared" si="116"/>
        <v>59.997277309895495</v>
      </c>
      <c r="Z103" s="16">
        <f t="shared" si="97"/>
        <v>30.002722690104505</v>
      </c>
      <c r="AA103" s="49">
        <f t="shared" si="68"/>
        <v>-4.3577745380991846E-5</v>
      </c>
      <c r="AB103" s="20">
        <f t="shared" si="98"/>
        <v>359.99995642225463</v>
      </c>
      <c r="AC103" s="49">
        <f t="shared" si="99"/>
        <v>8.7147666780527152E-5</v>
      </c>
      <c r="AD103" s="20">
        <f t="shared" si="100"/>
        <v>359.99991285233324</v>
      </c>
      <c r="AF103" s="58">
        <f t="shared" si="117"/>
        <v>6.1111113453779815</v>
      </c>
      <c r="AG103" s="51">
        <f t="shared" si="101"/>
        <v>366.6666807226789</v>
      </c>
      <c r="AH103" s="16">
        <f t="shared" si="102"/>
        <v>250.00000958364473</v>
      </c>
      <c r="AI103" s="52">
        <f t="shared" si="69"/>
        <v>159.83403972994191</v>
      </c>
      <c r="AJ103" s="52">
        <f t="shared" si="103"/>
        <v>4.8382885741148129E-2</v>
      </c>
      <c r="AK103" s="16">
        <f t="shared" si="118"/>
        <v>3.7252806124404287</v>
      </c>
      <c r="AL103" s="16">
        <f t="shared" si="119"/>
        <v>3.7252370346950556</v>
      </c>
      <c r="AM103" s="32">
        <f t="shared" si="70"/>
        <v>6.11111134537268</v>
      </c>
      <c r="AN103" s="32">
        <f t="shared" si="71"/>
        <v>-8.0496183390707964E-6</v>
      </c>
      <c r="AO103" s="32">
        <f t="shared" si="72"/>
        <v>6.0981991596630714</v>
      </c>
      <c r="AP103" s="32">
        <f t="shared" si="73"/>
        <v>-8.0496183390707964E-6</v>
      </c>
      <c r="AQ103" s="32">
        <f t="shared" si="74"/>
        <v>0.39705022935051332</v>
      </c>
      <c r="AR103" s="56">
        <f t="shared" si="104"/>
        <v>476.32873307018616</v>
      </c>
      <c r="AS103" s="56">
        <f t="shared" si="104"/>
        <v>-1.6891482951057827E-4</v>
      </c>
      <c r="AT103" s="56">
        <f t="shared" si="104"/>
        <v>15.490149109986033</v>
      </c>
      <c r="AU103" s="55">
        <f t="shared" si="105"/>
        <v>0.31005890174502254</v>
      </c>
      <c r="AV103" s="56">
        <f t="shared" si="75"/>
        <v>11547.006269091708</v>
      </c>
      <c r="AW103" s="53">
        <f t="shared" si="76"/>
        <v>1.0319816102826573E-2</v>
      </c>
      <c r="AX103" s="53">
        <f t="shared" si="77"/>
        <v>9.6755217607074409E-2</v>
      </c>
      <c r="AY103" s="56">
        <f t="shared" si="78"/>
        <v>676.67330747365543</v>
      </c>
      <c r="AZ103" s="56">
        <f t="shared" si="79"/>
        <v>399.58509932485475</v>
      </c>
      <c r="BA103" s="53">
        <f t="shared" si="80"/>
        <v>7.4403432051347793E-3</v>
      </c>
      <c r="BB103" s="56">
        <f t="shared" si="81"/>
        <v>277.08828596876231</v>
      </c>
      <c r="BC103" s="56">
        <f t="shared" si="82"/>
        <v>-7.7819961632030754E-5</v>
      </c>
      <c r="BD103" s="53">
        <f t="shared" si="83"/>
        <v>-6.9549429043026596E-11</v>
      </c>
      <c r="BE103" s="32">
        <f t="shared" si="84"/>
        <v>6.1111113453084318</v>
      </c>
      <c r="BF103" s="53">
        <f t="shared" si="85"/>
        <v>1.1772200477866007E-8</v>
      </c>
      <c r="BG103" s="51">
        <f t="shared" si="106"/>
        <v>6.1111113570806319</v>
      </c>
      <c r="BH103" s="51">
        <f t="shared" si="86"/>
        <v>-8.9372222222144689E-3</v>
      </c>
      <c r="BI103" s="51">
        <f t="shared" si="87"/>
        <v>-8.3792469972046937E-2</v>
      </c>
    </row>
    <row r="104" spans="1:61" ht="12.75" customHeight="1" x14ac:dyDescent="0.2">
      <c r="A104" s="29">
        <f t="shared" si="88"/>
        <v>78</v>
      </c>
      <c r="B104" s="57">
        <f t="shared" si="107"/>
        <v>9.6755217607074409E-2</v>
      </c>
      <c r="C104" s="16">
        <f t="shared" si="89"/>
        <v>9.6668069940335499E-2</v>
      </c>
      <c r="D104" s="34">
        <f t="shared" si="90"/>
        <v>1</v>
      </c>
      <c r="E104" s="49">
        <f t="shared" si="108"/>
        <v>8.3714697449004907E-2</v>
      </c>
      <c r="F104" s="49">
        <f t="shared" si="91"/>
        <v>4.8338047537277933E-2</v>
      </c>
      <c r="G104" s="20">
        <f t="shared" si="62"/>
        <v>4.8338047537277933E-2</v>
      </c>
      <c r="H104" s="49">
        <f t="shared" si="92"/>
        <v>30.002758003403493</v>
      </c>
      <c r="I104" s="20">
        <f t="shared" si="63"/>
        <v>30.002758003403493</v>
      </c>
      <c r="J104" s="57">
        <f t="shared" si="93"/>
        <v>0</v>
      </c>
      <c r="K104" s="16">
        <f t="shared" si="64"/>
        <v>30.002758003403493</v>
      </c>
      <c r="L104" s="34">
        <f t="shared" si="94"/>
        <v>1</v>
      </c>
      <c r="M104" s="49">
        <f t="shared" si="109"/>
        <v>59.997277309895495</v>
      </c>
      <c r="N104" s="20">
        <f t="shared" si="110"/>
        <v>59.997277309895495</v>
      </c>
      <c r="O104" s="16">
        <f t="shared" si="95"/>
        <v>30.002722690104505</v>
      </c>
      <c r="P104" s="49">
        <f t="shared" si="111"/>
        <v>4.8338047537277933E-2</v>
      </c>
      <c r="Q104" s="20">
        <f t="shared" si="65"/>
        <v>4.8338047537277933E-2</v>
      </c>
      <c r="R104" s="49">
        <f t="shared" si="112"/>
        <v>9.6668069936172926E-2</v>
      </c>
      <c r="S104" s="20">
        <f t="shared" si="66"/>
        <v>9.6668069936172926E-2</v>
      </c>
      <c r="T104" s="57">
        <f t="shared" si="113"/>
        <v>-8.3792469972046937E-2</v>
      </c>
      <c r="U104" s="16">
        <f t="shared" si="96"/>
        <v>-7.7772523042030084E-5</v>
      </c>
      <c r="V104" s="16">
        <f t="shared" si="114"/>
        <v>-7.7772523042030084E-5</v>
      </c>
      <c r="W104" s="34">
        <f t="shared" si="67"/>
        <v>4</v>
      </c>
      <c r="X104" s="49">
        <f t="shared" si="115"/>
        <v>59.997241996626975</v>
      </c>
      <c r="Y104" s="20">
        <f t="shared" si="116"/>
        <v>59.997241996626975</v>
      </c>
      <c r="Z104" s="16">
        <f t="shared" si="97"/>
        <v>30.002758003373025</v>
      </c>
      <c r="AA104" s="49">
        <f t="shared" si="68"/>
        <v>-4.4906978821710804E-5</v>
      </c>
      <c r="AB104" s="20">
        <f t="shared" si="98"/>
        <v>359.99995509302119</v>
      </c>
      <c r="AC104" s="49">
        <f t="shared" si="99"/>
        <v>8.9808709164153892E-5</v>
      </c>
      <c r="AD104" s="20">
        <f t="shared" si="100"/>
        <v>359.99991019129084</v>
      </c>
      <c r="AF104" s="58">
        <f t="shared" si="117"/>
        <v>6.1111113570806319</v>
      </c>
      <c r="AG104" s="51">
        <f t="shared" si="101"/>
        <v>366.66668142483792</v>
      </c>
      <c r="AH104" s="16">
        <f t="shared" si="102"/>
        <v>250.00001006238952</v>
      </c>
      <c r="AI104" s="52">
        <f t="shared" si="69"/>
        <v>159.8340403420996</v>
      </c>
      <c r="AJ104" s="52">
        <f t="shared" si="103"/>
        <v>4.8382954516114296E-2</v>
      </c>
      <c r="AK104" s="16">
        <f t="shared" si="118"/>
        <v>3.773663566956543</v>
      </c>
      <c r="AL104" s="16">
        <f t="shared" si="119"/>
        <v>3.7736186599777284</v>
      </c>
      <c r="AM104" s="32">
        <f t="shared" si="70"/>
        <v>6.1111113570750017</v>
      </c>
      <c r="AN104" s="32">
        <f t="shared" si="71"/>
        <v>-8.295140634613402E-6</v>
      </c>
      <c r="AO104" s="32">
        <f t="shared" si="72"/>
        <v>6.0978617206191918</v>
      </c>
      <c r="AP104" s="32">
        <f t="shared" si="73"/>
        <v>-8.295140634613402E-6</v>
      </c>
      <c r="AQ104" s="32">
        <f t="shared" si="74"/>
        <v>0.40219952110640073</v>
      </c>
      <c r="AR104" s="56">
        <f t="shared" si="104"/>
        <v>482.42659479080532</v>
      </c>
      <c r="AS104" s="56">
        <f t="shared" si="104"/>
        <v>-1.7720997014519167E-4</v>
      </c>
      <c r="AT104" s="56">
        <f t="shared" si="104"/>
        <v>15.892348631092434</v>
      </c>
      <c r="AU104" s="55">
        <f t="shared" si="105"/>
        <v>0.31005890174502254</v>
      </c>
      <c r="AV104" s="56">
        <f t="shared" si="75"/>
        <v>11547.00631331626</v>
      </c>
      <c r="AW104" s="53">
        <f t="shared" si="76"/>
        <v>1.0319816142351036E-2</v>
      </c>
      <c r="AX104" s="53">
        <f t="shared" si="77"/>
        <v>9.6755217792358614E-2</v>
      </c>
      <c r="AY104" s="56">
        <f t="shared" si="78"/>
        <v>676.67330617784023</v>
      </c>
      <c r="AZ104" s="56">
        <f t="shared" si="79"/>
        <v>399.58510085524898</v>
      </c>
      <c r="BA104" s="53">
        <f t="shared" si="80"/>
        <v>7.4403432051347793E-3</v>
      </c>
      <c r="BB104" s="56">
        <f t="shared" si="81"/>
        <v>277.08828702999887</v>
      </c>
      <c r="BC104" s="56">
        <f t="shared" si="82"/>
        <v>-8.1707407616704586E-5</v>
      </c>
      <c r="BD104" s="53">
        <f t="shared" si="83"/>
        <v>-7.3023725907218139E-11</v>
      </c>
      <c r="BE104" s="32">
        <f t="shared" si="84"/>
        <v>6.1111113570076085</v>
      </c>
      <c r="BF104" s="53">
        <f t="shared" si="85"/>
        <v>1.2131265637996993E-8</v>
      </c>
      <c r="BG104" s="51">
        <f t="shared" si="106"/>
        <v>6.1111113691388743</v>
      </c>
      <c r="BH104" s="51">
        <f t="shared" si="86"/>
        <v>-8.9372222222139884E-3</v>
      </c>
      <c r="BI104" s="51">
        <f t="shared" si="87"/>
        <v>-8.3792469811581602E-2</v>
      </c>
    </row>
    <row r="105" spans="1:61" ht="12.75" customHeight="1" x14ac:dyDescent="0.2">
      <c r="A105" s="45">
        <f t="shared" si="88"/>
        <v>79</v>
      </c>
      <c r="B105" s="57">
        <f t="shared" si="107"/>
        <v>9.6755217792358614E-2</v>
      </c>
      <c r="C105" s="16">
        <f t="shared" si="89"/>
        <v>9.666540908318666E-2</v>
      </c>
      <c r="D105" s="34">
        <f t="shared" si="90"/>
        <v>1</v>
      </c>
      <c r="E105" s="49">
        <f t="shared" si="108"/>
        <v>8.3712363351645877E-2</v>
      </c>
      <c r="F105" s="49">
        <f t="shared" si="91"/>
        <v>4.8336768591064477E-2</v>
      </c>
      <c r="G105" s="20">
        <f t="shared" si="62"/>
        <v>4.8336768591064477E-2</v>
      </c>
      <c r="H105" s="49">
        <f t="shared" si="92"/>
        <v>30.002793314753117</v>
      </c>
      <c r="I105" s="20">
        <f t="shared" si="63"/>
        <v>30.002793314753117</v>
      </c>
      <c r="J105" s="57">
        <f t="shared" si="93"/>
        <v>0</v>
      </c>
      <c r="K105" s="16">
        <f t="shared" si="64"/>
        <v>30.002793314753117</v>
      </c>
      <c r="L105" s="34">
        <f t="shared" si="94"/>
        <v>1</v>
      </c>
      <c r="M105" s="49">
        <f t="shared" si="109"/>
        <v>59.997241996626975</v>
      </c>
      <c r="N105" s="20">
        <f t="shared" si="110"/>
        <v>59.997241996626975</v>
      </c>
      <c r="O105" s="16">
        <f t="shared" si="95"/>
        <v>30.002758003373025</v>
      </c>
      <c r="P105" s="49">
        <f t="shared" si="111"/>
        <v>4.8336768591064484E-2</v>
      </c>
      <c r="Q105" s="20">
        <f t="shared" si="65"/>
        <v>4.8336768591064484E-2</v>
      </c>
      <c r="R105" s="49">
        <f t="shared" si="112"/>
        <v>9.6665409083057749E-2</v>
      </c>
      <c r="S105" s="20">
        <f t="shared" si="66"/>
        <v>9.6665409083057749E-2</v>
      </c>
      <c r="T105" s="57">
        <f t="shared" si="113"/>
        <v>-8.3792469811581602E-2</v>
      </c>
      <c r="U105" s="16">
        <f t="shared" si="96"/>
        <v>-8.010645993572485E-5</v>
      </c>
      <c r="V105" s="16">
        <f t="shared" si="114"/>
        <v>-8.010645993572485E-5</v>
      </c>
      <c r="W105" s="34">
        <f t="shared" si="67"/>
        <v>4</v>
      </c>
      <c r="X105" s="49">
        <f t="shared" si="115"/>
        <v>59.99720668527921</v>
      </c>
      <c r="Y105" s="20">
        <f t="shared" si="116"/>
        <v>59.99720668527921</v>
      </c>
      <c r="Z105" s="16">
        <f t="shared" si="97"/>
        <v>30.00279331472079</v>
      </c>
      <c r="AA105" s="49">
        <f t="shared" si="68"/>
        <v>-4.6254693545405013E-5</v>
      </c>
      <c r="AB105" s="20">
        <f t="shared" si="98"/>
        <v>359.99995374530647</v>
      </c>
      <c r="AC105" s="49">
        <f t="shared" si="99"/>
        <v>9.2499587860525351E-5</v>
      </c>
      <c r="AD105" s="20">
        <f t="shared" si="100"/>
        <v>359.99990750041212</v>
      </c>
      <c r="AF105" s="58">
        <f t="shared" si="117"/>
        <v>6.1111113691388743</v>
      </c>
      <c r="AG105" s="51">
        <f t="shared" si="101"/>
        <v>366.66668214833248</v>
      </c>
      <c r="AH105" s="16">
        <f t="shared" si="102"/>
        <v>250.00001055568126</v>
      </c>
      <c r="AI105" s="52">
        <f t="shared" si="69"/>
        <v>159.83404097285805</v>
      </c>
      <c r="AJ105" s="52">
        <f t="shared" si="103"/>
        <v>4.8383023284600313E-2</v>
      </c>
      <c r="AK105" s="16">
        <f t="shared" si="118"/>
        <v>3.8220465902411433</v>
      </c>
      <c r="AL105" s="16">
        <f t="shared" si="119"/>
        <v>3.8220003355476138</v>
      </c>
      <c r="AM105" s="32">
        <f t="shared" si="70"/>
        <v>6.1111113691329013</v>
      </c>
      <c r="AN105" s="32">
        <f t="shared" si="71"/>
        <v>-8.5440760596116863E-6</v>
      </c>
      <c r="AO105" s="32">
        <f t="shared" si="72"/>
        <v>6.0975199335347074</v>
      </c>
      <c r="AP105" s="32">
        <f t="shared" si="73"/>
        <v>-8.5440760596116863E-6</v>
      </c>
      <c r="AQ105" s="32">
        <f t="shared" si="74"/>
        <v>0.40734853147188171</v>
      </c>
      <c r="AR105" s="56">
        <f t="shared" si="104"/>
        <v>488.52411472434005</v>
      </c>
      <c r="AS105" s="56">
        <f t="shared" si="104"/>
        <v>-1.8575404620480335E-4</v>
      </c>
      <c r="AT105" s="56">
        <f t="shared" si="104"/>
        <v>16.299697162564314</v>
      </c>
      <c r="AU105" s="55">
        <f t="shared" si="105"/>
        <v>0.31005890174502254</v>
      </c>
      <c r="AV105" s="56">
        <f t="shared" si="75"/>
        <v>11547.006358884599</v>
      </c>
      <c r="AW105" s="53">
        <f t="shared" si="76"/>
        <v>1.0319816183076475E-2</v>
      </c>
      <c r="AX105" s="53">
        <f t="shared" si="77"/>
        <v>9.6755217983272815E-2</v>
      </c>
      <c r="AY105" s="56">
        <f t="shared" si="78"/>
        <v>676.67330484265085</v>
      </c>
      <c r="AZ105" s="56">
        <f t="shared" si="79"/>
        <v>399.58510243214511</v>
      </c>
      <c r="BA105" s="53">
        <f t="shared" si="80"/>
        <v>7.4403432051347793E-3</v>
      </c>
      <c r="BB105" s="56">
        <f t="shared" si="81"/>
        <v>277.08828812348168</v>
      </c>
      <c r="BC105" s="56">
        <f t="shared" si="82"/>
        <v>-8.5712975931073743E-5</v>
      </c>
      <c r="BD105" s="53">
        <f t="shared" si="83"/>
        <v>-7.660359132239907E-11</v>
      </c>
      <c r="BE105" s="32">
        <f t="shared" si="84"/>
        <v>6.1111113690622707</v>
      </c>
      <c r="BF105" s="53">
        <f t="shared" si="85"/>
        <v>1.2495322342501914E-8</v>
      </c>
      <c r="BG105" s="51">
        <f t="shared" si="106"/>
        <v>6.1111113815575928</v>
      </c>
      <c r="BH105" s="51">
        <f t="shared" si="86"/>
        <v>-8.9372222222134871E-3</v>
      </c>
      <c r="BI105" s="51">
        <f t="shared" si="87"/>
        <v>-8.3792469646240375E-2</v>
      </c>
    </row>
    <row r="106" spans="1:61" ht="12.75" customHeight="1" x14ac:dyDescent="0.2">
      <c r="A106" s="45">
        <f t="shared" si="88"/>
        <v>80</v>
      </c>
      <c r="B106" s="57">
        <f t="shared" si="107"/>
        <v>9.6755217983272815E-2</v>
      </c>
      <c r="C106" s="16">
        <f t="shared" si="89"/>
        <v>9.666271839540741E-2</v>
      </c>
      <c r="D106" s="34">
        <f t="shared" si="90"/>
        <v>1</v>
      </c>
      <c r="E106" s="49">
        <f t="shared" si="108"/>
        <v>8.371000342416815E-2</v>
      </c>
      <c r="F106" s="49">
        <f t="shared" si="91"/>
        <v>4.8335474722579631E-2</v>
      </c>
      <c r="G106" s="20">
        <f t="shared" si="62"/>
        <v>4.8335474722579631E-2</v>
      </c>
      <c r="H106" s="49">
        <f t="shared" si="92"/>
        <v>30.002828624160234</v>
      </c>
      <c r="I106" s="20">
        <f t="shared" si="63"/>
        <v>30.002828624160234</v>
      </c>
      <c r="J106" s="57">
        <f t="shared" si="93"/>
        <v>0</v>
      </c>
      <c r="K106" s="16">
        <f t="shared" si="64"/>
        <v>30.002828624160234</v>
      </c>
      <c r="L106" s="34">
        <f t="shared" si="94"/>
        <v>1</v>
      </c>
      <c r="M106" s="49">
        <f t="shared" si="109"/>
        <v>59.99720668527921</v>
      </c>
      <c r="N106" s="20">
        <f t="shared" si="110"/>
        <v>59.99720668527921</v>
      </c>
      <c r="O106" s="16">
        <f t="shared" si="95"/>
        <v>30.00279331472079</v>
      </c>
      <c r="P106" s="49">
        <f t="shared" si="111"/>
        <v>4.8335474722579617E-2</v>
      </c>
      <c r="Q106" s="20">
        <f t="shared" si="65"/>
        <v>4.8335474722579617E-2</v>
      </c>
      <c r="R106" s="49">
        <f t="shared" si="112"/>
        <v>9.6662718392522995E-2</v>
      </c>
      <c r="S106" s="20">
        <f t="shared" si="66"/>
        <v>9.6662718392522995E-2</v>
      </c>
      <c r="T106" s="57">
        <f t="shared" si="113"/>
        <v>-8.3792469646240375E-2</v>
      </c>
      <c r="U106" s="16">
        <f t="shared" si="96"/>
        <v>-8.2466222072224982E-5</v>
      </c>
      <c r="V106" s="16">
        <f t="shared" si="114"/>
        <v>-8.2466222072224982E-5</v>
      </c>
      <c r="W106" s="34">
        <f t="shared" si="67"/>
        <v>4</v>
      </c>
      <c r="X106" s="49">
        <f t="shared" si="115"/>
        <v>59.997171375874025</v>
      </c>
      <c r="Y106" s="20">
        <f t="shared" si="116"/>
        <v>59.997171375874025</v>
      </c>
      <c r="Z106" s="16">
        <f t="shared" si="97"/>
        <v>30.002828624125975</v>
      </c>
      <c r="AA106" s="49">
        <f t="shared" si="68"/>
        <v>-4.7617324012260749E-5</v>
      </c>
      <c r="AB106" s="20">
        <f t="shared" si="98"/>
        <v>359.99995238267599</v>
      </c>
      <c r="AC106" s="49">
        <f t="shared" si="99"/>
        <v>9.5229255749403269E-5</v>
      </c>
      <c r="AD106" s="20">
        <f t="shared" si="100"/>
        <v>359.99990477074425</v>
      </c>
      <c r="AF106" s="58">
        <f t="shared" si="117"/>
        <v>6.1111113815575928</v>
      </c>
      <c r="AG106" s="51">
        <f t="shared" si="101"/>
        <v>366.66668289345557</v>
      </c>
      <c r="AH106" s="16">
        <f t="shared" si="102"/>
        <v>250.00001106371974</v>
      </c>
      <c r="AI106" s="52">
        <f t="shared" si="69"/>
        <v>159.83404162247277</v>
      </c>
      <c r="AJ106" s="52">
        <f t="shared" si="103"/>
        <v>4.838309204660618E-2</v>
      </c>
      <c r="AK106" s="16">
        <f t="shared" si="118"/>
        <v>3.8704296822877495</v>
      </c>
      <c r="AL106" s="16">
        <f t="shared" si="119"/>
        <v>3.870382064963735</v>
      </c>
      <c r="AM106" s="32">
        <f t="shared" si="70"/>
        <v>6.1111113815512628</v>
      </c>
      <c r="AN106" s="32">
        <f t="shared" si="71"/>
        <v>-8.7957659810595132E-6</v>
      </c>
      <c r="AO106" s="32">
        <f t="shared" si="72"/>
        <v>6.0971737986189432</v>
      </c>
      <c r="AP106" s="32">
        <f t="shared" si="73"/>
        <v>-8.7957659810595132E-6</v>
      </c>
      <c r="AQ106" s="32">
        <f t="shared" si="74"/>
        <v>0.41249725715454733</v>
      </c>
      <c r="AR106" s="56">
        <f t="shared" si="104"/>
        <v>494.62128852295899</v>
      </c>
      <c r="AS106" s="56">
        <f t="shared" si="104"/>
        <v>-1.9454981218586286E-4</v>
      </c>
      <c r="AT106" s="56">
        <f t="shared" si="104"/>
        <v>16.712194419718863</v>
      </c>
      <c r="AU106" s="55">
        <f t="shared" si="105"/>
        <v>0.31005890174502254</v>
      </c>
      <c r="AV106" s="56">
        <f t="shared" si="75"/>
        <v>11547.006405815186</v>
      </c>
      <c r="AW106" s="53">
        <f t="shared" si="76"/>
        <v>1.0319816225019382E-2</v>
      </c>
      <c r="AX106" s="53">
        <f t="shared" si="77"/>
        <v>9.6755218179894284E-2</v>
      </c>
      <c r="AY106" s="56">
        <f t="shared" si="78"/>
        <v>676.67330346754659</v>
      </c>
      <c r="AZ106" s="56">
        <f t="shared" si="79"/>
        <v>399.58510405618193</v>
      </c>
      <c r="BA106" s="53">
        <f t="shared" si="80"/>
        <v>7.4403432051347793E-3</v>
      </c>
      <c r="BB106" s="56">
        <f t="shared" si="81"/>
        <v>277.08828924965377</v>
      </c>
      <c r="BC106" s="56">
        <f t="shared" si="82"/>
        <v>-8.9838289113686187E-5</v>
      </c>
      <c r="BD106" s="53">
        <f t="shared" si="83"/>
        <v>-8.0290475387326092E-11</v>
      </c>
      <c r="BE106" s="32">
        <f t="shared" si="84"/>
        <v>6.1111113814773024</v>
      </c>
      <c r="BF106" s="53">
        <f t="shared" si="85"/>
        <v>1.2863407370486407E-8</v>
      </c>
      <c r="BG106" s="51">
        <f t="shared" si="106"/>
        <v>6.1111113943407096</v>
      </c>
      <c r="BH106" s="51">
        <f t="shared" si="86"/>
        <v>-8.9372222222129632E-3</v>
      </c>
      <c r="BI106" s="51">
        <f t="shared" si="87"/>
        <v>-8.3792469475956269E-2</v>
      </c>
    </row>
    <row r="107" spans="1:61" ht="12.75" customHeight="1" x14ac:dyDescent="0.2">
      <c r="A107" s="45">
        <f t="shared" si="88"/>
        <v>81</v>
      </c>
      <c r="B107" s="57">
        <f t="shared" si="107"/>
        <v>9.6755218179894284E-2</v>
      </c>
      <c r="C107" s="16">
        <f t="shared" si="89"/>
        <v>9.6659988924159279E-2</v>
      </c>
      <c r="D107" s="34">
        <f t="shared" si="90"/>
        <v>1</v>
      </c>
      <c r="E107" s="49">
        <f t="shared" si="108"/>
        <v>8.3707609913455772E-2</v>
      </c>
      <c r="F107" s="49">
        <f t="shared" si="91"/>
        <v>4.8334161454932405E-2</v>
      </c>
      <c r="G107" s="20">
        <f t="shared" si="62"/>
        <v>4.8334161454932405E-2</v>
      </c>
      <c r="H107" s="49">
        <f t="shared" si="92"/>
        <v>30.002863931596504</v>
      </c>
      <c r="I107" s="20">
        <f t="shared" si="63"/>
        <v>30.002863931596504</v>
      </c>
      <c r="J107" s="57">
        <f t="shared" si="93"/>
        <v>0</v>
      </c>
      <c r="K107" s="16">
        <f t="shared" si="64"/>
        <v>30.002863931596504</v>
      </c>
      <c r="L107" s="34">
        <f t="shared" si="94"/>
        <v>1</v>
      </c>
      <c r="M107" s="49">
        <f t="shared" si="109"/>
        <v>59.997171375874025</v>
      </c>
      <c r="N107" s="20">
        <f t="shared" si="110"/>
        <v>59.997171375874025</v>
      </c>
      <c r="O107" s="16">
        <f t="shared" si="95"/>
        <v>30.002828624125975</v>
      </c>
      <c r="P107" s="49">
        <f t="shared" si="111"/>
        <v>4.8334161454932419E-2</v>
      </c>
      <c r="Q107" s="20">
        <f t="shared" si="65"/>
        <v>4.8334161454932419E-2</v>
      </c>
      <c r="R107" s="49">
        <f t="shared" si="112"/>
        <v>9.6659988925785117E-2</v>
      </c>
      <c r="S107" s="20">
        <f t="shared" si="66"/>
        <v>9.6659988925785117E-2</v>
      </c>
      <c r="T107" s="57">
        <f t="shared" si="113"/>
        <v>-8.3792469475956269E-2</v>
      </c>
      <c r="U107" s="16">
        <f t="shared" si="96"/>
        <v>-8.4859562500497199E-5</v>
      </c>
      <c r="V107" s="16">
        <f t="shared" si="114"/>
        <v>-8.4859562500497199E-5</v>
      </c>
      <c r="W107" s="34">
        <f t="shared" si="67"/>
        <v>4</v>
      </c>
      <c r="X107" s="49">
        <f t="shared" si="115"/>
        <v>59.997136068439779</v>
      </c>
      <c r="Y107" s="20">
        <f t="shared" si="116"/>
        <v>59.997136068439779</v>
      </c>
      <c r="Z107" s="16">
        <f t="shared" si="97"/>
        <v>30.002863931560221</v>
      </c>
      <c r="AA107" s="49">
        <f t="shared" si="68"/>
        <v>-4.8999347027208683E-5</v>
      </c>
      <c r="AB107" s="20">
        <f t="shared" si="98"/>
        <v>359.99995100065297</v>
      </c>
      <c r="AC107" s="49">
        <f t="shared" si="99"/>
        <v>9.7990752110533984E-5</v>
      </c>
      <c r="AD107" s="20">
        <f t="shared" si="100"/>
        <v>359.99990200924788</v>
      </c>
      <c r="AF107" s="58">
        <f t="shared" si="117"/>
        <v>6.1111113943407096</v>
      </c>
      <c r="AG107" s="51">
        <f t="shared" si="101"/>
        <v>366.66668366044257</v>
      </c>
      <c r="AH107" s="16">
        <f t="shared" si="102"/>
        <v>250.00001158666541</v>
      </c>
      <c r="AI107" s="52">
        <f t="shared" si="69"/>
        <v>159.83404229114893</v>
      </c>
      <c r="AJ107" s="52">
        <f t="shared" si="103"/>
        <v>4.8383160801961367E-2</v>
      </c>
      <c r="AK107" s="16">
        <f t="shared" si="118"/>
        <v>3.9188128430897109</v>
      </c>
      <c r="AL107" s="16">
        <f t="shared" si="119"/>
        <v>3.9187638437426813</v>
      </c>
      <c r="AM107" s="32">
        <f t="shared" si="70"/>
        <v>6.1111113943340074</v>
      </c>
      <c r="AN107" s="32">
        <f t="shared" si="71"/>
        <v>-9.0510373315884095E-6</v>
      </c>
      <c r="AO107" s="32">
        <f t="shared" si="72"/>
        <v>6.0968233161407079</v>
      </c>
      <c r="AP107" s="32">
        <f t="shared" si="73"/>
        <v>-9.0510373315884095E-6</v>
      </c>
      <c r="AQ107" s="32">
        <f t="shared" si="74"/>
        <v>0.41764569400624374</v>
      </c>
      <c r="AR107" s="56">
        <f t="shared" ref="AR107:AT122" si="120">AR106+AO107</f>
        <v>500.71811183909972</v>
      </c>
      <c r="AS107" s="56">
        <f t="shared" si="120"/>
        <v>-2.0360084951745127E-4</v>
      </c>
      <c r="AT107" s="56">
        <f t="shared" si="120"/>
        <v>17.129840113725106</v>
      </c>
      <c r="AU107" s="55">
        <f t="shared" si="105"/>
        <v>0.31005890174502254</v>
      </c>
      <c r="AV107" s="56">
        <f t="shared" si="75"/>
        <v>11547.006454122842</v>
      </c>
      <c r="AW107" s="53">
        <f t="shared" si="76"/>
        <v>1.0319816268193008E-2</v>
      </c>
      <c r="AX107" s="53">
        <f t="shared" si="77"/>
        <v>9.675521838228518E-2</v>
      </c>
      <c r="AY107" s="56">
        <f t="shared" si="78"/>
        <v>676.67330205209316</v>
      </c>
      <c r="AZ107" s="56">
        <f t="shared" si="79"/>
        <v>399.58510572787236</v>
      </c>
      <c r="BA107" s="53">
        <f t="shared" si="80"/>
        <v>7.4403432051347793E-3</v>
      </c>
      <c r="BB107" s="56">
        <f t="shared" si="81"/>
        <v>277.08829040887076</v>
      </c>
      <c r="BC107" s="56">
        <f t="shared" si="82"/>
        <v>-9.408464995885879E-5</v>
      </c>
      <c r="BD107" s="53">
        <f t="shared" si="83"/>
        <v>-8.4085542438231192E-11</v>
      </c>
      <c r="BE107" s="32">
        <f t="shared" si="84"/>
        <v>6.111111394256624</v>
      </c>
      <c r="BF107" s="53">
        <f t="shared" si="85"/>
        <v>1.3236730073181999E-8</v>
      </c>
      <c r="BG107" s="51">
        <f t="shared" si="106"/>
        <v>6.1111114074933539</v>
      </c>
      <c r="BH107" s="51">
        <f t="shared" si="86"/>
        <v>-8.9372222222124185E-3</v>
      </c>
      <c r="BI107" s="51">
        <f t="shared" si="87"/>
        <v>-8.3792469300675534E-2</v>
      </c>
    </row>
    <row r="108" spans="1:61" ht="12.75" customHeight="1" x14ac:dyDescent="0.2">
      <c r="A108" s="45">
        <f t="shared" si="88"/>
        <v>82</v>
      </c>
      <c r="B108" s="57">
        <f t="shared" si="107"/>
        <v>9.675521838228518E-2</v>
      </c>
      <c r="C108" s="16">
        <f t="shared" si="89"/>
        <v>9.6657227630146281E-2</v>
      </c>
      <c r="D108" s="34">
        <f t="shared" si="90"/>
        <v>1</v>
      </c>
      <c r="E108" s="49">
        <f t="shared" si="108"/>
        <v>8.3705188847538789E-2</v>
      </c>
      <c r="F108" s="49">
        <f t="shared" si="91"/>
        <v>4.8332832268680286E-2</v>
      </c>
      <c r="G108" s="20">
        <f t="shared" si="62"/>
        <v>4.8332832268680286E-2</v>
      </c>
      <c r="H108" s="49">
        <f t="shared" si="92"/>
        <v>30.002899237038616</v>
      </c>
      <c r="I108" s="20">
        <f t="shared" si="63"/>
        <v>30.002899237038616</v>
      </c>
      <c r="J108" s="57">
        <f t="shared" si="93"/>
        <v>0</v>
      </c>
      <c r="K108" s="16">
        <f t="shared" si="64"/>
        <v>30.002899237038616</v>
      </c>
      <c r="L108" s="34">
        <f t="shared" si="94"/>
        <v>1</v>
      </c>
      <c r="M108" s="49">
        <f t="shared" si="109"/>
        <v>59.997136068439794</v>
      </c>
      <c r="N108" s="20">
        <f t="shared" si="110"/>
        <v>59.997136068439794</v>
      </c>
      <c r="O108" s="16">
        <f t="shared" si="95"/>
        <v>30.002863931560206</v>
      </c>
      <c r="P108" s="49">
        <f t="shared" si="111"/>
        <v>4.8332832268680272E-2</v>
      </c>
      <c r="Q108" s="20">
        <f t="shared" si="65"/>
        <v>4.8332832268680272E-2</v>
      </c>
      <c r="R108" s="49">
        <f t="shared" si="112"/>
        <v>9.6657227632737763E-2</v>
      </c>
      <c r="S108" s="20">
        <f t="shared" si="66"/>
        <v>9.6657227632737763E-2</v>
      </c>
      <c r="T108" s="57">
        <f t="shared" si="113"/>
        <v>-8.3792469300675534E-2</v>
      </c>
      <c r="U108" s="16">
        <f t="shared" si="96"/>
        <v>-8.7280453136745484E-5</v>
      </c>
      <c r="V108" s="16">
        <f t="shared" si="114"/>
        <v>-8.7280453136745484E-5</v>
      </c>
      <c r="W108" s="34">
        <f t="shared" si="67"/>
        <v>4</v>
      </c>
      <c r="X108" s="49">
        <f t="shared" si="115"/>
        <v>59.997100762999764</v>
      </c>
      <c r="Y108" s="20">
        <f t="shared" si="116"/>
        <v>59.997100762999764</v>
      </c>
      <c r="Z108" s="16">
        <f t="shared" si="97"/>
        <v>30.002899237000236</v>
      </c>
      <c r="AA108" s="49">
        <f t="shared" si="68"/>
        <v>-5.0397281950130166E-5</v>
      </c>
      <c r="AB108" s="20">
        <f t="shared" si="98"/>
        <v>359.99994960271806</v>
      </c>
      <c r="AC108" s="49">
        <f t="shared" si="99"/>
        <v>1.0078507693575375E-4</v>
      </c>
      <c r="AD108" s="20">
        <f t="shared" si="100"/>
        <v>359.99989921492306</v>
      </c>
      <c r="AF108" s="58">
        <f t="shared" si="117"/>
        <v>6.1111114074933539</v>
      </c>
      <c r="AG108" s="51">
        <f t="shared" si="101"/>
        <v>366.66668444960123</v>
      </c>
      <c r="AH108" s="16">
        <f t="shared" si="102"/>
        <v>250.00001212472813</v>
      </c>
      <c r="AI108" s="52">
        <f t="shared" si="69"/>
        <v>159.83404297915479</v>
      </c>
      <c r="AJ108" s="52">
        <f t="shared" si="103"/>
        <v>4.838322955060903E-2</v>
      </c>
      <c r="AK108" s="16">
        <f t="shared" si="118"/>
        <v>3.9671960726403199</v>
      </c>
      <c r="AL108" s="16">
        <f t="shared" si="119"/>
        <v>3.9671456753583811</v>
      </c>
      <c r="AM108" s="32">
        <f t="shared" si="70"/>
        <v>6.1111114074862636</v>
      </c>
      <c r="AN108" s="32">
        <f t="shared" si="71"/>
        <v>-9.3092471617942052E-6</v>
      </c>
      <c r="AO108" s="32">
        <f t="shared" si="72"/>
        <v>6.096468486316005</v>
      </c>
      <c r="AP108" s="32">
        <f t="shared" si="73"/>
        <v>-9.3092471617942052E-6</v>
      </c>
      <c r="AQ108" s="32">
        <f t="shared" si="74"/>
        <v>0.42279383872589826</v>
      </c>
      <c r="AR108" s="56">
        <f t="shared" si="120"/>
        <v>506.8145803254157</v>
      </c>
      <c r="AS108" s="56">
        <f t="shared" si="120"/>
        <v>-2.1291009667924547E-4</v>
      </c>
      <c r="AT108" s="56">
        <f t="shared" si="120"/>
        <v>17.552633952451004</v>
      </c>
      <c r="AU108" s="55">
        <f t="shared" si="105"/>
        <v>0.31005890174502254</v>
      </c>
      <c r="AV108" s="56">
        <f t="shared" si="75"/>
        <v>11547.006503826946</v>
      </c>
      <c r="AW108" s="53">
        <f t="shared" si="76"/>
        <v>1.0319816312614671E-2</v>
      </c>
      <c r="AX108" s="53">
        <f t="shared" si="77"/>
        <v>9.6755218590526659E-2</v>
      </c>
      <c r="AY108" s="56">
        <f t="shared" si="78"/>
        <v>676.67330059572248</v>
      </c>
      <c r="AZ108" s="56">
        <f t="shared" si="79"/>
        <v>399.58510744788697</v>
      </c>
      <c r="BA108" s="53">
        <f t="shared" si="80"/>
        <v>7.4403432051347793E-3</v>
      </c>
      <c r="BB108" s="56">
        <f t="shared" si="81"/>
        <v>277.08829160159763</v>
      </c>
      <c r="BC108" s="56">
        <f t="shared" si="82"/>
        <v>-9.8453762120698229E-5</v>
      </c>
      <c r="BD108" s="53">
        <f t="shared" si="83"/>
        <v>-8.7990315068648474E-11</v>
      </c>
      <c r="BE108" s="32">
        <f t="shared" si="84"/>
        <v>6.1111114074053638</v>
      </c>
      <c r="BF108" s="53">
        <f t="shared" si="85"/>
        <v>1.3614350166244583E-8</v>
      </c>
      <c r="BG108" s="51">
        <f t="shared" si="106"/>
        <v>6.1111114210197144</v>
      </c>
      <c r="BH108" s="51">
        <f t="shared" si="86"/>
        <v>-8.9372222222118512E-3</v>
      </c>
      <c r="BI108" s="51">
        <f t="shared" si="87"/>
        <v>-8.3792469120327812E-2</v>
      </c>
    </row>
    <row r="109" spans="1:61" ht="12.75" customHeight="1" x14ac:dyDescent="0.2">
      <c r="A109" s="45">
        <f t="shared" si="88"/>
        <v>83</v>
      </c>
      <c r="B109" s="57">
        <f t="shared" si="107"/>
        <v>9.6755218590526659E-2</v>
      </c>
      <c r="C109" s="16">
        <f t="shared" si="89"/>
        <v>9.6654433513606364E-2</v>
      </c>
      <c r="D109" s="34">
        <f t="shared" si="90"/>
        <v>1</v>
      </c>
      <c r="E109" s="49">
        <f t="shared" si="108"/>
        <v>8.3702739360672393E-2</v>
      </c>
      <c r="F109" s="49">
        <f t="shared" si="91"/>
        <v>4.8331486663812651E-2</v>
      </c>
      <c r="G109" s="20">
        <f t="shared" si="62"/>
        <v>4.8331486663812651E-2</v>
      </c>
      <c r="H109" s="49">
        <f t="shared" si="92"/>
        <v>30.00293454046259</v>
      </c>
      <c r="I109" s="20">
        <f t="shared" si="63"/>
        <v>30.00293454046259</v>
      </c>
      <c r="J109" s="57">
        <f t="shared" si="93"/>
        <v>0</v>
      </c>
      <c r="K109" s="16">
        <f t="shared" si="64"/>
        <v>30.00293454046259</v>
      </c>
      <c r="L109" s="34">
        <f t="shared" si="94"/>
        <v>1</v>
      </c>
      <c r="M109" s="49">
        <f t="shared" si="109"/>
        <v>59.997100762999764</v>
      </c>
      <c r="N109" s="20">
        <f t="shared" si="110"/>
        <v>59.997100762999764</v>
      </c>
      <c r="O109" s="16">
        <f t="shared" si="95"/>
        <v>30.002899237000236</v>
      </c>
      <c r="P109" s="49">
        <f t="shared" si="111"/>
        <v>4.8331486663812651E-2</v>
      </c>
      <c r="Q109" s="20">
        <f t="shared" si="65"/>
        <v>4.8331486663812651E-2</v>
      </c>
      <c r="R109" s="49">
        <f t="shared" si="112"/>
        <v>9.6654433511378993E-2</v>
      </c>
      <c r="S109" s="20">
        <f t="shared" si="66"/>
        <v>9.6654433511378993E-2</v>
      </c>
      <c r="T109" s="57">
        <f t="shared" si="113"/>
        <v>-8.3792469120327812E-2</v>
      </c>
      <c r="U109" s="16">
        <f t="shared" si="96"/>
        <v>-8.9729759655418628E-5</v>
      </c>
      <c r="V109" s="16">
        <f t="shared" si="114"/>
        <v>-8.9729759655418628E-5</v>
      </c>
      <c r="W109" s="34">
        <f t="shared" si="67"/>
        <v>4</v>
      </c>
      <c r="X109" s="49">
        <f t="shared" si="115"/>
        <v>59.997065459577982</v>
      </c>
      <c r="Y109" s="20">
        <f t="shared" si="116"/>
        <v>59.997065459577982</v>
      </c>
      <c r="Z109" s="16">
        <f t="shared" si="97"/>
        <v>30.002934540422018</v>
      </c>
      <c r="AA109" s="49">
        <f t="shared" si="68"/>
        <v>-5.181162870504619E-5</v>
      </c>
      <c r="AB109" s="20">
        <f t="shared" si="98"/>
        <v>359.99994818837132</v>
      </c>
      <c r="AC109" s="49">
        <f t="shared" si="99"/>
        <v>1.0361660922547025E-4</v>
      </c>
      <c r="AD109" s="20">
        <f t="shared" si="100"/>
        <v>359.99989638339076</v>
      </c>
      <c r="AF109" s="58">
        <f t="shared" si="117"/>
        <v>6.1111114210197144</v>
      </c>
      <c r="AG109" s="51">
        <f t="shared" si="101"/>
        <v>366.66668526118286</v>
      </c>
      <c r="AH109" s="16">
        <f t="shared" si="102"/>
        <v>250.00001267807923</v>
      </c>
      <c r="AI109" s="52">
        <f t="shared" si="69"/>
        <v>159.83404368670952</v>
      </c>
      <c r="AJ109" s="52">
        <f t="shared" si="103"/>
        <v>4.8383298292492327E-2</v>
      </c>
      <c r="AK109" s="16">
        <f t="shared" si="118"/>
        <v>4.0155793709328123</v>
      </c>
      <c r="AL109" s="16">
        <f t="shared" si="119"/>
        <v>4.0155275593041324</v>
      </c>
      <c r="AM109" s="32">
        <f t="shared" si="70"/>
        <v>6.1111114210122199</v>
      </c>
      <c r="AN109" s="32">
        <f t="shared" si="71"/>
        <v>-9.5704878037335094E-6</v>
      </c>
      <c r="AO109" s="32">
        <f t="shared" si="72"/>
        <v>6.0961093093914833</v>
      </c>
      <c r="AP109" s="32">
        <f t="shared" si="73"/>
        <v>-9.5704878037335094E-6</v>
      </c>
      <c r="AQ109" s="32">
        <f t="shared" si="74"/>
        <v>0.42794168758896456</v>
      </c>
      <c r="AR109" s="56">
        <f t="shared" si="120"/>
        <v>512.91068963480723</v>
      </c>
      <c r="AS109" s="56">
        <f t="shared" si="120"/>
        <v>-2.2248058448297897E-4</v>
      </c>
      <c r="AT109" s="56">
        <f t="shared" si="120"/>
        <v>17.980575640039969</v>
      </c>
      <c r="AU109" s="55">
        <f t="shared" si="105"/>
        <v>0.31005890174502254</v>
      </c>
      <c r="AV109" s="56">
        <f t="shared" si="75"/>
        <v>11547.006554943335</v>
      </c>
      <c r="AW109" s="53">
        <f t="shared" si="76"/>
        <v>1.0319816358298524E-2</v>
      </c>
      <c r="AX109" s="53">
        <f t="shared" si="77"/>
        <v>9.6755218804685059E-2</v>
      </c>
      <c r="AY109" s="56">
        <f t="shared" si="78"/>
        <v>676.67329909797093</v>
      </c>
      <c r="AZ109" s="56">
        <f t="shared" si="79"/>
        <v>399.58510921677379</v>
      </c>
      <c r="BA109" s="53">
        <f t="shared" si="80"/>
        <v>7.4403432051347793E-3</v>
      </c>
      <c r="BB109" s="56">
        <f t="shared" si="81"/>
        <v>277.08829282821455</v>
      </c>
      <c r="BC109" s="56">
        <f t="shared" si="82"/>
        <v>-1.0294701741031531E-4</v>
      </c>
      <c r="BD109" s="53">
        <f t="shared" si="83"/>
        <v>-9.2006037171096798E-11</v>
      </c>
      <c r="BE109" s="32">
        <f t="shared" si="84"/>
        <v>6.111111420927708</v>
      </c>
      <c r="BF109" s="53">
        <f t="shared" si="85"/>
        <v>1.3996402680997351E-8</v>
      </c>
      <c r="BG109" s="51">
        <f t="shared" si="106"/>
        <v>6.1111114349241102</v>
      </c>
      <c r="BH109" s="51">
        <f t="shared" si="86"/>
        <v>-8.9372222222112614E-3</v>
      </c>
      <c r="BI109" s="51">
        <f t="shared" si="87"/>
        <v>-8.379246893485566E-2</v>
      </c>
    </row>
    <row r="110" spans="1:61" ht="12.75" customHeight="1" x14ac:dyDescent="0.2">
      <c r="A110" s="45">
        <f t="shared" si="88"/>
        <v>84</v>
      </c>
      <c r="B110" s="57">
        <f t="shared" si="107"/>
        <v>9.6755218804685059E-2</v>
      </c>
      <c r="C110" s="16">
        <f t="shared" si="89"/>
        <v>9.6651602195436226E-2</v>
      </c>
      <c r="D110" s="34">
        <f t="shared" si="90"/>
        <v>1</v>
      </c>
      <c r="E110" s="49">
        <f t="shared" si="108"/>
        <v>8.3700257660605779E-2</v>
      </c>
      <c r="F110" s="49">
        <f t="shared" si="91"/>
        <v>4.8330122450491599E-2</v>
      </c>
      <c r="G110" s="20">
        <f t="shared" si="62"/>
        <v>4.8330122450491599E-2</v>
      </c>
      <c r="H110" s="49">
        <f t="shared" si="92"/>
        <v>30.00296984184121</v>
      </c>
      <c r="I110" s="20">
        <f t="shared" si="63"/>
        <v>30.00296984184121</v>
      </c>
      <c r="J110" s="57">
        <f t="shared" si="93"/>
        <v>0</v>
      </c>
      <c r="K110" s="16">
        <f t="shared" si="64"/>
        <v>30.00296984184121</v>
      </c>
      <c r="L110" s="34">
        <f t="shared" si="94"/>
        <v>1</v>
      </c>
      <c r="M110" s="49">
        <f t="shared" si="109"/>
        <v>59.997065459577982</v>
      </c>
      <c r="N110" s="20">
        <f t="shared" si="110"/>
        <v>59.997065459577982</v>
      </c>
      <c r="O110" s="16">
        <f t="shared" si="95"/>
        <v>30.002934540422018</v>
      </c>
      <c r="P110" s="49">
        <f t="shared" si="111"/>
        <v>4.8330122450491592E-2</v>
      </c>
      <c r="Q110" s="20">
        <f t="shared" si="65"/>
        <v>4.8330122450491592E-2</v>
      </c>
      <c r="R110" s="49">
        <f t="shared" si="112"/>
        <v>9.6651602195914038E-2</v>
      </c>
      <c r="S110" s="20">
        <f t="shared" si="66"/>
        <v>9.6651602195914038E-2</v>
      </c>
      <c r="T110" s="57">
        <f t="shared" si="113"/>
        <v>-8.379246893485566E-2</v>
      </c>
      <c r="U110" s="16">
        <f t="shared" si="96"/>
        <v>-9.2211274249881514E-5</v>
      </c>
      <c r="V110" s="16">
        <f t="shared" si="114"/>
        <v>-9.2211274249881514E-5</v>
      </c>
      <c r="W110" s="34">
        <f t="shared" si="67"/>
        <v>4</v>
      </c>
      <c r="X110" s="49">
        <f t="shared" si="115"/>
        <v>59.997030158201625</v>
      </c>
      <c r="Y110" s="20">
        <f t="shared" si="116"/>
        <v>59.997030158201625</v>
      </c>
      <c r="Z110" s="16">
        <f t="shared" si="97"/>
        <v>30.002969841798375</v>
      </c>
      <c r="AA110" s="49">
        <f t="shared" si="68"/>
        <v>-5.3244577047548126E-5</v>
      </c>
      <c r="AB110" s="20">
        <f t="shared" si="98"/>
        <v>359.99994675542297</v>
      </c>
      <c r="AC110" s="49">
        <f t="shared" si="99"/>
        <v>1.0647895798582876E-4</v>
      </c>
      <c r="AD110" s="20">
        <f t="shared" si="100"/>
        <v>359.999893521042</v>
      </c>
      <c r="AF110" s="58">
        <f t="shared" si="117"/>
        <v>6.1111114349241102</v>
      </c>
      <c r="AG110" s="51">
        <f t="shared" si="101"/>
        <v>366.66668609544661</v>
      </c>
      <c r="AH110" s="16">
        <f t="shared" si="102"/>
        <v>250.00001324689543</v>
      </c>
      <c r="AI110" s="52">
        <f t="shared" si="69"/>
        <v>159.83404441403903</v>
      </c>
      <c r="AJ110" s="52">
        <f t="shared" si="103"/>
        <v>4.838336702749757E-2</v>
      </c>
      <c r="AK110" s="16">
        <f t="shared" si="118"/>
        <v>4.0639627379603098</v>
      </c>
      <c r="AL110" s="16">
        <f t="shared" si="119"/>
        <v>4.063909493383278</v>
      </c>
      <c r="AM110" s="32">
        <f t="shared" si="70"/>
        <v>6.1111114349161957</v>
      </c>
      <c r="AN110" s="32">
        <f t="shared" si="71"/>
        <v>-9.8351637290921939E-6</v>
      </c>
      <c r="AO110" s="32">
        <f t="shared" si="72"/>
        <v>6.0957457856299753</v>
      </c>
      <c r="AP110" s="32">
        <f t="shared" si="73"/>
        <v>-9.8351637290921939E-6</v>
      </c>
      <c r="AQ110" s="32">
        <f t="shared" si="74"/>
        <v>0.43308923669132726</v>
      </c>
      <c r="AR110" s="56">
        <f t="shared" si="120"/>
        <v>519.00643542043724</v>
      </c>
      <c r="AS110" s="56">
        <f t="shared" si="120"/>
        <v>-2.3231574821207116E-4</v>
      </c>
      <c r="AT110" s="56">
        <f t="shared" si="120"/>
        <v>18.413664876731296</v>
      </c>
      <c r="AU110" s="55">
        <f t="shared" si="105"/>
        <v>0.31005890174502254</v>
      </c>
      <c r="AV110" s="56">
        <f t="shared" si="75"/>
        <v>11547.006607488327</v>
      </c>
      <c r="AW110" s="53">
        <f t="shared" si="76"/>
        <v>1.031981640525915E-2</v>
      </c>
      <c r="AX110" s="53">
        <f t="shared" si="77"/>
        <v>9.6755219024828795E-2</v>
      </c>
      <c r="AY110" s="56">
        <f t="shared" si="78"/>
        <v>676.6732975583601</v>
      </c>
      <c r="AZ110" s="56">
        <f t="shared" si="79"/>
        <v>399.58511103509755</v>
      </c>
      <c r="BA110" s="53">
        <f t="shared" si="80"/>
        <v>7.4403432051347793E-3</v>
      </c>
      <c r="BB110" s="56">
        <f t="shared" si="81"/>
        <v>277.08829408911299</v>
      </c>
      <c r="BC110" s="56">
        <f t="shared" si="82"/>
        <v>-1.0756585044191525E-4</v>
      </c>
      <c r="BD110" s="53">
        <f t="shared" si="83"/>
        <v>-9.61339908921717E-11</v>
      </c>
      <c r="BE110" s="32">
        <f t="shared" si="84"/>
        <v>6.1111114348279765</v>
      </c>
      <c r="BF110" s="53">
        <f t="shared" si="85"/>
        <v>1.4383479138754779E-8</v>
      </c>
      <c r="BG110" s="51">
        <f t="shared" si="106"/>
        <v>6.1111114492114558</v>
      </c>
      <c r="BH110" s="51">
        <f t="shared" si="86"/>
        <v>-8.9372222222106473E-3</v>
      </c>
      <c r="BI110" s="51">
        <f t="shared" si="87"/>
        <v>-8.3792468744199863E-2</v>
      </c>
    </row>
    <row r="111" spans="1:61" ht="12.75" customHeight="1" x14ac:dyDescent="0.2">
      <c r="A111" s="45">
        <f t="shared" si="88"/>
        <v>85</v>
      </c>
      <c r="B111" s="57">
        <f t="shared" si="107"/>
        <v>9.6755219024828795E-2</v>
      </c>
      <c r="C111" s="16">
        <f t="shared" si="89"/>
        <v>9.6648740066825667E-2</v>
      </c>
      <c r="D111" s="34">
        <f t="shared" si="90"/>
        <v>1</v>
      </c>
      <c r="E111" s="49">
        <f t="shared" si="108"/>
        <v>8.369774928216131E-2</v>
      </c>
      <c r="F111" s="49">
        <f t="shared" si="91"/>
        <v>4.8328742824506735E-2</v>
      </c>
      <c r="G111" s="20">
        <f t="shared" si="62"/>
        <v>4.8328742824506735E-2</v>
      </c>
      <c r="H111" s="49">
        <f t="shared" si="92"/>
        <v>30.003005141151952</v>
      </c>
      <c r="I111" s="20">
        <f t="shared" si="63"/>
        <v>30.003005141151952</v>
      </c>
      <c r="J111" s="57">
        <f t="shared" si="93"/>
        <v>0</v>
      </c>
      <c r="K111" s="16">
        <f t="shared" si="64"/>
        <v>30.003005141151952</v>
      </c>
      <c r="L111" s="34">
        <f t="shared" si="94"/>
        <v>1</v>
      </c>
      <c r="M111" s="49">
        <f t="shared" si="109"/>
        <v>59.997030158201625</v>
      </c>
      <c r="N111" s="20">
        <f t="shared" si="110"/>
        <v>59.997030158201625</v>
      </c>
      <c r="O111" s="16">
        <f t="shared" si="95"/>
        <v>30.002969841798375</v>
      </c>
      <c r="P111" s="49">
        <f t="shared" si="111"/>
        <v>4.8328742824506721E-2</v>
      </c>
      <c r="Q111" s="20">
        <f t="shared" si="65"/>
        <v>4.8328742824506721E-2</v>
      </c>
      <c r="R111" s="49">
        <f t="shared" si="112"/>
        <v>9.6648740063647681E-2</v>
      </c>
      <c r="S111" s="20">
        <f t="shared" si="66"/>
        <v>9.6648740063647681E-2</v>
      </c>
      <c r="T111" s="57">
        <f t="shared" si="113"/>
        <v>-8.3792468744199863E-2</v>
      </c>
      <c r="U111" s="16">
        <f t="shared" si="96"/>
        <v>-9.4719462038553304E-5</v>
      </c>
      <c r="V111" s="16">
        <f t="shared" si="114"/>
        <v>-9.4719462038553304E-5</v>
      </c>
      <c r="W111" s="34">
        <f t="shared" si="67"/>
        <v>4</v>
      </c>
      <c r="X111" s="49">
        <f t="shared" si="115"/>
        <v>59.99699485889326</v>
      </c>
      <c r="Y111" s="20">
        <f t="shared" si="116"/>
        <v>59.99699485889326</v>
      </c>
      <c r="Z111" s="16">
        <f t="shared" si="97"/>
        <v>30.00300514110674</v>
      </c>
      <c r="AA111" s="49">
        <f t="shared" si="68"/>
        <v>-5.4692931104165724E-5</v>
      </c>
      <c r="AB111" s="20">
        <f t="shared" si="98"/>
        <v>359.99994530706891</v>
      </c>
      <c r="AC111" s="49">
        <f t="shared" si="99"/>
        <v>1.093763683413293E-4</v>
      </c>
      <c r="AD111" s="20">
        <f t="shared" si="100"/>
        <v>359.99989062363164</v>
      </c>
      <c r="AF111" s="58">
        <f t="shared" si="117"/>
        <v>6.1111114492114558</v>
      </c>
      <c r="AG111" s="51">
        <f t="shared" si="101"/>
        <v>366.66668695268737</v>
      </c>
      <c r="AH111" s="16">
        <f t="shared" si="102"/>
        <v>250.00001383137777</v>
      </c>
      <c r="AI111" s="52">
        <f t="shared" si="69"/>
        <v>159.83404516140041</v>
      </c>
      <c r="AJ111" s="52">
        <f t="shared" si="103"/>
        <v>4.8383435755567916E-2</v>
      </c>
      <c r="AK111" s="16">
        <f t="shared" si="118"/>
        <v>4.1123461737158777</v>
      </c>
      <c r="AL111" s="16">
        <f t="shared" si="119"/>
        <v>4.1122914807847906</v>
      </c>
      <c r="AM111" s="32">
        <f t="shared" si="70"/>
        <v>6.1111114492031051</v>
      </c>
      <c r="AN111" s="32">
        <f t="shared" si="71"/>
        <v>-1.010268459292927E-5</v>
      </c>
      <c r="AO111" s="32">
        <f t="shared" si="72"/>
        <v>6.0953779152576049</v>
      </c>
      <c r="AP111" s="32">
        <f t="shared" si="73"/>
        <v>-1.010268459292927E-5</v>
      </c>
      <c r="AQ111" s="32">
        <f t="shared" si="74"/>
        <v>0.43823648270212567</v>
      </c>
      <c r="AR111" s="56">
        <f t="shared" si="120"/>
        <v>525.10181333569483</v>
      </c>
      <c r="AS111" s="56">
        <f t="shared" si="120"/>
        <v>-2.4241843280500044E-4</v>
      </c>
      <c r="AT111" s="56">
        <f t="shared" si="120"/>
        <v>18.851901359433423</v>
      </c>
      <c r="AU111" s="55">
        <f t="shared" si="105"/>
        <v>0.31005890174502254</v>
      </c>
      <c r="AV111" s="56">
        <f t="shared" si="75"/>
        <v>11547.006661480498</v>
      </c>
      <c r="AW111" s="53">
        <f t="shared" si="76"/>
        <v>1.0319816453513153E-2</v>
      </c>
      <c r="AX111" s="53">
        <f t="shared" si="77"/>
        <v>9.6755219251035682E-2</v>
      </c>
      <c r="AY111" s="56">
        <f t="shared" si="78"/>
        <v>676.6732959763458</v>
      </c>
      <c r="AZ111" s="56">
        <f t="shared" si="79"/>
        <v>399.585112903501</v>
      </c>
      <c r="BA111" s="53">
        <f t="shared" si="80"/>
        <v>7.4403432051347793E-3</v>
      </c>
      <c r="BB111" s="56">
        <f t="shared" si="81"/>
        <v>277.08829538473861</v>
      </c>
      <c r="BC111" s="56">
        <f t="shared" si="82"/>
        <v>-1.1231189381533113E-4</v>
      </c>
      <c r="BD111" s="53">
        <f t="shared" si="83"/>
        <v>-1.0037563532262399E-10</v>
      </c>
      <c r="BE111" s="32">
        <f t="shared" si="84"/>
        <v>6.1111114491110801</v>
      </c>
      <c r="BF111" s="53">
        <f t="shared" si="85"/>
        <v>1.4774716186804293E-8</v>
      </c>
      <c r="BG111" s="51">
        <f t="shared" si="106"/>
        <v>6.1111114638857966</v>
      </c>
      <c r="BH111" s="51">
        <f t="shared" si="86"/>
        <v>-8.9372222222100089E-3</v>
      </c>
      <c r="BI111" s="51">
        <f t="shared" si="87"/>
        <v>-8.3792468548293017E-2</v>
      </c>
    </row>
    <row r="112" spans="1:61" ht="12.75" customHeight="1" x14ac:dyDescent="0.2">
      <c r="A112" s="45">
        <f t="shared" si="88"/>
        <v>86</v>
      </c>
      <c r="B112" s="57">
        <f t="shared" si="107"/>
        <v>9.6755219251035682E-2</v>
      </c>
      <c r="C112" s="16">
        <f t="shared" si="89"/>
        <v>9.6645842882651323E-2</v>
      </c>
      <c r="D112" s="34">
        <f t="shared" si="90"/>
        <v>1</v>
      </c>
      <c r="E112" s="49">
        <f t="shared" si="108"/>
        <v>8.3695210549114274E-2</v>
      </c>
      <c r="F112" s="49">
        <f t="shared" si="91"/>
        <v>4.8327345663017003E-2</v>
      </c>
      <c r="G112" s="20">
        <f t="shared" si="62"/>
        <v>4.8327345663017003E-2</v>
      </c>
      <c r="H112" s="49">
        <f t="shared" si="92"/>
        <v>30.003040438369162</v>
      </c>
      <c r="I112" s="20">
        <f t="shared" si="63"/>
        <v>30.003040438369162</v>
      </c>
      <c r="J112" s="57">
        <f t="shared" si="93"/>
        <v>0</v>
      </c>
      <c r="K112" s="16">
        <f t="shared" si="64"/>
        <v>30.003040438369162</v>
      </c>
      <c r="L112" s="34">
        <f t="shared" si="94"/>
        <v>1</v>
      </c>
      <c r="M112" s="49">
        <f t="shared" si="109"/>
        <v>59.996994858893252</v>
      </c>
      <c r="N112" s="20">
        <f t="shared" si="110"/>
        <v>59.996994858893252</v>
      </c>
      <c r="O112" s="16">
        <f t="shared" si="95"/>
        <v>30.003005141106748</v>
      </c>
      <c r="P112" s="49">
        <f t="shared" si="111"/>
        <v>4.8327345663017031E-2</v>
      </c>
      <c r="Q112" s="20">
        <f t="shared" si="65"/>
        <v>4.8327345663017031E-2</v>
      </c>
      <c r="R112" s="49">
        <f t="shared" si="112"/>
        <v>9.6645842884404004E-2</v>
      </c>
      <c r="S112" s="20">
        <f t="shared" si="66"/>
        <v>9.6645842884404004E-2</v>
      </c>
      <c r="T112" s="57">
        <f t="shared" si="113"/>
        <v>-8.3792468548293017E-2</v>
      </c>
      <c r="U112" s="16">
        <f t="shared" si="96"/>
        <v>-9.7257999178743115E-5</v>
      </c>
      <c r="V112" s="16">
        <f t="shared" si="114"/>
        <v>-9.7257999178743115E-5</v>
      </c>
      <c r="W112" s="34">
        <f t="shared" si="67"/>
        <v>4</v>
      </c>
      <c r="X112" s="49">
        <f t="shared" si="115"/>
        <v>59.996959561678494</v>
      </c>
      <c r="Y112" s="20">
        <f t="shared" si="116"/>
        <v>59.996959561678494</v>
      </c>
      <c r="Z112" s="16">
        <f t="shared" si="97"/>
        <v>30.003040438321506</v>
      </c>
      <c r="AA112" s="49">
        <f t="shared" si="68"/>
        <v>-5.6158813630742959E-5</v>
      </c>
      <c r="AB112" s="20">
        <f t="shared" si="98"/>
        <v>359.99994384118639</v>
      </c>
      <c r="AC112" s="49">
        <f t="shared" si="99"/>
        <v>1.1230937187715908E-4</v>
      </c>
      <c r="AD112" s="20">
        <f t="shared" si="100"/>
        <v>359.9998876906281</v>
      </c>
      <c r="AF112" s="58">
        <f t="shared" si="117"/>
        <v>6.1111114638857966</v>
      </c>
      <c r="AG112" s="51">
        <f t="shared" si="101"/>
        <v>366.66668783314782</v>
      </c>
      <c r="AH112" s="16">
        <f t="shared" si="102"/>
        <v>250.00001443169171</v>
      </c>
      <c r="AI112" s="52">
        <f t="shared" si="69"/>
        <v>159.83404592900521</v>
      </c>
      <c r="AJ112" s="52">
        <f t="shared" si="103"/>
        <v>4.8383504476646522E-2</v>
      </c>
      <c r="AK112" s="16">
        <f t="shared" si="118"/>
        <v>4.1607296781925243</v>
      </c>
      <c r="AL112" s="16">
        <f t="shared" si="119"/>
        <v>4.1606735193789177</v>
      </c>
      <c r="AM112" s="32">
        <f t="shared" si="70"/>
        <v>6.1111114638769921</v>
      </c>
      <c r="AN112" s="32">
        <f t="shared" si="71"/>
        <v>-1.0373442490643106E-5</v>
      </c>
      <c r="AO112" s="32">
        <f t="shared" si="72"/>
        <v>6.0950056985427361</v>
      </c>
      <c r="AP112" s="32">
        <f t="shared" si="73"/>
        <v>-1.0373442490643106E-5</v>
      </c>
      <c r="AQ112" s="32">
        <f t="shared" si="74"/>
        <v>0.44338342172477191</v>
      </c>
      <c r="AR112" s="56">
        <f t="shared" si="120"/>
        <v>531.19681903423759</v>
      </c>
      <c r="AS112" s="56">
        <f t="shared" si="120"/>
        <v>-2.5279187529564357E-4</v>
      </c>
      <c r="AT112" s="56">
        <f t="shared" si="120"/>
        <v>19.295284781158195</v>
      </c>
      <c r="AU112" s="55">
        <f t="shared" si="105"/>
        <v>0.31005890174502254</v>
      </c>
      <c r="AV112" s="56">
        <f t="shared" si="75"/>
        <v>11547.006716935128</v>
      </c>
      <c r="AW112" s="53">
        <f t="shared" si="76"/>
        <v>1.0319816503074189E-2</v>
      </c>
      <c r="AX112" s="53">
        <f t="shared" si="77"/>
        <v>9.6755219483369695E-2</v>
      </c>
      <c r="AY112" s="56">
        <f t="shared" si="78"/>
        <v>676.67329435148019</v>
      </c>
      <c r="AZ112" s="56">
        <f t="shared" si="79"/>
        <v>399.58511482251305</v>
      </c>
      <c r="BA112" s="53">
        <f t="shared" si="80"/>
        <v>7.4403432051347793E-3</v>
      </c>
      <c r="BB112" s="56">
        <f t="shared" si="81"/>
        <v>277.08829671545828</v>
      </c>
      <c r="BC112" s="56">
        <f t="shared" si="82"/>
        <v>-1.1718649113845458E-4</v>
      </c>
      <c r="BD112" s="53">
        <f t="shared" si="83"/>
        <v>-1.0473217127468438E-10</v>
      </c>
      <c r="BE112" s="32">
        <f t="shared" si="84"/>
        <v>6.1111114637810644</v>
      </c>
      <c r="BF112" s="53">
        <f t="shared" si="85"/>
        <v>1.5170687246697608E-8</v>
      </c>
      <c r="BG112" s="51">
        <f t="shared" si="106"/>
        <v>6.1111114789517513</v>
      </c>
      <c r="BH112" s="51">
        <f t="shared" si="86"/>
        <v>-8.9372222222093445E-3</v>
      </c>
      <c r="BI112" s="51">
        <f t="shared" si="87"/>
        <v>-8.3792468347079666E-2</v>
      </c>
    </row>
    <row r="113" spans="1:61" ht="12.75" customHeight="1" x14ac:dyDescent="0.2">
      <c r="A113" s="45">
        <f t="shared" si="88"/>
        <v>87</v>
      </c>
      <c r="B113" s="57">
        <f t="shared" si="107"/>
        <v>9.6755219483369695E-2</v>
      </c>
      <c r="C113" s="16">
        <f t="shared" si="89"/>
        <v>9.6642910111484071E-2</v>
      </c>
      <c r="D113" s="34">
        <f t="shared" si="90"/>
        <v>1</v>
      </c>
      <c r="E113" s="49">
        <f t="shared" si="108"/>
        <v>8.3692641001301679E-2</v>
      </c>
      <c r="F113" s="49">
        <f t="shared" si="91"/>
        <v>4.8325930700189659E-2</v>
      </c>
      <c r="G113" s="20">
        <f t="shared" si="62"/>
        <v>4.8325930700189659E-2</v>
      </c>
      <c r="H113" s="49">
        <f t="shared" si="92"/>
        <v>30.003075733466826</v>
      </c>
      <c r="I113" s="20">
        <f t="shared" si="63"/>
        <v>30.003075733466826</v>
      </c>
      <c r="J113" s="57">
        <f t="shared" si="93"/>
        <v>0</v>
      </c>
      <c r="K113" s="16">
        <f t="shared" si="64"/>
        <v>30.003075733466826</v>
      </c>
      <c r="L113" s="34">
        <f t="shared" si="94"/>
        <v>1</v>
      </c>
      <c r="M113" s="49">
        <f t="shared" si="109"/>
        <v>59.996959561678494</v>
      </c>
      <c r="N113" s="20">
        <f t="shared" si="110"/>
        <v>59.996959561678494</v>
      </c>
      <c r="O113" s="16">
        <f t="shared" si="95"/>
        <v>30.003040438321506</v>
      </c>
      <c r="P113" s="49">
        <f t="shared" si="111"/>
        <v>4.8325930700189666E-2</v>
      </c>
      <c r="Q113" s="20">
        <f t="shared" si="65"/>
        <v>4.8325930700189666E-2</v>
      </c>
      <c r="R113" s="49">
        <f t="shared" si="112"/>
        <v>9.6642910111967281E-2</v>
      </c>
      <c r="S113" s="20">
        <f t="shared" si="66"/>
        <v>9.6642910111967281E-2</v>
      </c>
      <c r="T113" s="57">
        <f t="shared" si="113"/>
        <v>-8.3792468347079666E-2</v>
      </c>
      <c r="U113" s="16">
        <f t="shared" si="96"/>
        <v>-9.9827345777986354E-5</v>
      </c>
      <c r="V113" s="16">
        <f t="shared" si="114"/>
        <v>-9.9827345777986354E-5</v>
      </c>
      <c r="W113" s="34">
        <f t="shared" si="67"/>
        <v>4</v>
      </c>
      <c r="X113" s="49">
        <f t="shared" si="115"/>
        <v>59.996924266583392</v>
      </c>
      <c r="Y113" s="20">
        <f t="shared" si="116"/>
        <v>59.996924266583392</v>
      </c>
      <c r="Z113" s="16">
        <f t="shared" si="97"/>
        <v>30.003075733416608</v>
      </c>
      <c r="AA113" s="49">
        <f t="shared" si="68"/>
        <v>-5.7642490377787464E-5</v>
      </c>
      <c r="AB113" s="20">
        <f t="shared" si="98"/>
        <v>359.99994235750961</v>
      </c>
      <c r="AC113" s="49">
        <f t="shared" si="99"/>
        <v>1.1527209005043369E-4</v>
      </c>
      <c r="AD113" s="20">
        <f t="shared" si="100"/>
        <v>359.99988472790994</v>
      </c>
      <c r="AF113" s="58">
        <f t="shared" si="117"/>
        <v>6.1111114789517513</v>
      </c>
      <c r="AG113" s="51">
        <f t="shared" si="101"/>
        <v>366.66668873710506</v>
      </c>
      <c r="AH113" s="16">
        <f t="shared" si="102"/>
        <v>250.0000150480262</v>
      </c>
      <c r="AI113" s="52">
        <f t="shared" si="69"/>
        <v>159.83404671709505</v>
      </c>
      <c r="AJ113" s="52">
        <f t="shared" si="103"/>
        <v>4.8383573190562856E-2</v>
      </c>
      <c r="AK113" s="16">
        <f t="shared" si="118"/>
        <v>4.2091132513830871</v>
      </c>
      <c r="AL113" s="16">
        <f t="shared" si="119"/>
        <v>4.2090556088926974</v>
      </c>
      <c r="AM113" s="32">
        <f t="shared" si="70"/>
        <v>6.1111114789424761</v>
      </c>
      <c r="AN113" s="32">
        <f t="shared" si="71"/>
        <v>-1.0647486496933611E-5</v>
      </c>
      <c r="AO113" s="32">
        <f t="shared" si="72"/>
        <v>6.0946291357436362</v>
      </c>
      <c r="AP113" s="32">
        <f t="shared" si="73"/>
        <v>-1.0647486496933611E-5</v>
      </c>
      <c r="AQ113" s="32">
        <f t="shared" si="74"/>
        <v>0.44853005006049756</v>
      </c>
      <c r="AR113" s="56">
        <f t="shared" si="120"/>
        <v>537.29144816998121</v>
      </c>
      <c r="AS113" s="56">
        <f t="shared" si="120"/>
        <v>-2.634393617925772E-4</v>
      </c>
      <c r="AT113" s="56">
        <f t="shared" si="120"/>
        <v>19.743814831218693</v>
      </c>
      <c r="AU113" s="55">
        <f t="shared" si="105"/>
        <v>0.31005890174502254</v>
      </c>
      <c r="AV113" s="56">
        <f t="shared" si="75"/>
        <v>11547.006773869673</v>
      </c>
      <c r="AW113" s="53">
        <f t="shared" si="76"/>
        <v>1.0319816553957856E-2</v>
      </c>
      <c r="AX113" s="53">
        <f t="shared" si="77"/>
        <v>9.6755219721903998E-2</v>
      </c>
      <c r="AY113" s="56">
        <f t="shared" si="78"/>
        <v>676.67329268325193</v>
      </c>
      <c r="AZ113" s="56">
        <f t="shared" si="79"/>
        <v>399.58511679273761</v>
      </c>
      <c r="BA113" s="53">
        <f t="shared" si="80"/>
        <v>7.4403432051347793E-3</v>
      </c>
      <c r="BB113" s="56">
        <f t="shared" si="81"/>
        <v>277.08829808169082</v>
      </c>
      <c r="BC113" s="56">
        <f t="shared" si="82"/>
        <v>-1.2219117650147382E-4</v>
      </c>
      <c r="BD113" s="53">
        <f t="shared" si="83"/>
        <v>-1.0920496979884496E-10</v>
      </c>
      <c r="BE113" s="32">
        <f t="shared" si="84"/>
        <v>6.1111114788425462</v>
      </c>
      <c r="BF113" s="53">
        <f t="shared" si="85"/>
        <v>1.5571464087827255E-8</v>
      </c>
      <c r="BG113" s="51">
        <f t="shared" si="106"/>
        <v>6.1111114944140104</v>
      </c>
      <c r="BH113" s="51">
        <f t="shared" si="86"/>
        <v>-8.9372222222086559E-3</v>
      </c>
      <c r="BI113" s="51">
        <f t="shared" si="87"/>
        <v>-8.3792468140496443E-2</v>
      </c>
    </row>
    <row r="114" spans="1:61" ht="12.75" customHeight="1" x14ac:dyDescent="0.2">
      <c r="A114" s="45">
        <f t="shared" si="88"/>
        <v>88</v>
      </c>
      <c r="B114" s="57">
        <f t="shared" si="107"/>
        <v>9.6755219721903998E-2</v>
      </c>
      <c r="C114" s="16">
        <f t="shared" si="89"/>
        <v>9.6639947631842915E-2</v>
      </c>
      <c r="D114" s="34">
        <f t="shared" si="90"/>
        <v>1</v>
      </c>
      <c r="E114" s="49">
        <f t="shared" si="108"/>
        <v>8.3690045729565427E-2</v>
      </c>
      <c r="F114" s="49">
        <f t="shared" si="91"/>
        <v>4.8324500875469002E-2</v>
      </c>
      <c r="G114" s="20">
        <f t="shared" si="62"/>
        <v>4.8324500875469002E-2</v>
      </c>
      <c r="H114" s="49">
        <f t="shared" si="92"/>
        <v>30.003111026423184</v>
      </c>
      <c r="I114" s="20">
        <f t="shared" si="63"/>
        <v>30.003111026423184</v>
      </c>
      <c r="J114" s="57">
        <f t="shared" si="93"/>
        <v>0</v>
      </c>
      <c r="K114" s="16">
        <f t="shared" si="64"/>
        <v>30.003111026423184</v>
      </c>
      <c r="L114" s="34">
        <f t="shared" si="94"/>
        <v>1</v>
      </c>
      <c r="M114" s="49">
        <f t="shared" si="109"/>
        <v>59.996924266583392</v>
      </c>
      <c r="N114" s="20">
        <f t="shared" si="110"/>
        <v>59.996924266583392</v>
      </c>
      <c r="O114" s="16">
        <f t="shared" si="95"/>
        <v>30.003075733416608</v>
      </c>
      <c r="P114" s="49">
        <f t="shared" si="111"/>
        <v>4.8324500875468981E-2</v>
      </c>
      <c r="Q114" s="20">
        <f t="shared" si="65"/>
        <v>4.8324500875468981E-2</v>
      </c>
      <c r="R114" s="49">
        <f t="shared" si="112"/>
        <v>9.6639947630185546E-2</v>
      </c>
      <c r="S114" s="20">
        <f t="shared" si="66"/>
        <v>9.6639947630185546E-2</v>
      </c>
      <c r="T114" s="57">
        <f t="shared" si="113"/>
        <v>-8.3792468140496443E-2</v>
      </c>
      <c r="U114" s="16">
        <f t="shared" si="96"/>
        <v>-1.0242241093101623E-4</v>
      </c>
      <c r="V114" s="16">
        <f t="shared" si="114"/>
        <v>-1.0242241093101623E-4</v>
      </c>
      <c r="W114" s="34">
        <f t="shared" si="67"/>
        <v>4</v>
      </c>
      <c r="X114" s="49">
        <f t="shared" si="115"/>
        <v>59.996888973629673</v>
      </c>
      <c r="Y114" s="20">
        <f t="shared" si="116"/>
        <v>59.996888973629673</v>
      </c>
      <c r="Z114" s="16">
        <f t="shared" si="97"/>
        <v>30.003111026370327</v>
      </c>
      <c r="AA114" s="49">
        <f t="shared" si="68"/>
        <v>-5.914102181668938E-5</v>
      </c>
      <c r="AB114" s="20">
        <f t="shared" si="98"/>
        <v>359.99994085897816</v>
      </c>
      <c r="AC114" s="49">
        <f t="shared" si="99"/>
        <v>1.1826845312346189E-4</v>
      </c>
      <c r="AD114" s="20">
        <f t="shared" si="100"/>
        <v>359.99988173154685</v>
      </c>
      <c r="AF114" s="58">
        <f t="shared" si="117"/>
        <v>6.1111114944140104</v>
      </c>
      <c r="AG114" s="51">
        <f t="shared" si="101"/>
        <v>366.66668966484065</v>
      </c>
      <c r="AH114" s="16">
        <f t="shared" si="102"/>
        <v>250.0000156805732</v>
      </c>
      <c r="AI114" s="52">
        <f t="shared" si="69"/>
        <v>159.83404752591534</v>
      </c>
      <c r="AJ114" s="52">
        <f t="shared" si="103"/>
        <v>4.838364189731692E-2</v>
      </c>
      <c r="AK114" s="16">
        <f t="shared" si="118"/>
        <v>4.257496893280404</v>
      </c>
      <c r="AL114" s="16">
        <f t="shared" si="119"/>
        <v>4.2574377522585678</v>
      </c>
      <c r="AM114" s="32">
        <f t="shared" si="70"/>
        <v>6.1111114944042466</v>
      </c>
      <c r="AN114" s="32">
        <f t="shared" si="71"/>
        <v>-1.0924273620937129E-5</v>
      </c>
      <c r="AO114" s="32">
        <f t="shared" si="72"/>
        <v>6.0942482270964584</v>
      </c>
      <c r="AP114" s="32">
        <f t="shared" si="73"/>
        <v>-1.0924273620937129E-5</v>
      </c>
      <c r="AQ114" s="32">
        <f t="shared" si="74"/>
        <v>0.45367636435170555</v>
      </c>
      <c r="AR114" s="56">
        <f t="shared" si="120"/>
        <v>543.38569639707771</v>
      </c>
      <c r="AS114" s="56">
        <f t="shared" si="120"/>
        <v>-2.7436363541351436E-4</v>
      </c>
      <c r="AT114" s="56">
        <f t="shared" si="120"/>
        <v>20.197491195570397</v>
      </c>
      <c r="AU114" s="55">
        <f t="shared" si="105"/>
        <v>0.31005890174502254</v>
      </c>
      <c r="AV114" s="56">
        <f t="shared" si="75"/>
        <v>11547.006832301862</v>
      </c>
      <c r="AW114" s="53">
        <f t="shared" si="76"/>
        <v>1.0319816606180003E-2</v>
      </c>
      <c r="AX114" s="53">
        <f t="shared" si="77"/>
        <v>9.6755219966712866E-2</v>
      </c>
      <c r="AY114" s="56">
        <f t="shared" si="78"/>
        <v>676.67329097114145</v>
      </c>
      <c r="AZ114" s="56">
        <f t="shared" si="79"/>
        <v>399.58511881478836</v>
      </c>
      <c r="BA114" s="53">
        <f t="shared" si="80"/>
        <v>7.4403432051347793E-3</v>
      </c>
      <c r="BB114" s="56">
        <f t="shared" si="81"/>
        <v>277.08829948386159</v>
      </c>
      <c r="BC114" s="56">
        <f t="shared" si="82"/>
        <v>-1.2732750849409058E-4</v>
      </c>
      <c r="BD114" s="53">
        <f t="shared" si="83"/>
        <v>-1.137954238413575E-10</v>
      </c>
      <c r="BE114" s="32">
        <f t="shared" si="84"/>
        <v>6.1111114943002152</v>
      </c>
      <c r="BF114" s="53">
        <f t="shared" si="85"/>
        <v>1.5976252610661496E-8</v>
      </c>
      <c r="BG114" s="51">
        <f t="shared" si="106"/>
        <v>6.1111115102764675</v>
      </c>
      <c r="BH114" s="51">
        <f t="shared" si="86"/>
        <v>-8.9372222222079429E-3</v>
      </c>
      <c r="BI114" s="51">
        <f t="shared" si="87"/>
        <v>-8.3792467928479095E-2</v>
      </c>
    </row>
    <row r="115" spans="1:61" ht="12.75" customHeight="1" x14ac:dyDescent="0.2">
      <c r="A115" s="45">
        <f t="shared" si="88"/>
        <v>89</v>
      </c>
      <c r="B115" s="57">
        <f t="shared" si="107"/>
        <v>9.6755219966712866E-2</v>
      </c>
      <c r="C115" s="16">
        <f t="shared" si="89"/>
        <v>9.6636951513573877E-2</v>
      </c>
      <c r="D115" s="34">
        <f t="shared" si="90"/>
        <v>1</v>
      </c>
      <c r="E115" s="49">
        <f t="shared" si="108"/>
        <v>8.3687421330445835E-2</v>
      </c>
      <c r="F115" s="49">
        <f t="shared" si="91"/>
        <v>4.8323054223510048E-2</v>
      </c>
      <c r="G115" s="20">
        <f t="shared" si="62"/>
        <v>4.8323054223510048E-2</v>
      </c>
      <c r="H115" s="49">
        <f t="shared" si="92"/>
        <v>30.003146317213652</v>
      </c>
      <c r="I115" s="20">
        <f t="shared" si="63"/>
        <v>30.003146317213652</v>
      </c>
      <c r="J115" s="57">
        <f t="shared" si="93"/>
        <v>0</v>
      </c>
      <c r="K115" s="16">
        <f t="shared" si="64"/>
        <v>30.003146317213652</v>
      </c>
      <c r="L115" s="34">
        <f t="shared" si="94"/>
        <v>1</v>
      </c>
      <c r="M115" s="49">
        <f t="shared" si="109"/>
        <v>59.996888973629687</v>
      </c>
      <c r="N115" s="20">
        <f t="shared" si="110"/>
        <v>59.996888973629687</v>
      </c>
      <c r="O115" s="16">
        <f t="shared" si="95"/>
        <v>30.003111026370313</v>
      </c>
      <c r="P115" s="49">
        <f t="shared" si="111"/>
        <v>4.832305422351002E-2</v>
      </c>
      <c r="Q115" s="20">
        <f t="shared" si="65"/>
        <v>4.832305422351002E-2</v>
      </c>
      <c r="R115" s="49">
        <f t="shared" si="112"/>
        <v>9.6636951514012623E-2</v>
      </c>
      <c r="S115" s="20">
        <f t="shared" si="66"/>
        <v>9.6636951514012623E-2</v>
      </c>
      <c r="T115" s="57">
        <f t="shared" si="113"/>
        <v>-8.3792467928479095E-2</v>
      </c>
      <c r="U115" s="16">
        <f t="shared" si="96"/>
        <v>-1.0504659803325933E-4</v>
      </c>
      <c r="V115" s="16">
        <f t="shared" si="114"/>
        <v>-1.0504659803325933E-4</v>
      </c>
      <c r="W115" s="34">
        <f t="shared" si="67"/>
        <v>4</v>
      </c>
      <c r="X115" s="49">
        <f t="shared" si="115"/>
        <v>59.996853682841945</v>
      </c>
      <c r="Y115" s="20">
        <f t="shared" si="116"/>
        <v>59.996853682841945</v>
      </c>
      <c r="Z115" s="16">
        <f t="shared" si="97"/>
        <v>30.003146317158055</v>
      </c>
      <c r="AA115" s="49">
        <f t="shared" si="68"/>
        <v>-6.0656373210841209E-5</v>
      </c>
      <c r="AB115" s="20">
        <f t="shared" si="98"/>
        <v>359.99993934362681</v>
      </c>
      <c r="AC115" s="49">
        <f t="shared" si="99"/>
        <v>1.2129897249126979E-4</v>
      </c>
      <c r="AD115" s="20">
        <f t="shared" si="100"/>
        <v>359.99987870102751</v>
      </c>
      <c r="AF115" s="58">
        <f t="shared" si="117"/>
        <v>6.1111115102764675</v>
      </c>
      <c r="AG115" s="51">
        <f t="shared" si="101"/>
        <v>366.66669061658803</v>
      </c>
      <c r="AH115" s="16">
        <f t="shared" si="102"/>
        <v>250.00001632949184</v>
      </c>
      <c r="AI115" s="52">
        <f t="shared" si="69"/>
        <v>159.83404835566969</v>
      </c>
      <c r="AJ115" s="52">
        <f t="shared" si="103"/>
        <v>4.838371059668134E-2</v>
      </c>
      <c r="AK115" s="16">
        <f t="shared" si="118"/>
        <v>4.3058806038770854</v>
      </c>
      <c r="AL115" s="16">
        <f t="shared" si="119"/>
        <v>4.3058199475038919</v>
      </c>
      <c r="AM115" s="32">
        <f t="shared" si="70"/>
        <v>6.1111115102661966</v>
      </c>
      <c r="AN115" s="32">
        <f t="shared" si="71"/>
        <v>-1.1204166865545485E-5</v>
      </c>
      <c r="AO115" s="32">
        <f t="shared" si="72"/>
        <v>6.0938629728778819</v>
      </c>
      <c r="AP115" s="32">
        <f t="shared" si="73"/>
        <v>-1.1204166865545485E-5</v>
      </c>
      <c r="AQ115" s="32">
        <f t="shared" si="74"/>
        <v>0.45882236071918697</v>
      </c>
      <c r="AR115" s="56">
        <f t="shared" si="120"/>
        <v>549.47955936995561</v>
      </c>
      <c r="AS115" s="56">
        <f t="shared" si="120"/>
        <v>-2.8556780227905984E-4</v>
      </c>
      <c r="AT115" s="56">
        <f t="shared" si="120"/>
        <v>20.656313556289582</v>
      </c>
      <c r="AU115" s="55">
        <f t="shared" si="105"/>
        <v>0.31005890174502254</v>
      </c>
      <c r="AV115" s="56">
        <f t="shared" si="75"/>
        <v>11547.006892246407</v>
      </c>
      <c r="AW115" s="53">
        <f t="shared" si="76"/>
        <v>1.0319816659753773E-2</v>
      </c>
      <c r="AX115" s="53">
        <f t="shared" si="77"/>
        <v>9.6755220217857915E-2</v>
      </c>
      <c r="AY115" s="56">
        <f t="shared" si="78"/>
        <v>676.6732892147179</v>
      </c>
      <c r="AZ115" s="56">
        <f t="shared" si="79"/>
        <v>399.58512088917422</v>
      </c>
      <c r="BA115" s="53">
        <f t="shared" si="80"/>
        <v>7.4403432051347793E-3</v>
      </c>
      <c r="BB115" s="56">
        <f t="shared" si="81"/>
        <v>277.0883009223237</v>
      </c>
      <c r="BC115" s="56">
        <f t="shared" si="82"/>
        <v>-1.3259678001986686E-4</v>
      </c>
      <c r="BD115" s="53">
        <f t="shared" si="83"/>
        <v>-1.1850468889886656E-10</v>
      </c>
      <c r="BE115" s="32">
        <f t="shared" si="84"/>
        <v>6.1111115101579632</v>
      </c>
      <c r="BF115" s="53">
        <f t="shared" si="85"/>
        <v>1.6385583690275178E-8</v>
      </c>
      <c r="BG115" s="51">
        <f t="shared" si="106"/>
        <v>6.1111115265435467</v>
      </c>
      <c r="BH115" s="51">
        <f t="shared" si="86"/>
        <v>-8.9372222222072004E-3</v>
      </c>
      <c r="BI115" s="51">
        <f t="shared" si="87"/>
        <v>-8.3792467710974164E-2</v>
      </c>
    </row>
    <row r="116" spans="1:61" ht="12.75" customHeight="1" x14ac:dyDescent="0.2">
      <c r="A116" s="45">
        <f t="shared" si="88"/>
        <v>90</v>
      </c>
      <c r="B116" s="57">
        <f t="shared" si="107"/>
        <v>9.6755220217857915E-2</v>
      </c>
      <c r="C116" s="16">
        <f t="shared" si="89"/>
        <v>9.6633921245370402E-2</v>
      </c>
      <c r="D116" s="34">
        <f t="shared" si="90"/>
        <v>1</v>
      </c>
      <c r="E116" s="49">
        <f t="shared" si="108"/>
        <v>8.3684767361204379E-2</v>
      </c>
      <c r="F116" s="49">
        <f t="shared" si="91"/>
        <v>4.8321590488545216E-2</v>
      </c>
      <c r="G116" s="20">
        <f t="shared" si="62"/>
        <v>4.8321590488545216E-2</v>
      </c>
      <c r="H116" s="49">
        <f t="shared" si="92"/>
        <v>30.003181605813264</v>
      </c>
      <c r="I116" s="20">
        <f t="shared" si="63"/>
        <v>30.003181605813264</v>
      </c>
      <c r="J116" s="57">
        <f t="shared" si="93"/>
        <v>0</v>
      </c>
      <c r="K116" s="16">
        <f t="shared" si="64"/>
        <v>30.003181605813264</v>
      </c>
      <c r="L116" s="34">
        <f t="shared" si="94"/>
        <v>1</v>
      </c>
      <c r="M116" s="49">
        <f t="shared" si="109"/>
        <v>59.996853682841945</v>
      </c>
      <c r="N116" s="20">
        <f t="shared" si="110"/>
        <v>59.996853682841945</v>
      </c>
      <c r="O116" s="16">
        <f t="shared" si="95"/>
        <v>30.003146317158055</v>
      </c>
      <c r="P116" s="49">
        <f t="shared" si="111"/>
        <v>4.8321590488545216E-2</v>
      </c>
      <c r="Q116" s="20">
        <f t="shared" si="65"/>
        <v>4.8321590488545216E-2</v>
      </c>
      <c r="R116" s="49">
        <f t="shared" si="112"/>
        <v>9.6633921243593185E-2</v>
      </c>
      <c r="S116" s="20">
        <f t="shared" si="66"/>
        <v>9.6633921243593185E-2</v>
      </c>
      <c r="T116" s="57">
        <f t="shared" si="113"/>
        <v>-8.3792467710974164E-2</v>
      </c>
      <c r="U116" s="16">
        <f t="shared" si="96"/>
        <v>-1.0770034976978482E-4</v>
      </c>
      <c r="V116" s="16">
        <f t="shared" si="114"/>
        <v>-1.0770034976978482E-4</v>
      </c>
      <c r="W116" s="34">
        <f t="shared" si="67"/>
        <v>4</v>
      </c>
      <c r="X116" s="49">
        <f t="shared" si="115"/>
        <v>59.996818394245182</v>
      </c>
      <c r="Y116" s="20">
        <f t="shared" si="116"/>
        <v>59.996818394245182</v>
      </c>
      <c r="Z116" s="16">
        <f t="shared" si="97"/>
        <v>30.003181605754818</v>
      </c>
      <c r="AA116" s="49">
        <f t="shared" si="68"/>
        <v>-6.2188800248663242E-5</v>
      </c>
      <c r="AB116" s="20">
        <f t="shared" si="98"/>
        <v>359.99993781119974</v>
      </c>
      <c r="AC116" s="49">
        <f t="shared" si="99"/>
        <v>1.2436701236648838E-4</v>
      </c>
      <c r="AD116" s="20">
        <f t="shared" si="100"/>
        <v>359.99987563298765</v>
      </c>
      <c r="AF116" s="58">
        <f t="shared" si="117"/>
        <v>6.1111115265435467</v>
      </c>
      <c r="AG116" s="51">
        <f t="shared" si="101"/>
        <v>366.66669159261284</v>
      </c>
      <c r="AH116" s="16">
        <f t="shared" si="102"/>
        <v>250.00001699496332</v>
      </c>
      <c r="AI116" s="52">
        <f t="shared" si="69"/>
        <v>159.83404920658958</v>
      </c>
      <c r="AJ116" s="52">
        <f t="shared" si="103"/>
        <v>4.8383779288826645E-2</v>
      </c>
      <c r="AK116" s="16">
        <f t="shared" si="118"/>
        <v>4.354264383165912</v>
      </c>
      <c r="AL116" s="16">
        <f t="shared" si="119"/>
        <v>4.354202194365655</v>
      </c>
      <c r="AM116" s="32">
        <f t="shared" si="70"/>
        <v>6.11111152653275</v>
      </c>
      <c r="AN116" s="32">
        <f t="shared" si="71"/>
        <v>-1.1487213447200533E-5</v>
      </c>
      <c r="AO116" s="32">
        <f t="shared" si="72"/>
        <v>6.0934733733550832</v>
      </c>
      <c r="AP116" s="32">
        <f t="shared" si="73"/>
        <v>-1.1487213447200533E-5</v>
      </c>
      <c r="AQ116" s="32">
        <f t="shared" si="74"/>
        <v>0.46396803546586624</v>
      </c>
      <c r="AR116" s="56">
        <f t="shared" si="120"/>
        <v>555.5730327433107</v>
      </c>
      <c r="AS116" s="56">
        <f t="shared" si="120"/>
        <v>-2.9705501572626036E-4</v>
      </c>
      <c r="AT116" s="56">
        <f t="shared" si="120"/>
        <v>21.12028159175545</v>
      </c>
      <c r="AU116" s="55">
        <f t="shared" si="105"/>
        <v>0.31005890174502254</v>
      </c>
      <c r="AV116" s="56">
        <f t="shared" si="75"/>
        <v>11547.006953720029</v>
      </c>
      <c r="AW116" s="53">
        <f t="shared" si="76"/>
        <v>1.0319816714694117E-2</v>
      </c>
      <c r="AX116" s="53">
        <f t="shared" si="77"/>
        <v>9.6755220475409257E-2</v>
      </c>
      <c r="AY116" s="56">
        <f t="shared" si="78"/>
        <v>676.67328741349093</v>
      </c>
      <c r="AZ116" s="56">
        <f t="shared" si="79"/>
        <v>399.58512301647397</v>
      </c>
      <c r="BA116" s="53">
        <f t="shared" si="80"/>
        <v>7.4403432051347793E-3</v>
      </c>
      <c r="BB116" s="56">
        <f t="shared" si="81"/>
        <v>277.0883023974784</v>
      </c>
      <c r="BC116" s="56">
        <f t="shared" si="82"/>
        <v>-1.3800046144751832E-4</v>
      </c>
      <c r="BD116" s="53">
        <f t="shared" si="83"/>
        <v>-1.2333407907256818E-10</v>
      </c>
      <c r="BE116" s="32">
        <f t="shared" si="84"/>
        <v>6.1111115264202125</v>
      </c>
      <c r="BF116" s="53">
        <f t="shared" si="85"/>
        <v>1.6799526378435662E-8</v>
      </c>
      <c r="BG116" s="51">
        <f t="shared" si="106"/>
        <v>6.1111115432197387</v>
      </c>
      <c r="BH116" s="51">
        <f t="shared" si="86"/>
        <v>-8.9372222222064319E-3</v>
      </c>
      <c r="BI116" s="51">
        <f t="shared" si="87"/>
        <v>-8.3792467487920991E-2</v>
      </c>
    </row>
    <row r="117" spans="1:61" ht="12.75" customHeight="1" x14ac:dyDescent="0.2">
      <c r="A117" s="45">
        <f t="shared" si="88"/>
        <v>91</v>
      </c>
      <c r="B117" s="57">
        <f t="shared" si="107"/>
        <v>9.6755220475409257E-2</v>
      </c>
      <c r="C117" s="16">
        <f t="shared" si="89"/>
        <v>9.6630853463068433E-2</v>
      </c>
      <c r="D117" s="34">
        <f t="shared" si="90"/>
        <v>1</v>
      </c>
      <c r="E117" s="49">
        <f t="shared" si="108"/>
        <v>8.3682080908536349E-2</v>
      </c>
      <c r="F117" s="49">
        <f t="shared" si="91"/>
        <v>4.8320107988236306E-2</v>
      </c>
      <c r="G117" s="20">
        <f t="shared" si="62"/>
        <v>4.8320107988236306E-2</v>
      </c>
      <c r="H117" s="49">
        <f t="shared" si="92"/>
        <v>30.00321689219458</v>
      </c>
      <c r="I117" s="20">
        <f t="shared" si="63"/>
        <v>30.00321689219458</v>
      </c>
      <c r="J117" s="57">
        <f t="shared" si="93"/>
        <v>0</v>
      </c>
      <c r="K117" s="16">
        <f t="shared" si="64"/>
        <v>30.00321689219458</v>
      </c>
      <c r="L117" s="34">
        <f t="shared" si="94"/>
        <v>1</v>
      </c>
      <c r="M117" s="49">
        <f t="shared" si="109"/>
        <v>59.996818394245182</v>
      </c>
      <c r="N117" s="20">
        <f t="shared" si="110"/>
        <v>59.996818394245182</v>
      </c>
      <c r="O117" s="16">
        <f t="shared" si="95"/>
        <v>30.003181605754818</v>
      </c>
      <c r="P117" s="49">
        <f t="shared" si="111"/>
        <v>4.8320107988236313E-2</v>
      </c>
      <c r="Q117" s="20">
        <f t="shared" si="65"/>
        <v>4.8320107988236313E-2</v>
      </c>
      <c r="R117" s="49">
        <f t="shared" si="112"/>
        <v>9.6630853462653293E-2</v>
      </c>
      <c r="S117" s="20">
        <f t="shared" si="66"/>
        <v>9.6630853462653293E-2</v>
      </c>
      <c r="T117" s="57">
        <f t="shared" si="113"/>
        <v>-8.3792467487920991E-2</v>
      </c>
      <c r="U117" s="16">
        <f t="shared" si="96"/>
        <v>-1.1038657938464147E-4</v>
      </c>
      <c r="V117" s="16">
        <f t="shared" si="114"/>
        <v>-1.1038657938464147E-4</v>
      </c>
      <c r="W117" s="34">
        <f t="shared" si="67"/>
        <v>4</v>
      </c>
      <c r="X117" s="49">
        <f t="shared" si="115"/>
        <v>59.996783107866818</v>
      </c>
      <c r="Y117" s="20">
        <f t="shared" si="116"/>
        <v>59.996783107866818</v>
      </c>
      <c r="Z117" s="16">
        <f t="shared" si="97"/>
        <v>30.003216892133182</v>
      </c>
      <c r="AA117" s="49">
        <f t="shared" si="68"/>
        <v>-6.3739985182853693E-5</v>
      </c>
      <c r="AB117" s="20">
        <f t="shared" si="98"/>
        <v>359.99993626001481</v>
      </c>
      <c r="AC117" s="49">
        <f t="shared" si="99"/>
        <v>1.2746986359080665E-4</v>
      </c>
      <c r="AD117" s="20">
        <f t="shared" si="100"/>
        <v>359.99987253013643</v>
      </c>
      <c r="AF117" s="58">
        <f t="shared" si="117"/>
        <v>6.1111115432197387</v>
      </c>
      <c r="AG117" s="51">
        <f t="shared" si="101"/>
        <v>366.66669259318434</v>
      </c>
      <c r="AH117" s="16">
        <f t="shared" si="102"/>
        <v>250.00001767717114</v>
      </c>
      <c r="AI117" s="52">
        <f t="shared" si="69"/>
        <v>159.83405007890988</v>
      </c>
      <c r="AJ117" s="52">
        <f t="shared" si="103"/>
        <v>4.8383847973411775E-2</v>
      </c>
      <c r="AK117" s="16">
        <f t="shared" si="118"/>
        <v>4.4026482311393238</v>
      </c>
      <c r="AL117" s="16">
        <f t="shared" si="119"/>
        <v>4.4025844911541299</v>
      </c>
      <c r="AM117" s="32">
        <f t="shared" si="70"/>
        <v>6.1111115432083967</v>
      </c>
      <c r="AN117" s="32">
        <f t="shared" si="71"/>
        <v>-1.1773724089739971E-5</v>
      </c>
      <c r="AO117" s="32">
        <f t="shared" si="72"/>
        <v>6.0930794288101735</v>
      </c>
      <c r="AP117" s="32">
        <f t="shared" si="73"/>
        <v>-1.1773724089739971E-5</v>
      </c>
      <c r="AQ117" s="32">
        <f t="shared" si="74"/>
        <v>0.46911338474318182</v>
      </c>
      <c r="AR117" s="56">
        <f t="shared" si="120"/>
        <v>561.66611217212085</v>
      </c>
      <c r="AS117" s="56">
        <f t="shared" si="120"/>
        <v>-3.0882873981600032E-4</v>
      </c>
      <c r="AT117" s="56">
        <f t="shared" si="120"/>
        <v>21.589394976498632</v>
      </c>
      <c r="AU117" s="55">
        <f t="shared" si="105"/>
        <v>0.31005890174502254</v>
      </c>
      <c r="AV117" s="56">
        <f t="shared" si="75"/>
        <v>11547.007016739695</v>
      </c>
      <c r="AW117" s="53">
        <f t="shared" si="76"/>
        <v>1.0319816771016193E-2</v>
      </c>
      <c r="AX117" s="53">
        <f t="shared" si="77"/>
        <v>9.6755220739437917E-2</v>
      </c>
      <c r="AY117" s="56">
        <f t="shared" si="78"/>
        <v>676.67328556696373</v>
      </c>
      <c r="AZ117" s="56">
        <f t="shared" si="79"/>
        <v>399.58512519727469</v>
      </c>
      <c r="BA117" s="53">
        <f t="shared" si="80"/>
        <v>7.4403432051347793E-3</v>
      </c>
      <c r="BB117" s="56">
        <f t="shared" si="81"/>
        <v>277.08830390973287</v>
      </c>
      <c r="BC117" s="56">
        <f t="shared" si="82"/>
        <v>-1.4354004383676511E-4</v>
      </c>
      <c r="BD117" s="53">
        <f t="shared" si="83"/>
        <v>-1.2828492695566891E-10</v>
      </c>
      <c r="BE117" s="32">
        <f t="shared" si="84"/>
        <v>6.1111115430914538</v>
      </c>
      <c r="BF117" s="53">
        <f t="shared" si="85"/>
        <v>1.7218535094467931E-8</v>
      </c>
      <c r="BG117" s="51">
        <f t="shared" si="106"/>
        <v>6.1111115603099888</v>
      </c>
      <c r="BH117" s="51">
        <f t="shared" si="86"/>
        <v>-8.937222222205634E-3</v>
      </c>
      <c r="BI117" s="51">
        <f t="shared" si="87"/>
        <v>-8.3792467259258013E-2</v>
      </c>
    </row>
    <row r="118" spans="1:61" ht="12.75" customHeight="1" x14ac:dyDescent="0.2">
      <c r="A118" s="45">
        <f t="shared" si="88"/>
        <v>92</v>
      </c>
      <c r="B118" s="57">
        <f t="shared" si="107"/>
        <v>9.6755220739437917E-2</v>
      </c>
      <c r="C118" s="16">
        <f t="shared" si="89"/>
        <v>9.6627750875882157E-2</v>
      </c>
      <c r="D118" s="34">
        <f t="shared" si="90"/>
        <v>1</v>
      </c>
      <c r="E118" s="49">
        <f t="shared" si="108"/>
        <v>8.3679364318670818E-2</v>
      </c>
      <c r="F118" s="49">
        <f t="shared" si="91"/>
        <v>4.8318608077225232E-2</v>
      </c>
      <c r="G118" s="20">
        <f t="shared" si="62"/>
        <v>4.8318608077225232E-2</v>
      </c>
      <c r="H118" s="49">
        <f t="shared" si="92"/>
        <v>30.003252176332129</v>
      </c>
      <c r="I118" s="20">
        <f t="shared" si="63"/>
        <v>30.003252176332129</v>
      </c>
      <c r="J118" s="57">
        <f t="shared" si="93"/>
        <v>0</v>
      </c>
      <c r="K118" s="16">
        <f t="shared" si="64"/>
        <v>30.003252176332129</v>
      </c>
      <c r="L118" s="34">
        <f t="shared" si="94"/>
        <v>1</v>
      </c>
      <c r="M118" s="49">
        <f t="shared" si="109"/>
        <v>59.996783107866818</v>
      </c>
      <c r="N118" s="20">
        <f t="shared" si="110"/>
        <v>59.996783107866818</v>
      </c>
      <c r="O118" s="16">
        <f t="shared" si="95"/>
        <v>30.003216892133182</v>
      </c>
      <c r="P118" s="49">
        <f t="shared" si="111"/>
        <v>4.8318608077225211E-2</v>
      </c>
      <c r="Q118" s="20">
        <f t="shared" si="65"/>
        <v>4.8318608077225211E-2</v>
      </c>
      <c r="R118" s="49">
        <f t="shared" si="112"/>
        <v>9.662775087579667E-2</v>
      </c>
      <c r="S118" s="20">
        <f t="shared" si="66"/>
        <v>9.662775087579667E-2</v>
      </c>
      <c r="T118" s="57">
        <f t="shared" si="113"/>
        <v>-8.3792467259258013E-2</v>
      </c>
      <c r="U118" s="16">
        <f t="shared" si="96"/>
        <v>-1.1310294058719528E-4</v>
      </c>
      <c r="V118" s="16">
        <f t="shared" si="114"/>
        <v>-1.1310294058719528E-4</v>
      </c>
      <c r="W118" s="34">
        <f t="shared" si="67"/>
        <v>4</v>
      </c>
      <c r="X118" s="49">
        <f t="shared" si="115"/>
        <v>59.996747823732335</v>
      </c>
      <c r="Y118" s="20">
        <f t="shared" si="116"/>
        <v>59.996747823732335</v>
      </c>
      <c r="Z118" s="16">
        <f t="shared" si="97"/>
        <v>30.003252176267665</v>
      </c>
      <c r="AA118" s="49">
        <f t="shared" si="68"/>
        <v>-6.5308573283841194E-5</v>
      </c>
      <c r="AB118" s="20">
        <f t="shared" si="98"/>
        <v>359.99993469142669</v>
      </c>
      <c r="AC118" s="49">
        <f t="shared" si="99"/>
        <v>1.3060225447117339E-4</v>
      </c>
      <c r="AD118" s="20">
        <f t="shared" si="100"/>
        <v>359.99986939774556</v>
      </c>
      <c r="AF118" s="58">
        <f t="shared" si="117"/>
        <v>6.1111115603099888</v>
      </c>
      <c r="AG118" s="51">
        <f t="shared" si="101"/>
        <v>366.66669361859931</v>
      </c>
      <c r="AH118" s="16">
        <f t="shared" si="102"/>
        <v>250.00001837631774</v>
      </c>
      <c r="AI118" s="52">
        <f t="shared" si="69"/>
        <v>159.83405097288923</v>
      </c>
      <c r="AJ118" s="52">
        <f t="shared" si="103"/>
        <v>4.8383916650550418E-2</v>
      </c>
      <c r="AK118" s="16">
        <f t="shared" si="118"/>
        <v>4.4510321477898742</v>
      </c>
      <c r="AL118" s="16">
        <f t="shared" si="119"/>
        <v>4.4509668392165622</v>
      </c>
      <c r="AM118" s="32">
        <f t="shared" si="70"/>
        <v>6.1111115602980828</v>
      </c>
      <c r="AN118" s="32">
        <f t="shared" si="71"/>
        <v>-1.2063448540205237E-5</v>
      </c>
      <c r="AO118" s="32">
        <f t="shared" si="72"/>
        <v>6.0926811395042844</v>
      </c>
      <c r="AP118" s="32">
        <f t="shared" si="73"/>
        <v>-1.2063448540205237E-5</v>
      </c>
      <c r="AQ118" s="32">
        <f t="shared" si="74"/>
        <v>0.47425840502582545</v>
      </c>
      <c r="AR118" s="56">
        <f t="shared" si="120"/>
        <v>567.75879331162514</v>
      </c>
      <c r="AS118" s="56">
        <f t="shared" si="120"/>
        <v>-3.2089218835620555E-4</v>
      </c>
      <c r="AT118" s="56">
        <f t="shared" si="120"/>
        <v>22.063653381524457</v>
      </c>
      <c r="AU118" s="55">
        <f t="shared" si="105"/>
        <v>0.31005890174502254</v>
      </c>
      <c r="AV118" s="56">
        <f t="shared" si="75"/>
        <v>11547.007081324093</v>
      </c>
      <c r="AW118" s="53">
        <f t="shared" si="76"/>
        <v>1.0319816828736703E-2</v>
      </c>
      <c r="AX118" s="53">
        <f t="shared" si="77"/>
        <v>9.6755221010022208E-2</v>
      </c>
      <c r="AY118" s="56">
        <f t="shared" si="78"/>
        <v>676.67328367458867</v>
      </c>
      <c r="AZ118" s="56">
        <f t="shared" si="79"/>
        <v>399.58512743222309</v>
      </c>
      <c r="BA118" s="53">
        <f t="shared" si="80"/>
        <v>7.4403432051347793E-3</v>
      </c>
      <c r="BB118" s="56">
        <f t="shared" si="81"/>
        <v>277.08830545953543</v>
      </c>
      <c r="BC118" s="56">
        <f t="shared" si="82"/>
        <v>-1.4921716984872546E-4</v>
      </c>
      <c r="BD118" s="53">
        <f t="shared" si="83"/>
        <v>-1.333587006309137E-10</v>
      </c>
      <c r="BE118" s="32">
        <f t="shared" si="84"/>
        <v>6.1111115601766297</v>
      </c>
      <c r="BF118" s="53">
        <f t="shared" si="85"/>
        <v>1.7642243854682232E-8</v>
      </c>
      <c r="BG118" s="51">
        <f t="shared" si="106"/>
        <v>6.1111115778188738</v>
      </c>
      <c r="BH118" s="51">
        <f t="shared" si="86"/>
        <v>-8.9372222222048082E-3</v>
      </c>
      <c r="BI118" s="51">
        <f t="shared" si="87"/>
        <v>-8.3792467024917411E-2</v>
      </c>
    </row>
    <row r="119" spans="1:61" ht="12.75" customHeight="1" x14ac:dyDescent="0.2">
      <c r="A119" s="45">
        <f t="shared" si="88"/>
        <v>93</v>
      </c>
      <c r="B119" s="57">
        <f t="shared" si="107"/>
        <v>9.6755221010022208E-2</v>
      </c>
      <c r="C119" s="16">
        <f t="shared" si="89"/>
        <v>9.6624618755583924E-2</v>
      </c>
      <c r="D119" s="34">
        <f t="shared" si="90"/>
        <v>1</v>
      </c>
      <c r="E119" s="49">
        <f t="shared" si="108"/>
        <v>8.3676622156998795E-2</v>
      </c>
      <c r="F119" s="49">
        <f t="shared" si="91"/>
        <v>4.8317093391570351E-2</v>
      </c>
      <c r="G119" s="20">
        <f t="shared" si="62"/>
        <v>4.8317093391570351E-2</v>
      </c>
      <c r="H119" s="49">
        <f t="shared" si="92"/>
        <v>30.003287458204305</v>
      </c>
      <c r="I119" s="20">
        <f t="shared" si="63"/>
        <v>30.003287458204305</v>
      </c>
      <c r="J119" s="57">
        <f t="shared" si="93"/>
        <v>0</v>
      </c>
      <c r="K119" s="16">
        <f t="shared" si="64"/>
        <v>30.003287458204305</v>
      </c>
      <c r="L119" s="34">
        <f t="shared" si="94"/>
        <v>1</v>
      </c>
      <c r="M119" s="49">
        <f t="shared" si="109"/>
        <v>59.996747823732335</v>
      </c>
      <c r="N119" s="20">
        <f t="shared" si="110"/>
        <v>59.996747823732335</v>
      </c>
      <c r="O119" s="16">
        <f t="shared" si="95"/>
        <v>30.003252176267665</v>
      </c>
      <c r="P119" s="49">
        <f t="shared" si="111"/>
        <v>4.8317093391570337E-2</v>
      </c>
      <c r="Q119" s="20">
        <f t="shared" si="65"/>
        <v>4.8317093391570337E-2</v>
      </c>
      <c r="R119" s="49">
        <f t="shared" si="112"/>
        <v>9.662461875667562E-2</v>
      </c>
      <c r="S119" s="20">
        <f t="shared" si="66"/>
        <v>9.662461875667562E-2</v>
      </c>
      <c r="T119" s="57">
        <f t="shared" si="113"/>
        <v>-8.3792467024917411E-2</v>
      </c>
      <c r="U119" s="16">
        <f t="shared" si="96"/>
        <v>-1.1584486791861581E-4</v>
      </c>
      <c r="V119" s="16">
        <f t="shared" si="114"/>
        <v>-1.1584486791861581E-4</v>
      </c>
      <c r="W119" s="34">
        <f t="shared" si="67"/>
        <v>4</v>
      </c>
      <c r="X119" s="49">
        <f t="shared" si="115"/>
        <v>59.99671254186331</v>
      </c>
      <c r="Y119" s="20">
        <f t="shared" si="116"/>
        <v>59.99671254186331</v>
      </c>
      <c r="Z119" s="16">
        <f t="shared" si="97"/>
        <v>30.00328745813669</v>
      </c>
      <c r="AA119" s="49">
        <f t="shared" si="68"/>
        <v>-6.689192840720869E-5</v>
      </c>
      <c r="AB119" s="20">
        <f t="shared" si="98"/>
        <v>359.99993310807162</v>
      </c>
      <c r="AC119" s="49">
        <f t="shared" si="99"/>
        <v>1.3377028368302365E-4</v>
      </c>
      <c r="AD119" s="20">
        <f t="shared" si="100"/>
        <v>359.9998662297163</v>
      </c>
      <c r="AF119" s="58">
        <f t="shared" si="117"/>
        <v>6.1111115778188738</v>
      </c>
      <c r="AG119" s="51">
        <f t="shared" si="101"/>
        <v>366.66669466913243</v>
      </c>
      <c r="AH119" s="16">
        <f t="shared" si="102"/>
        <v>250.00001909259032</v>
      </c>
      <c r="AI119" s="52">
        <f t="shared" si="69"/>
        <v>159.83405188876714</v>
      </c>
      <c r="AJ119" s="52">
        <f t="shared" si="103"/>
        <v>4.8383985319958356E-2</v>
      </c>
      <c r="AK119" s="16">
        <f t="shared" si="118"/>
        <v>4.4994161331098326</v>
      </c>
      <c r="AL119" s="16">
        <f t="shared" si="119"/>
        <v>4.4993492411814486</v>
      </c>
      <c r="AM119" s="32">
        <f t="shared" si="70"/>
        <v>6.1111115778063825</v>
      </c>
      <c r="AN119" s="32">
        <f t="shared" si="71"/>
        <v>-1.2355899851335911E-5</v>
      </c>
      <c r="AO119" s="32">
        <f t="shared" si="72"/>
        <v>6.0922785056900723</v>
      </c>
      <c r="AP119" s="32">
        <f t="shared" si="73"/>
        <v>-1.2355899851335911E-5</v>
      </c>
      <c r="AQ119" s="32">
        <f t="shared" si="74"/>
        <v>0.47940309292489003</v>
      </c>
      <c r="AR119" s="56">
        <f t="shared" si="120"/>
        <v>573.85107181731519</v>
      </c>
      <c r="AS119" s="56">
        <f t="shared" si="120"/>
        <v>-3.3324808820754144E-4</v>
      </c>
      <c r="AT119" s="56">
        <f t="shared" si="120"/>
        <v>22.543056474449347</v>
      </c>
      <c r="AU119" s="55">
        <f t="shared" si="105"/>
        <v>0.31005890174502254</v>
      </c>
      <c r="AV119" s="56">
        <f t="shared" si="75"/>
        <v>11547.007147490523</v>
      </c>
      <c r="AW119" s="53">
        <f t="shared" si="76"/>
        <v>1.0319816887871114E-2</v>
      </c>
      <c r="AX119" s="53">
        <f t="shared" si="77"/>
        <v>9.6755221287234641E-2</v>
      </c>
      <c r="AY119" s="56">
        <f t="shared" si="78"/>
        <v>676.67328173585872</v>
      </c>
      <c r="AZ119" s="56">
        <f t="shared" si="79"/>
        <v>399.58512972191784</v>
      </c>
      <c r="BA119" s="53">
        <f t="shared" si="80"/>
        <v>7.4403432051347793E-3</v>
      </c>
      <c r="BB119" s="56">
        <f t="shared" si="81"/>
        <v>277.08830704730133</v>
      </c>
      <c r="BC119" s="56">
        <f t="shared" si="82"/>
        <v>-1.5503336044275784E-4</v>
      </c>
      <c r="BD119" s="53">
        <f t="shared" si="83"/>
        <v>-1.3855675941348027E-10</v>
      </c>
      <c r="BE119" s="32">
        <f t="shared" si="84"/>
        <v>6.1111115776803171</v>
      </c>
      <c r="BF119" s="53">
        <f t="shared" si="85"/>
        <v>1.8069940520759459E-8</v>
      </c>
      <c r="BG119" s="51">
        <f t="shared" si="106"/>
        <v>6.1111115957502573</v>
      </c>
      <c r="BH119" s="51">
        <f t="shared" si="86"/>
        <v>-8.937222222203953E-3</v>
      </c>
      <c r="BI119" s="51">
        <f t="shared" si="87"/>
        <v>-8.3792466784836428E-2</v>
      </c>
    </row>
    <row r="120" spans="1:61" ht="12.75" customHeight="1" x14ac:dyDescent="0.2">
      <c r="A120" s="45">
        <f t="shared" si="88"/>
        <v>94</v>
      </c>
      <c r="B120" s="57">
        <f t="shared" si="107"/>
        <v>9.6755221287234641E-2</v>
      </c>
      <c r="C120" s="16">
        <f t="shared" si="89"/>
        <v>9.6621451003557013E-2</v>
      </c>
      <c r="D120" s="34">
        <f t="shared" si="90"/>
        <v>1</v>
      </c>
      <c r="E120" s="49">
        <f t="shared" si="108"/>
        <v>8.3673849142185439E-2</v>
      </c>
      <c r="F120" s="49">
        <f t="shared" si="91"/>
        <v>4.8315560881575348E-2</v>
      </c>
      <c r="G120" s="20">
        <f t="shared" si="62"/>
        <v>4.8315560881575348E-2</v>
      </c>
      <c r="H120" s="49">
        <f t="shared" si="92"/>
        <v>30.003322737785062</v>
      </c>
      <c r="I120" s="20">
        <f t="shared" si="63"/>
        <v>30.003322737785062</v>
      </c>
      <c r="J120" s="57">
        <f t="shared" si="93"/>
        <v>0</v>
      </c>
      <c r="K120" s="16">
        <f t="shared" si="64"/>
        <v>30.003322737785062</v>
      </c>
      <c r="L120" s="34">
        <f t="shared" si="94"/>
        <v>1</v>
      </c>
      <c r="M120" s="49">
        <f t="shared" si="109"/>
        <v>59.996712541863324</v>
      </c>
      <c r="N120" s="20">
        <f t="shared" si="110"/>
        <v>59.996712541863324</v>
      </c>
      <c r="O120" s="16">
        <f t="shared" si="95"/>
        <v>30.003287458136676</v>
      </c>
      <c r="P120" s="49">
        <f t="shared" si="111"/>
        <v>4.831556088157532E-2</v>
      </c>
      <c r="Q120" s="20">
        <f t="shared" si="65"/>
        <v>4.831556088157532E-2</v>
      </c>
      <c r="R120" s="49">
        <f t="shared" si="112"/>
        <v>9.6621451002925254E-2</v>
      </c>
      <c r="S120" s="20">
        <f t="shared" si="66"/>
        <v>9.6621451002925254E-2</v>
      </c>
      <c r="T120" s="57">
        <f t="shared" si="113"/>
        <v>-8.3792466784836428E-2</v>
      </c>
      <c r="U120" s="16">
        <f t="shared" si="96"/>
        <v>-1.186176426509894E-4</v>
      </c>
      <c r="V120" s="16">
        <f t="shared" si="114"/>
        <v>-1.186176426509894E-4</v>
      </c>
      <c r="W120" s="34">
        <f t="shared" si="67"/>
        <v>4</v>
      </c>
      <c r="X120" s="49">
        <f t="shared" si="115"/>
        <v>59.996677262285843</v>
      </c>
      <c r="Y120" s="20">
        <f t="shared" si="116"/>
        <v>59.996677262285843</v>
      </c>
      <c r="Z120" s="16">
        <f t="shared" si="97"/>
        <v>30.003322737714157</v>
      </c>
      <c r="AA120" s="49">
        <f t="shared" si="68"/>
        <v>-6.8493100167673916E-5</v>
      </c>
      <c r="AB120" s="20">
        <f t="shared" si="98"/>
        <v>359.99993150689983</v>
      </c>
      <c r="AC120" s="49">
        <f t="shared" si="99"/>
        <v>1.369714784214259E-4</v>
      </c>
      <c r="AD120" s="20">
        <f t="shared" si="100"/>
        <v>359.99986302852159</v>
      </c>
      <c r="AF120" s="58">
        <f t="shared" si="117"/>
        <v>6.1111115957502573</v>
      </c>
      <c r="AG120" s="51">
        <f t="shared" si="101"/>
        <v>366.66669574501543</v>
      </c>
      <c r="AH120" s="16">
        <f t="shared" si="102"/>
        <v>250.00001982614691</v>
      </c>
      <c r="AI120" s="52">
        <f t="shared" si="69"/>
        <v>159.83405282674568</v>
      </c>
      <c r="AJ120" s="52">
        <f t="shared" si="103"/>
        <v>4.8384053981749275E-2</v>
      </c>
      <c r="AK120" s="16">
        <f t="shared" si="118"/>
        <v>4.5478001870915818</v>
      </c>
      <c r="AL120" s="16">
        <f t="shared" si="119"/>
        <v>4.547731693991409</v>
      </c>
      <c r="AM120" s="32">
        <f t="shared" si="70"/>
        <v>6.1111115957371611</v>
      </c>
      <c r="AN120" s="32">
        <f t="shared" si="71"/>
        <v>-1.2651641318519647E-5</v>
      </c>
      <c r="AO120" s="32">
        <f t="shared" si="72"/>
        <v>6.0918715276697224</v>
      </c>
      <c r="AP120" s="32">
        <f t="shared" si="73"/>
        <v>-1.2651641318519647E-5</v>
      </c>
      <c r="AQ120" s="32">
        <f t="shared" si="74"/>
        <v>0.48454744444702991</v>
      </c>
      <c r="AR120" s="56">
        <f t="shared" si="120"/>
        <v>579.94294334498488</v>
      </c>
      <c r="AS120" s="56">
        <f t="shared" si="120"/>
        <v>-3.4589972952606108E-4</v>
      </c>
      <c r="AT120" s="56">
        <f t="shared" si="120"/>
        <v>23.027603918896379</v>
      </c>
      <c r="AU120" s="55">
        <f t="shared" si="105"/>
        <v>0.31005890174502254</v>
      </c>
      <c r="AV120" s="56">
        <f t="shared" si="75"/>
        <v>11547.007215253585</v>
      </c>
      <c r="AW120" s="53">
        <f t="shared" si="76"/>
        <v>1.0319816948432467E-2</v>
      </c>
      <c r="AX120" s="53">
        <f t="shared" si="77"/>
        <v>9.6755221571136335E-2</v>
      </c>
      <c r="AY120" s="56">
        <f t="shared" si="78"/>
        <v>676.6732797503463</v>
      </c>
      <c r="AZ120" s="56">
        <f t="shared" si="79"/>
        <v>399.58513206686416</v>
      </c>
      <c r="BA120" s="53">
        <f t="shared" si="80"/>
        <v>7.4403432051347793E-3</v>
      </c>
      <c r="BB120" s="56">
        <f t="shared" si="81"/>
        <v>277.08830867338094</v>
      </c>
      <c r="BC120" s="56">
        <f t="shared" si="82"/>
        <v>-1.609898988021996E-4</v>
      </c>
      <c r="BD120" s="53">
        <f t="shared" si="83"/>
        <v>-1.438802501128325E-10</v>
      </c>
      <c r="BE120" s="32">
        <f t="shared" si="84"/>
        <v>6.1111115956063768</v>
      </c>
      <c r="BF120" s="53">
        <f t="shared" si="85"/>
        <v>1.8502448886400517E-8</v>
      </c>
      <c r="BG120" s="51">
        <f t="shared" si="106"/>
        <v>6.1111116141088253</v>
      </c>
      <c r="BH120" s="51">
        <f t="shared" si="86"/>
        <v>-8.9372222222030701E-3</v>
      </c>
      <c r="BI120" s="51">
        <f t="shared" si="87"/>
        <v>-8.3792466538962107E-2</v>
      </c>
    </row>
    <row r="121" spans="1:61" ht="12.75" customHeight="1" x14ac:dyDescent="0.2">
      <c r="A121" s="45">
        <f t="shared" si="88"/>
        <v>95</v>
      </c>
      <c r="B121" s="57">
        <f t="shared" si="107"/>
        <v>9.6755221571136335E-2</v>
      </c>
      <c r="C121" s="16">
        <f t="shared" si="89"/>
        <v>9.6618250092717517E-2</v>
      </c>
      <c r="D121" s="34">
        <f t="shared" si="90"/>
        <v>1</v>
      </c>
      <c r="E121" s="49">
        <f t="shared" si="108"/>
        <v>8.3671047415821098E-2</v>
      </c>
      <c r="F121" s="49">
        <f t="shared" si="91"/>
        <v>4.8314011783730314E-2</v>
      </c>
      <c r="G121" s="20">
        <f t="shared" si="62"/>
        <v>4.8314011783730314E-2</v>
      </c>
      <c r="H121" s="49">
        <f t="shared" si="92"/>
        <v>30.003358015050157</v>
      </c>
      <c r="I121" s="20">
        <f t="shared" si="63"/>
        <v>30.003358015050157</v>
      </c>
      <c r="J121" s="57">
        <f t="shared" si="93"/>
        <v>0</v>
      </c>
      <c r="K121" s="16">
        <f t="shared" si="64"/>
        <v>30.003358015050157</v>
      </c>
      <c r="L121" s="34">
        <f t="shared" si="94"/>
        <v>1</v>
      </c>
      <c r="M121" s="49">
        <f t="shared" si="109"/>
        <v>59.996677262285843</v>
      </c>
      <c r="N121" s="20">
        <f t="shared" si="110"/>
        <v>59.996677262285843</v>
      </c>
      <c r="O121" s="16">
        <f t="shared" si="95"/>
        <v>30.003322737714157</v>
      </c>
      <c r="P121" s="49">
        <f t="shared" si="111"/>
        <v>4.8314011783730328E-2</v>
      </c>
      <c r="Q121" s="20">
        <f t="shared" si="65"/>
        <v>4.8314011783730328E-2</v>
      </c>
      <c r="R121" s="49">
        <f t="shared" si="112"/>
        <v>9.6618250089398769E-2</v>
      </c>
      <c r="S121" s="20">
        <f t="shared" si="66"/>
        <v>9.6618250089398769E-2</v>
      </c>
      <c r="T121" s="57">
        <f t="shared" si="113"/>
        <v>-8.3792466538962107E-2</v>
      </c>
      <c r="U121" s="16">
        <f t="shared" si="96"/>
        <v>-1.2141912314100889E-4</v>
      </c>
      <c r="V121" s="16">
        <f t="shared" si="114"/>
        <v>-1.2141912314100889E-4</v>
      </c>
      <c r="W121" s="34">
        <f t="shared" si="67"/>
        <v>4</v>
      </c>
      <c r="X121" s="49">
        <f t="shared" si="115"/>
        <v>59.996641985024127</v>
      </c>
      <c r="Y121" s="20">
        <f t="shared" si="116"/>
        <v>59.996641985024127</v>
      </c>
      <c r="Z121" s="16">
        <f t="shared" si="97"/>
        <v>30.003358014975873</v>
      </c>
      <c r="AA121" s="49">
        <f t="shared" si="68"/>
        <v>-7.0110851995007874E-5</v>
      </c>
      <c r="AB121" s="20">
        <f t="shared" si="98"/>
        <v>359.99992988914801</v>
      </c>
      <c r="AC121" s="49">
        <f t="shared" si="99"/>
        <v>1.4020616644890119E-4</v>
      </c>
      <c r="AD121" s="20">
        <f t="shared" si="100"/>
        <v>359.99985979383354</v>
      </c>
      <c r="AF121" s="58">
        <f t="shared" si="117"/>
        <v>6.1111116141088253</v>
      </c>
      <c r="AG121" s="51">
        <f t="shared" si="101"/>
        <v>366.66669684652953</v>
      </c>
      <c r="AH121" s="16">
        <f t="shared" si="102"/>
        <v>250.00002057717924</v>
      </c>
      <c r="AI121" s="52">
        <f t="shared" si="69"/>
        <v>159.83405378706993</v>
      </c>
      <c r="AJ121" s="52">
        <f t="shared" si="103"/>
        <v>4.8384122635695803E-2</v>
      </c>
      <c r="AK121" s="16">
        <f t="shared" si="118"/>
        <v>4.5961843097272777</v>
      </c>
      <c r="AL121" s="16">
        <f t="shared" si="119"/>
        <v>4.5961141988752843</v>
      </c>
      <c r="AM121" s="32">
        <f t="shared" si="70"/>
        <v>6.111111614095103</v>
      </c>
      <c r="AN121" s="32">
        <f t="shared" si="71"/>
        <v>-1.2950444516283294E-5</v>
      </c>
      <c r="AO121" s="32">
        <f t="shared" si="72"/>
        <v>6.0914602057138003</v>
      </c>
      <c r="AP121" s="32">
        <f t="shared" si="73"/>
        <v>-1.2950444516283294E-5</v>
      </c>
      <c r="AQ121" s="32">
        <f t="shared" si="74"/>
        <v>0.48969145605497888</v>
      </c>
      <c r="AR121" s="56">
        <f t="shared" si="120"/>
        <v>586.0344035506987</v>
      </c>
      <c r="AS121" s="56">
        <f t="shared" si="120"/>
        <v>-3.5885017404234436E-4</v>
      </c>
      <c r="AT121" s="56">
        <f t="shared" si="120"/>
        <v>23.517295374951356</v>
      </c>
      <c r="AU121" s="55">
        <f t="shared" si="105"/>
        <v>0.31005890174502254</v>
      </c>
      <c r="AV121" s="56">
        <f t="shared" si="75"/>
        <v>11547.007284630989</v>
      </c>
      <c r="AW121" s="53">
        <f t="shared" si="76"/>
        <v>1.0319817010436595E-2</v>
      </c>
      <c r="AX121" s="53">
        <f t="shared" si="77"/>
        <v>9.6755221861801549E-2</v>
      </c>
      <c r="AY121" s="56">
        <f t="shared" si="78"/>
        <v>676.67327771753241</v>
      </c>
      <c r="AZ121" s="56">
        <f t="shared" si="79"/>
        <v>399.58513446767483</v>
      </c>
      <c r="BA121" s="53">
        <f t="shared" si="80"/>
        <v>7.4403432051347793E-3</v>
      </c>
      <c r="BB121" s="56">
        <f t="shared" si="81"/>
        <v>277.08831033819899</v>
      </c>
      <c r="BC121" s="56">
        <f t="shared" si="82"/>
        <v>-1.67088341413546E-4</v>
      </c>
      <c r="BD121" s="53">
        <f t="shared" si="83"/>
        <v>-1.493305637955397E-10</v>
      </c>
      <c r="BE121" s="32">
        <f t="shared" si="84"/>
        <v>6.111111613959495</v>
      </c>
      <c r="BF121" s="53">
        <f t="shared" si="85"/>
        <v>1.893943488961481E-8</v>
      </c>
      <c r="BG121" s="51">
        <f t="shared" si="106"/>
        <v>6.1111116328989299</v>
      </c>
      <c r="BH121" s="51">
        <f t="shared" si="86"/>
        <v>-8.9372222222021541E-3</v>
      </c>
      <c r="BI121" s="51">
        <f t="shared" si="87"/>
        <v>-8.3792466287230138E-2</v>
      </c>
    </row>
    <row r="122" spans="1:61" ht="12.75" customHeight="1" x14ac:dyDescent="0.2">
      <c r="A122" s="45">
        <f t="shared" si="88"/>
        <v>96</v>
      </c>
      <c r="B122" s="57">
        <f t="shared" si="107"/>
        <v>9.6755221861801549E-2</v>
      </c>
      <c r="C122" s="16">
        <f t="shared" si="89"/>
        <v>9.6615015695363127E-2</v>
      </c>
      <c r="D122" s="34">
        <f t="shared" si="90"/>
        <v>1</v>
      </c>
      <c r="E122" s="49">
        <f t="shared" si="108"/>
        <v>8.3668216694167893E-2</v>
      </c>
      <c r="F122" s="49">
        <f t="shared" si="91"/>
        <v>4.8312445934079067E-2</v>
      </c>
      <c r="G122" s="20">
        <f t="shared" si="62"/>
        <v>4.8312445934079067E-2</v>
      </c>
      <c r="H122" s="49">
        <f t="shared" si="92"/>
        <v>30.003393289975087</v>
      </c>
      <c r="I122" s="20">
        <f t="shared" si="63"/>
        <v>30.003393289975087</v>
      </c>
      <c r="J122" s="57">
        <f t="shared" si="93"/>
        <v>0</v>
      </c>
      <c r="K122" s="16">
        <f t="shared" si="64"/>
        <v>30.003393289975087</v>
      </c>
      <c r="L122" s="34">
        <f t="shared" si="94"/>
        <v>1</v>
      </c>
      <c r="M122" s="49">
        <f t="shared" si="109"/>
        <v>59.996641985024119</v>
      </c>
      <c r="N122" s="20">
        <f t="shared" si="110"/>
        <v>59.996641985024119</v>
      </c>
      <c r="O122" s="16">
        <f t="shared" si="95"/>
        <v>30.003358014975881</v>
      </c>
      <c r="P122" s="49">
        <f t="shared" si="111"/>
        <v>4.831244593407908E-2</v>
      </c>
      <c r="Q122" s="20">
        <f t="shared" si="65"/>
        <v>4.831244593407908E-2</v>
      </c>
      <c r="R122" s="49">
        <f t="shared" si="112"/>
        <v>9.6615015695916101E-2</v>
      </c>
      <c r="S122" s="20">
        <f t="shared" si="66"/>
        <v>9.6615015695916101E-2</v>
      </c>
      <c r="T122" s="57">
        <f t="shared" si="113"/>
        <v>-8.3792466287230138E-2</v>
      </c>
      <c r="U122" s="16">
        <f t="shared" si="96"/>
        <v>-1.2424959306224503E-4</v>
      </c>
      <c r="V122" s="16">
        <f t="shared" si="114"/>
        <v>-1.2424959306224503E-4</v>
      </c>
      <c r="W122" s="34">
        <f t="shared" si="67"/>
        <v>4</v>
      </c>
      <c r="X122" s="49">
        <f t="shared" si="115"/>
        <v>59.996606710102697</v>
      </c>
      <c r="Y122" s="20">
        <f t="shared" si="116"/>
        <v>59.996606710102697</v>
      </c>
      <c r="Z122" s="16">
        <f t="shared" si="97"/>
        <v>30.003393289897303</v>
      </c>
      <c r="AA122" s="49">
        <f t="shared" si="68"/>
        <v>-7.1745347760807061E-5</v>
      </c>
      <c r="AB122" s="20">
        <f t="shared" si="98"/>
        <v>359.99992825465222</v>
      </c>
      <c r="AC122" s="49">
        <f t="shared" si="99"/>
        <v>1.4347716295073137E-4</v>
      </c>
      <c r="AD122" s="20">
        <f t="shared" si="100"/>
        <v>359.99985652283704</v>
      </c>
      <c r="AF122" s="58">
        <f t="shared" si="117"/>
        <v>6.1111116328989299</v>
      </c>
      <c r="AG122" s="51">
        <f t="shared" si="101"/>
        <v>366.66669797393581</v>
      </c>
      <c r="AH122" s="16">
        <f t="shared" si="102"/>
        <v>250.00002134586535</v>
      </c>
      <c r="AI122" s="52">
        <f t="shared" si="69"/>
        <v>159.83405476996759</v>
      </c>
      <c r="AJ122" s="52">
        <f t="shared" si="103"/>
        <v>4.8384191281854783E-2</v>
      </c>
      <c r="AK122" s="16">
        <f t="shared" si="118"/>
        <v>4.6445685010091324</v>
      </c>
      <c r="AL122" s="16">
        <f t="shared" si="119"/>
        <v>4.6444967556613506</v>
      </c>
      <c r="AM122" s="32">
        <f t="shared" si="70"/>
        <v>6.1111116328845609</v>
      </c>
      <c r="AN122" s="32">
        <f t="shared" si="71"/>
        <v>-1.3252339701071303E-5</v>
      </c>
      <c r="AO122" s="32">
        <f t="shared" si="72"/>
        <v>6.0910445401072879</v>
      </c>
      <c r="AP122" s="32">
        <f t="shared" si="73"/>
        <v>-1.3252339701071303E-5</v>
      </c>
      <c r="AQ122" s="32">
        <f t="shared" si="74"/>
        <v>0.49483512406275493</v>
      </c>
      <c r="AR122" s="56">
        <f t="shared" si="120"/>
        <v>592.125448090806</v>
      </c>
      <c r="AS122" s="56">
        <f t="shared" si="120"/>
        <v>-3.7210251374341567E-4</v>
      </c>
      <c r="AT122" s="56">
        <f t="shared" si="120"/>
        <v>24.012130499014113</v>
      </c>
      <c r="AU122" s="55">
        <f t="shared" si="105"/>
        <v>0.31005890174502254</v>
      </c>
      <c r="AV122" s="56">
        <f t="shared" si="75"/>
        <v>11547.007355639174</v>
      </c>
      <c r="AW122" s="53">
        <f t="shared" si="76"/>
        <v>1.0319817073898188E-2</v>
      </c>
      <c r="AX122" s="53">
        <f t="shared" si="77"/>
        <v>9.675522215929909E-2</v>
      </c>
      <c r="AY122" s="56">
        <f t="shared" si="78"/>
        <v>676.67327563693527</v>
      </c>
      <c r="AZ122" s="56">
        <f t="shared" si="79"/>
        <v>399.58513692491897</v>
      </c>
      <c r="BA122" s="53">
        <f t="shared" si="80"/>
        <v>7.4403432051347793E-3</v>
      </c>
      <c r="BB122" s="56">
        <f t="shared" si="81"/>
        <v>277.08831204215033</v>
      </c>
      <c r="BC122" s="56">
        <f t="shared" si="82"/>
        <v>-1.7333013403231234E-4</v>
      </c>
      <c r="BD122" s="53">
        <f t="shared" si="83"/>
        <v>-1.5490899256543381E-10</v>
      </c>
      <c r="BE122" s="32">
        <f t="shared" si="84"/>
        <v>6.1111116327440209</v>
      </c>
      <c r="BF122" s="53">
        <f t="shared" si="85"/>
        <v>1.938094277892748E-8</v>
      </c>
      <c r="BG122" s="51">
        <f t="shared" si="106"/>
        <v>6.111111652124964</v>
      </c>
      <c r="BH122" s="51">
        <f t="shared" si="86"/>
        <v>-8.937222222201207E-3</v>
      </c>
      <c r="BI122" s="51">
        <f t="shared" si="87"/>
        <v>-8.3792466029580862E-2</v>
      </c>
    </row>
    <row r="123" spans="1:61" ht="12.75" customHeight="1" x14ac:dyDescent="0.2">
      <c r="A123" s="45">
        <f t="shared" si="88"/>
        <v>97</v>
      </c>
      <c r="B123" s="57">
        <f t="shared" si="107"/>
        <v>9.675522215929909E-2</v>
      </c>
      <c r="C123" s="16">
        <f t="shared" si="89"/>
        <v>9.6611744996323523E-2</v>
      </c>
      <c r="D123" s="34">
        <f t="shared" si="90"/>
        <v>1</v>
      </c>
      <c r="E123" s="49">
        <f t="shared" si="108"/>
        <v>8.3665354539352435E-2</v>
      </c>
      <c r="F123" s="49">
        <f t="shared" si="91"/>
        <v>4.8310861924800053E-2</v>
      </c>
      <c r="G123" s="20">
        <f t="shared" si="62"/>
        <v>4.8310861924800053E-2</v>
      </c>
      <c r="H123" s="49">
        <f t="shared" si="92"/>
        <v>30.003428562533291</v>
      </c>
      <c r="I123" s="20">
        <f t="shared" si="63"/>
        <v>30.003428562533291</v>
      </c>
      <c r="J123" s="57">
        <f t="shared" si="93"/>
        <v>0</v>
      </c>
      <c r="K123" s="16">
        <f t="shared" si="64"/>
        <v>30.003428562533291</v>
      </c>
      <c r="L123" s="34">
        <f t="shared" si="94"/>
        <v>1</v>
      </c>
      <c r="M123" s="49">
        <f t="shared" si="109"/>
        <v>59.996606710102697</v>
      </c>
      <c r="N123" s="20">
        <f t="shared" si="110"/>
        <v>59.996606710102697</v>
      </c>
      <c r="O123" s="16">
        <f t="shared" si="95"/>
        <v>30.003393289897303</v>
      </c>
      <c r="P123" s="49">
        <f t="shared" si="111"/>
        <v>4.8310861924800046E-2</v>
      </c>
      <c r="Q123" s="20">
        <f t="shared" si="65"/>
        <v>4.8310861924800046E-2</v>
      </c>
      <c r="R123" s="49">
        <f t="shared" si="112"/>
        <v>9.661174499730503E-2</v>
      </c>
      <c r="S123" s="20">
        <f t="shared" si="66"/>
        <v>9.661174499730503E-2</v>
      </c>
      <c r="T123" s="57">
        <f t="shared" si="113"/>
        <v>-8.3792466029580862E-2</v>
      </c>
      <c r="U123" s="16">
        <f t="shared" si="96"/>
        <v>-1.2711149022842649E-4</v>
      </c>
      <c r="V123" s="16">
        <f t="shared" si="114"/>
        <v>-1.2711149022842649E-4</v>
      </c>
      <c r="W123" s="34">
        <f t="shared" si="67"/>
        <v>4</v>
      </c>
      <c r="X123" s="49">
        <f t="shared" si="115"/>
        <v>59.996571437548134</v>
      </c>
      <c r="Y123" s="20">
        <f t="shared" si="116"/>
        <v>59.996571437548134</v>
      </c>
      <c r="Z123" s="16">
        <f t="shared" si="97"/>
        <v>30.003428562451866</v>
      </c>
      <c r="AA123" s="49">
        <f t="shared" si="68"/>
        <v>-7.3397995202854441E-5</v>
      </c>
      <c r="AB123" s="20">
        <f t="shared" si="98"/>
        <v>359.99992660200479</v>
      </c>
      <c r="AC123" s="49">
        <f t="shared" si="99"/>
        <v>1.4678204055302798E-4</v>
      </c>
      <c r="AD123" s="20">
        <f t="shared" si="100"/>
        <v>359.99985321795947</v>
      </c>
      <c r="AF123" s="58">
        <f t="shared" si="117"/>
        <v>6.111111652124964</v>
      </c>
      <c r="AG123" s="51">
        <f t="shared" si="101"/>
        <v>366.66669912749785</v>
      </c>
      <c r="AH123" s="16">
        <f t="shared" si="102"/>
        <v>250.00002213238491</v>
      </c>
      <c r="AI123" s="52">
        <f t="shared" si="69"/>
        <v>159.83405577566839</v>
      </c>
      <c r="AJ123" s="52">
        <f t="shared" si="103"/>
        <v>4.838425991999884E-2</v>
      </c>
      <c r="AK123" s="16">
        <f t="shared" si="118"/>
        <v>4.6929527609291313</v>
      </c>
      <c r="AL123" s="16">
        <f t="shared" si="119"/>
        <v>4.6928793629339225</v>
      </c>
      <c r="AM123" s="32">
        <f t="shared" si="70"/>
        <v>6.1111116521099254</v>
      </c>
      <c r="AN123" s="32">
        <f t="shared" si="71"/>
        <v>-1.3557586887807394E-5</v>
      </c>
      <c r="AO123" s="32">
        <f t="shared" si="72"/>
        <v>6.0906245311492224</v>
      </c>
      <c r="AP123" s="32">
        <f t="shared" si="73"/>
        <v>-1.3557586887807394E-5</v>
      </c>
      <c r="AQ123" s="32">
        <f t="shared" si="74"/>
        <v>0.49997844465238866</v>
      </c>
      <c r="AR123" s="56">
        <f t="shared" ref="AR123:AT138" si="121">AR122+AO123</f>
        <v>598.21607262195528</v>
      </c>
      <c r="AS123" s="56">
        <f t="shared" si="121"/>
        <v>-3.8566010063122304E-4</v>
      </c>
      <c r="AT123" s="56">
        <f t="shared" si="121"/>
        <v>24.512108943666501</v>
      </c>
      <c r="AU123" s="55">
        <f t="shared" si="105"/>
        <v>0.31005890174502254</v>
      </c>
      <c r="AV123" s="56">
        <f t="shared" si="75"/>
        <v>11547.007428294746</v>
      </c>
      <c r="AW123" s="53">
        <f t="shared" si="76"/>
        <v>1.0319817138832088E-2</v>
      </c>
      <c r="AX123" s="53">
        <f t="shared" si="77"/>
        <v>9.6755222463698567E-2</v>
      </c>
      <c r="AY123" s="56">
        <f t="shared" si="78"/>
        <v>676.67327350806829</v>
      </c>
      <c r="AZ123" s="56">
        <f t="shared" si="79"/>
        <v>399.58513943917097</v>
      </c>
      <c r="BA123" s="53">
        <f t="shared" si="80"/>
        <v>7.4403432051347793E-3</v>
      </c>
      <c r="BB123" s="56">
        <f t="shared" si="81"/>
        <v>277.0883137856332</v>
      </c>
      <c r="BC123" s="56">
        <f t="shared" si="82"/>
        <v>-1.797167358859042E-4</v>
      </c>
      <c r="BD123" s="53">
        <f t="shared" si="83"/>
        <v>-1.6061684056647448E-10</v>
      </c>
      <c r="BE123" s="32">
        <f t="shared" si="84"/>
        <v>6.1111116519643476</v>
      </c>
      <c r="BF123" s="53">
        <f t="shared" si="85"/>
        <v>1.9827352814162453E-8</v>
      </c>
      <c r="BG123" s="51">
        <f t="shared" si="106"/>
        <v>6.1111116717917007</v>
      </c>
      <c r="BH123" s="51">
        <f t="shared" si="86"/>
        <v>-8.9372222222002268E-3</v>
      </c>
      <c r="BI123" s="51">
        <f t="shared" si="87"/>
        <v>-8.3792465765954033E-2</v>
      </c>
    </row>
    <row r="124" spans="1:61" ht="12.75" customHeight="1" x14ac:dyDescent="0.2">
      <c r="A124" s="45">
        <f t="shared" si="88"/>
        <v>98</v>
      </c>
      <c r="B124" s="57">
        <f t="shared" si="107"/>
        <v>9.6755222463698567E-2</v>
      </c>
      <c r="C124" s="16">
        <f t="shared" si="89"/>
        <v>9.6608440423153752E-2</v>
      </c>
      <c r="D124" s="34">
        <f t="shared" si="90"/>
        <v>1</v>
      </c>
      <c r="E124" s="49">
        <f t="shared" si="108"/>
        <v>8.3662463053681441E-2</v>
      </c>
      <c r="F124" s="49">
        <f t="shared" si="91"/>
        <v>4.8309260969702644E-2</v>
      </c>
      <c r="G124" s="20">
        <f t="shared" si="62"/>
        <v>4.8309260969702644E-2</v>
      </c>
      <c r="H124" s="49">
        <f t="shared" si="92"/>
        <v>30.003463832699985</v>
      </c>
      <c r="I124" s="20">
        <f t="shared" si="63"/>
        <v>30.003463832699985</v>
      </c>
      <c r="J124" s="57">
        <f t="shared" si="93"/>
        <v>0</v>
      </c>
      <c r="K124" s="16">
        <f t="shared" si="64"/>
        <v>30.003463832699985</v>
      </c>
      <c r="L124" s="34">
        <f t="shared" si="94"/>
        <v>1</v>
      </c>
      <c r="M124" s="49">
        <f t="shared" si="109"/>
        <v>59.996571437548134</v>
      </c>
      <c r="N124" s="20">
        <f t="shared" si="110"/>
        <v>59.996571437548134</v>
      </c>
      <c r="O124" s="16">
        <f t="shared" si="95"/>
        <v>30.003428562451866</v>
      </c>
      <c r="P124" s="49">
        <f t="shared" si="111"/>
        <v>4.8309260969702651E-2</v>
      </c>
      <c r="Q124" s="20">
        <f t="shared" si="65"/>
        <v>4.8309260969702651E-2</v>
      </c>
      <c r="R124" s="49">
        <f t="shared" si="112"/>
        <v>9.6608440423216702E-2</v>
      </c>
      <c r="S124" s="20">
        <f t="shared" si="66"/>
        <v>9.6608440423216702E-2</v>
      </c>
      <c r="T124" s="57">
        <f t="shared" si="113"/>
        <v>-8.3792465765954033E-2</v>
      </c>
      <c r="U124" s="16">
        <f t="shared" si="96"/>
        <v>-1.3000271227259219E-4</v>
      </c>
      <c r="V124" s="16">
        <f t="shared" si="114"/>
        <v>-1.3000271227259219E-4</v>
      </c>
      <c r="W124" s="34">
        <f t="shared" si="67"/>
        <v>4</v>
      </c>
      <c r="X124" s="49">
        <f t="shared" si="115"/>
        <v>59.996536167385173</v>
      </c>
      <c r="Y124" s="20">
        <f t="shared" si="116"/>
        <v>59.996536167385173</v>
      </c>
      <c r="Z124" s="16">
        <f t="shared" si="97"/>
        <v>30.003463832614827</v>
      </c>
      <c r="AA124" s="49">
        <f t="shared" si="68"/>
        <v>-7.5067580426399291E-5</v>
      </c>
      <c r="AB124" s="20">
        <f t="shared" si="98"/>
        <v>359.99992493241956</v>
      </c>
      <c r="AC124" s="49">
        <f t="shared" si="99"/>
        <v>1.5012098942751657E-4</v>
      </c>
      <c r="AD124" s="20">
        <f t="shared" si="100"/>
        <v>359.99984987901058</v>
      </c>
      <c r="AF124" s="58">
        <f t="shared" si="117"/>
        <v>6.1111116717917007</v>
      </c>
      <c r="AG124" s="51">
        <f t="shared" si="101"/>
        <v>366.66670030750203</v>
      </c>
      <c r="AH124" s="16">
        <f t="shared" si="102"/>
        <v>250.00002293693322</v>
      </c>
      <c r="AI124" s="52">
        <f t="shared" si="69"/>
        <v>159.83405680442206</v>
      </c>
      <c r="AJ124" s="52">
        <f t="shared" si="103"/>
        <v>4.8384328550127975E-2</v>
      </c>
      <c r="AK124" s="16">
        <f t="shared" si="118"/>
        <v>4.7413370894792592</v>
      </c>
      <c r="AL124" s="16">
        <f t="shared" si="119"/>
        <v>4.7412620218988195</v>
      </c>
      <c r="AM124" s="32">
        <f t="shared" si="70"/>
        <v>6.1111116717759693</v>
      </c>
      <c r="AN124" s="32">
        <f t="shared" si="71"/>
        <v>-1.3865961840200387E-5</v>
      </c>
      <c r="AO124" s="32">
        <f t="shared" si="72"/>
        <v>6.0902001791195106</v>
      </c>
      <c r="AP124" s="32">
        <f t="shared" si="73"/>
        <v>-1.3865961840200387E-5</v>
      </c>
      <c r="AQ124" s="32">
        <f t="shared" si="74"/>
        <v>0.50512141428487756</v>
      </c>
      <c r="AR124" s="56">
        <f t="shared" si="121"/>
        <v>604.30627280107478</v>
      </c>
      <c r="AS124" s="56">
        <f t="shared" si="121"/>
        <v>-3.9952606247142342E-4</v>
      </c>
      <c r="AT124" s="56">
        <f t="shared" si="121"/>
        <v>25.01723035795138</v>
      </c>
      <c r="AU124" s="55">
        <f t="shared" si="105"/>
        <v>0.31005890174502254</v>
      </c>
      <c r="AV124" s="56">
        <f t="shared" si="75"/>
        <v>11547.007502615741</v>
      </c>
      <c r="AW124" s="53">
        <f t="shared" si="76"/>
        <v>1.0319817205254413E-2</v>
      </c>
      <c r="AX124" s="53">
        <f t="shared" si="77"/>
        <v>9.6755222775075533E-2</v>
      </c>
      <c r="AY124" s="56">
        <f t="shared" si="78"/>
        <v>676.67327133040317</v>
      </c>
      <c r="AZ124" s="56">
        <f t="shared" si="79"/>
        <v>399.58514201105515</v>
      </c>
      <c r="BA124" s="53">
        <f t="shared" si="80"/>
        <v>7.4403432051347793E-3</v>
      </c>
      <c r="BB124" s="56">
        <f t="shared" si="81"/>
        <v>277.08831556908058</v>
      </c>
      <c r="BC124" s="56">
        <f t="shared" si="82"/>
        <v>-1.8624973256464727E-4</v>
      </c>
      <c r="BD124" s="53">
        <f t="shared" si="83"/>
        <v>-1.6645552487597112E-10</v>
      </c>
      <c r="BE124" s="32">
        <f t="shared" si="84"/>
        <v>6.1111116716252454</v>
      </c>
      <c r="BF124" s="53">
        <f t="shared" si="85"/>
        <v>2.0278337059808877E-8</v>
      </c>
      <c r="BG124" s="51">
        <f t="shared" si="106"/>
        <v>6.1111116919035826</v>
      </c>
      <c r="BH124" s="51">
        <f t="shared" si="86"/>
        <v>-8.9372222221992155E-3</v>
      </c>
      <c r="BI124" s="51">
        <f t="shared" si="87"/>
        <v>-8.3792465496284232E-2</v>
      </c>
    </row>
    <row r="125" spans="1:61" ht="12.75" customHeight="1" x14ac:dyDescent="0.2">
      <c r="A125" s="45">
        <f t="shared" si="88"/>
        <v>99</v>
      </c>
      <c r="B125" s="57">
        <f t="shared" si="107"/>
        <v>9.6755222775075533E-2</v>
      </c>
      <c r="C125" s="16">
        <f t="shared" si="89"/>
        <v>9.6605101785655734E-2</v>
      </c>
      <c r="D125" s="34">
        <f t="shared" si="90"/>
        <v>1</v>
      </c>
      <c r="E125" s="49">
        <f t="shared" si="108"/>
        <v>8.3659542072496276E-2</v>
      </c>
      <c r="F125" s="49">
        <f t="shared" si="91"/>
        <v>4.8307642973587715E-2</v>
      </c>
      <c r="G125" s="20">
        <f t="shared" si="62"/>
        <v>4.8307642973587715E-2</v>
      </c>
      <c r="H125" s="49">
        <f t="shared" si="92"/>
        <v>30.003499100450274</v>
      </c>
      <c r="I125" s="20">
        <f t="shared" si="63"/>
        <v>30.003499100450274</v>
      </c>
      <c r="J125" s="57">
        <f t="shared" si="93"/>
        <v>0</v>
      </c>
      <c r="K125" s="16">
        <f t="shared" si="64"/>
        <v>30.003499100450274</v>
      </c>
      <c r="L125" s="34">
        <f t="shared" si="94"/>
        <v>1</v>
      </c>
      <c r="M125" s="49">
        <f t="shared" si="109"/>
        <v>59.996536167385173</v>
      </c>
      <c r="N125" s="20">
        <f t="shared" si="110"/>
        <v>59.996536167385173</v>
      </c>
      <c r="O125" s="16">
        <f t="shared" si="95"/>
        <v>30.003463832614827</v>
      </c>
      <c r="P125" s="49">
        <f t="shared" si="111"/>
        <v>4.8307642973587729E-2</v>
      </c>
      <c r="Q125" s="20">
        <f t="shared" si="65"/>
        <v>4.8307642973587729E-2</v>
      </c>
      <c r="R125" s="49">
        <f t="shared" si="112"/>
        <v>9.6605101785298686E-2</v>
      </c>
      <c r="S125" s="20">
        <f t="shared" si="66"/>
        <v>9.6605101785298686E-2</v>
      </c>
      <c r="T125" s="57">
        <f t="shared" si="113"/>
        <v>-8.3792465496284232E-2</v>
      </c>
      <c r="U125" s="16">
        <f t="shared" si="96"/>
        <v>-1.3292342378795619E-4</v>
      </c>
      <c r="V125" s="16">
        <f t="shared" si="114"/>
        <v>-1.3292342378795619E-4</v>
      </c>
      <c r="W125" s="34">
        <f t="shared" si="67"/>
        <v>4</v>
      </c>
      <c r="X125" s="49">
        <f t="shared" si="115"/>
        <v>59.996500899638754</v>
      </c>
      <c r="Y125" s="20">
        <f t="shared" si="116"/>
        <v>59.996500899638754</v>
      </c>
      <c r="Z125" s="16">
        <f t="shared" si="97"/>
        <v>30.003499100361246</v>
      </c>
      <c r="AA125" s="49">
        <f t="shared" si="68"/>
        <v>-7.6754198544438517E-5</v>
      </c>
      <c r="AB125" s="20">
        <f t="shared" si="98"/>
        <v>359.99992324580148</v>
      </c>
      <c r="AC125" s="49">
        <f t="shared" si="99"/>
        <v>1.5349178608658595E-4</v>
      </c>
      <c r="AD125" s="20">
        <f t="shared" si="100"/>
        <v>359.99984650821392</v>
      </c>
      <c r="AF125" s="58">
        <f t="shared" si="117"/>
        <v>6.1111116919035826</v>
      </c>
      <c r="AG125" s="51">
        <f t="shared" si="101"/>
        <v>366.66670151421494</v>
      </c>
      <c r="AH125" s="16">
        <f t="shared" si="102"/>
        <v>250.00002375969203</v>
      </c>
      <c r="AI125" s="52">
        <f t="shared" si="69"/>
        <v>159.83405785646099</v>
      </c>
      <c r="AJ125" s="52">
        <f t="shared" si="103"/>
        <v>4.8384397172128502E-2</v>
      </c>
      <c r="AK125" s="16">
        <f t="shared" si="118"/>
        <v>4.7897214866513877</v>
      </c>
      <c r="AL125" s="16">
        <f t="shared" si="119"/>
        <v>4.7896447324528708</v>
      </c>
      <c r="AM125" s="32">
        <f t="shared" si="70"/>
        <v>6.1111116918871371</v>
      </c>
      <c r="AN125" s="32">
        <f t="shared" si="71"/>
        <v>-1.4177482113708405E-5</v>
      </c>
      <c r="AO125" s="32">
        <f t="shared" si="72"/>
        <v>6.0897714843120578</v>
      </c>
      <c r="AP125" s="32">
        <f t="shared" si="73"/>
        <v>-1.4177482113708405E-5</v>
      </c>
      <c r="AQ125" s="32">
        <f t="shared" si="74"/>
        <v>0.51026402928227443</v>
      </c>
      <c r="AR125" s="56">
        <f t="shared" si="121"/>
        <v>610.39604428538689</v>
      </c>
      <c r="AS125" s="56">
        <f t="shared" si="121"/>
        <v>-4.1370354458513184E-4</v>
      </c>
      <c r="AT125" s="56">
        <f t="shared" si="121"/>
        <v>25.527494387233656</v>
      </c>
      <c r="AU125" s="55">
        <f t="shared" si="105"/>
        <v>0.31005890174502254</v>
      </c>
      <c r="AV125" s="56">
        <f t="shared" si="75"/>
        <v>11547.007578618952</v>
      </c>
      <c r="AW125" s="53">
        <f t="shared" si="76"/>
        <v>1.031981727318017E-2</v>
      </c>
      <c r="AX125" s="53">
        <f t="shared" si="77"/>
        <v>9.6755223093500334E-2</v>
      </c>
      <c r="AY125" s="56">
        <f t="shared" si="78"/>
        <v>676.67326910344786</v>
      </c>
      <c r="AZ125" s="56">
        <f t="shared" si="79"/>
        <v>399.58514464115245</v>
      </c>
      <c r="BA125" s="53">
        <f t="shared" si="80"/>
        <v>7.4403432051347793E-3</v>
      </c>
      <c r="BB125" s="56">
        <f t="shared" si="81"/>
        <v>277.08831739289525</v>
      </c>
      <c r="BC125" s="56">
        <f t="shared" si="82"/>
        <v>-1.9293059983738203E-4</v>
      </c>
      <c r="BD125" s="53">
        <f t="shared" si="83"/>
        <v>-1.7242636442133136E-10</v>
      </c>
      <c r="BE125" s="32">
        <f t="shared" si="84"/>
        <v>6.1111116917311561</v>
      </c>
      <c r="BF125" s="53">
        <f t="shared" si="85"/>
        <v>2.0733921189767045E-8</v>
      </c>
      <c r="BG125" s="51">
        <f t="shared" si="106"/>
        <v>6.1111117124650773</v>
      </c>
      <c r="BH125" s="51">
        <f t="shared" si="86"/>
        <v>-8.9372222221981712E-3</v>
      </c>
      <c r="BI125" s="51">
        <f t="shared" si="87"/>
        <v>-8.3792465220510495E-2</v>
      </c>
    </row>
    <row r="126" spans="1:61" ht="12.75" customHeight="1" x14ac:dyDescent="0.2">
      <c r="A126" s="45">
        <f t="shared" si="88"/>
        <v>100</v>
      </c>
      <c r="B126" s="57">
        <f t="shared" si="107"/>
        <v>9.6755223093500334E-2</v>
      </c>
      <c r="C126" s="16">
        <f t="shared" si="89"/>
        <v>9.6601731307430327E-2</v>
      </c>
      <c r="D126" s="34">
        <f t="shared" si="90"/>
        <v>1</v>
      </c>
      <c r="E126" s="49">
        <f t="shared" si="108"/>
        <v>8.3656593521475447E-2</v>
      </c>
      <c r="F126" s="49">
        <f t="shared" si="91"/>
        <v>4.8306009048285151E-2</v>
      </c>
      <c r="G126" s="20">
        <f t="shared" si="62"/>
        <v>4.8306009048285151E-2</v>
      </c>
      <c r="H126" s="49">
        <f t="shared" si="92"/>
        <v>30.003534365760846</v>
      </c>
      <c r="I126" s="20">
        <f t="shared" si="63"/>
        <v>30.003534365760846</v>
      </c>
      <c r="J126" s="57">
        <f t="shared" si="93"/>
        <v>0</v>
      </c>
      <c r="K126" s="16">
        <f t="shared" si="64"/>
        <v>30.003534365760846</v>
      </c>
      <c r="L126" s="34">
        <f t="shared" si="94"/>
        <v>1</v>
      </c>
      <c r="M126" s="49">
        <f t="shared" si="109"/>
        <v>59.996500899638754</v>
      </c>
      <c r="N126" s="20">
        <f t="shared" si="110"/>
        <v>59.996500899638754</v>
      </c>
      <c r="O126" s="16">
        <f t="shared" si="95"/>
        <v>30.003499100361246</v>
      </c>
      <c r="P126" s="49">
        <f t="shared" si="111"/>
        <v>4.8306009048285158E-2</v>
      </c>
      <c r="Q126" s="20">
        <f t="shared" si="65"/>
        <v>4.8306009048285158E-2</v>
      </c>
      <c r="R126" s="49">
        <f t="shared" si="112"/>
        <v>9.6601731309799307E-2</v>
      </c>
      <c r="S126" s="20">
        <f t="shared" si="66"/>
        <v>9.6601731309799307E-2</v>
      </c>
      <c r="T126" s="57">
        <f t="shared" si="113"/>
        <v>-8.3792465220510495E-2</v>
      </c>
      <c r="U126" s="16">
        <f t="shared" si="96"/>
        <v>-1.3587169903504781E-4</v>
      </c>
      <c r="V126" s="16">
        <f t="shared" si="114"/>
        <v>-1.3587169903504781E-4</v>
      </c>
      <c r="W126" s="34">
        <f t="shared" si="67"/>
        <v>4</v>
      </c>
      <c r="X126" s="49">
        <f t="shared" si="115"/>
        <v>59.996465634332182</v>
      </c>
      <c r="Y126" s="20">
        <f t="shared" si="116"/>
        <v>59.996465634332182</v>
      </c>
      <c r="Z126" s="16">
        <f t="shared" si="97"/>
        <v>30.003534365667818</v>
      </c>
      <c r="AA126" s="49">
        <f t="shared" si="68"/>
        <v>-7.8456737644427008E-5</v>
      </c>
      <c r="AB126" s="20">
        <f t="shared" si="98"/>
        <v>359.99992154326236</v>
      </c>
      <c r="AC126" s="49">
        <f t="shared" si="99"/>
        <v>1.5689702382730121E-4</v>
      </c>
      <c r="AD126" s="20">
        <f t="shared" si="100"/>
        <v>359.99984310297617</v>
      </c>
      <c r="AF126" s="58">
        <f t="shared" si="117"/>
        <v>6.1111117124650773</v>
      </c>
      <c r="AG126" s="51">
        <f t="shared" si="101"/>
        <v>366.66670274790465</v>
      </c>
      <c r="AH126" s="16">
        <f t="shared" si="102"/>
        <v>250.00002460084409</v>
      </c>
      <c r="AI126" s="52">
        <f t="shared" si="69"/>
        <v>159.83405893201888</v>
      </c>
      <c r="AJ126" s="52">
        <f t="shared" si="103"/>
        <v>4.8384465785943576E-2</v>
      </c>
      <c r="AK126" s="16">
        <f t="shared" si="118"/>
        <v>4.8381059524373313</v>
      </c>
      <c r="AL126" s="16">
        <f t="shared" si="119"/>
        <v>4.8380274956996914</v>
      </c>
      <c r="AM126" s="32">
        <f t="shared" si="70"/>
        <v>6.1111117124478946</v>
      </c>
      <c r="AN126" s="32">
        <f t="shared" si="71"/>
        <v>-1.4491942310955803E-5</v>
      </c>
      <c r="AO126" s="32">
        <f t="shared" si="72"/>
        <v>6.0893384470130627</v>
      </c>
      <c r="AP126" s="32">
        <f t="shared" si="73"/>
        <v>-1.4491942310955803E-5</v>
      </c>
      <c r="AQ126" s="32">
        <f t="shared" si="74"/>
        <v>0.51540628609514116</v>
      </c>
      <c r="AR126" s="56">
        <f t="shared" si="121"/>
        <v>616.48538273240001</v>
      </c>
      <c r="AS126" s="56">
        <f t="shared" si="121"/>
        <v>-4.2819548689608766E-4</v>
      </c>
      <c r="AT126" s="56">
        <f t="shared" si="121"/>
        <v>26.042900673328798</v>
      </c>
      <c r="AU126" s="55">
        <f t="shared" si="105"/>
        <v>0.31005890174502254</v>
      </c>
      <c r="AV126" s="56">
        <f t="shared" si="75"/>
        <v>11547.007656321259</v>
      </c>
      <c r="AW126" s="53">
        <f t="shared" si="76"/>
        <v>1.0319817342624448E-2</v>
      </c>
      <c r="AX126" s="53">
        <f t="shared" si="77"/>
        <v>9.6755223419043732E-2</v>
      </c>
      <c r="AY126" s="56">
        <f t="shared" si="78"/>
        <v>676.6732668267075</v>
      </c>
      <c r="AZ126" s="56">
        <f t="shared" si="79"/>
        <v>399.58514733004722</v>
      </c>
      <c r="BA126" s="53">
        <f t="shared" si="80"/>
        <v>7.4403432051347793E-3</v>
      </c>
      <c r="BB126" s="56">
        <f t="shared" si="81"/>
        <v>277.08831925748234</v>
      </c>
      <c r="BC126" s="56">
        <f t="shared" si="82"/>
        <v>-1.9976082205630519E-4</v>
      </c>
      <c r="BD126" s="53">
        <f t="shared" si="83"/>
        <v>-1.7853068580109897E-10</v>
      </c>
      <c r="BE126" s="32">
        <f t="shared" si="84"/>
        <v>6.1111117122865464</v>
      </c>
      <c r="BF126" s="53">
        <f t="shared" si="85"/>
        <v>2.1193804819580412E-8</v>
      </c>
      <c r="BG126" s="51">
        <f t="shared" si="106"/>
        <v>6.1111117334803513</v>
      </c>
      <c r="BH126" s="51">
        <f t="shared" si="86"/>
        <v>-8.9372222221970922E-3</v>
      </c>
      <c r="BI126" s="51">
        <f t="shared" si="87"/>
        <v>-8.3792464938571606E-2</v>
      </c>
    </row>
    <row r="127" spans="1:61" ht="12.75" customHeight="1" x14ac:dyDescent="0.2">
      <c r="A127" s="45">
        <f t="shared" si="88"/>
        <v>101</v>
      </c>
      <c r="B127" s="57">
        <f t="shared" si="107"/>
        <v>9.6755223419043732E-2</v>
      </c>
      <c r="C127" s="16">
        <f t="shared" si="89"/>
        <v>9.6598326395223921E-2</v>
      </c>
      <c r="D127" s="34">
        <f t="shared" si="90"/>
        <v>1</v>
      </c>
      <c r="E127" s="49">
        <f t="shared" si="108"/>
        <v>8.3653615154925087E-2</v>
      </c>
      <c r="F127" s="49">
        <f t="shared" si="91"/>
        <v>4.8304357896942318E-2</v>
      </c>
      <c r="G127" s="20">
        <f t="shared" si="62"/>
        <v>4.8304357896942318E-2</v>
      </c>
      <c r="H127" s="49">
        <f t="shared" si="92"/>
        <v>30.003569628606538</v>
      </c>
      <c r="I127" s="20">
        <f t="shared" si="63"/>
        <v>30.003569628606538</v>
      </c>
      <c r="J127" s="57">
        <f t="shared" si="93"/>
        <v>0</v>
      </c>
      <c r="K127" s="16">
        <f t="shared" si="64"/>
        <v>30.003569628606538</v>
      </c>
      <c r="L127" s="34">
        <f t="shared" si="94"/>
        <v>1</v>
      </c>
      <c r="M127" s="49">
        <f t="shared" si="109"/>
        <v>59.996465634332168</v>
      </c>
      <c r="N127" s="20">
        <f t="shared" si="110"/>
        <v>59.996465634332168</v>
      </c>
      <c r="O127" s="16">
        <f t="shared" si="95"/>
        <v>30.003534365667832</v>
      </c>
      <c r="P127" s="49">
        <f t="shared" si="111"/>
        <v>4.8304357896942318E-2</v>
      </c>
      <c r="Q127" s="20">
        <f t="shared" si="65"/>
        <v>4.8304357896942318E-2</v>
      </c>
      <c r="R127" s="49">
        <f t="shared" si="112"/>
        <v>9.6598326393765338E-2</v>
      </c>
      <c r="S127" s="20">
        <f t="shared" si="66"/>
        <v>9.6598326393765338E-2</v>
      </c>
      <c r="T127" s="57">
        <f t="shared" si="113"/>
        <v>-8.3792464938571606E-2</v>
      </c>
      <c r="U127" s="16">
        <f t="shared" si="96"/>
        <v>-1.3884978364651912E-4</v>
      </c>
      <c r="V127" s="16">
        <f t="shared" si="114"/>
        <v>-1.3884978364651912E-4</v>
      </c>
      <c r="W127" s="34">
        <f t="shared" si="67"/>
        <v>4</v>
      </c>
      <c r="X127" s="49">
        <f t="shared" si="115"/>
        <v>59.996430371490611</v>
      </c>
      <c r="Y127" s="20">
        <f t="shared" si="116"/>
        <v>59.996430371490611</v>
      </c>
      <c r="Z127" s="16">
        <f t="shared" si="97"/>
        <v>30.003569628509389</v>
      </c>
      <c r="AA127" s="49">
        <f t="shared" si="68"/>
        <v>-8.0176494496818031E-5</v>
      </c>
      <c r="AB127" s="20">
        <f t="shared" si="98"/>
        <v>359.99991982350548</v>
      </c>
      <c r="AC127" s="49">
        <f t="shared" si="99"/>
        <v>1.603367813493074E-4</v>
      </c>
      <c r="AD127" s="20">
        <f t="shared" si="100"/>
        <v>359.99983966321867</v>
      </c>
      <c r="AF127" s="58">
        <f t="shared" si="117"/>
        <v>6.1111117334803513</v>
      </c>
      <c r="AG127" s="51">
        <f t="shared" si="101"/>
        <v>366.66670400882106</v>
      </c>
      <c r="AH127" s="16">
        <f t="shared" si="102"/>
        <v>250.00002546055984</v>
      </c>
      <c r="AI127" s="52">
        <f t="shared" si="69"/>
        <v>159.83406003131361</v>
      </c>
      <c r="AJ127" s="52">
        <f t="shared" si="103"/>
        <v>4.8384534391459511E-2</v>
      </c>
      <c r="AK127" s="16">
        <f t="shared" si="118"/>
        <v>4.8864904868287908</v>
      </c>
      <c r="AL127" s="16">
        <f t="shared" si="119"/>
        <v>4.88641031033427</v>
      </c>
      <c r="AM127" s="32">
        <f t="shared" si="70"/>
        <v>6.1111117334624065</v>
      </c>
      <c r="AN127" s="32">
        <f t="shared" si="71"/>
        <v>-1.4809581949031289E-5</v>
      </c>
      <c r="AO127" s="32">
        <f t="shared" si="72"/>
        <v>6.0889010675330066</v>
      </c>
      <c r="AP127" s="32">
        <f t="shared" si="73"/>
        <v>-1.4809581949031289E-5</v>
      </c>
      <c r="AQ127" s="32">
        <f t="shared" si="74"/>
        <v>0.52054818091826294</v>
      </c>
      <c r="AR127" s="56">
        <f t="shared" si="121"/>
        <v>622.57428379993303</v>
      </c>
      <c r="AS127" s="56">
        <f t="shared" si="121"/>
        <v>-4.4300506884511895E-4</v>
      </c>
      <c r="AT127" s="56">
        <f t="shared" si="121"/>
        <v>26.56344885424706</v>
      </c>
      <c r="AU127" s="55">
        <f t="shared" si="105"/>
        <v>0.31005890174502254</v>
      </c>
      <c r="AV127" s="56">
        <f t="shared" si="75"/>
        <v>11547.007735738405</v>
      </c>
      <c r="AW127" s="53">
        <f t="shared" si="76"/>
        <v>1.0319817413601318E-2</v>
      </c>
      <c r="AX127" s="53">
        <f t="shared" si="77"/>
        <v>9.6755223751771674E-2</v>
      </c>
      <c r="AY127" s="56">
        <f t="shared" si="78"/>
        <v>676.6732644997212</v>
      </c>
      <c r="AZ127" s="56">
        <f t="shared" si="79"/>
        <v>399.58515007828402</v>
      </c>
      <c r="BA127" s="53">
        <f t="shared" si="80"/>
        <v>7.4403432051347793E-3</v>
      </c>
      <c r="BB127" s="56">
        <f t="shared" si="81"/>
        <v>277.08832116321963</v>
      </c>
      <c r="BC127" s="56">
        <f t="shared" si="82"/>
        <v>-2.067417824491713E-4</v>
      </c>
      <c r="BD127" s="53">
        <f t="shared" si="83"/>
        <v>-1.8476972523665659E-10</v>
      </c>
      <c r="BE127" s="32">
        <f t="shared" si="84"/>
        <v>6.1111117332955818</v>
      </c>
      <c r="BF127" s="53">
        <f t="shared" si="85"/>
        <v>2.1658338231908727E-8</v>
      </c>
      <c r="BG127" s="51">
        <f t="shared" si="106"/>
        <v>6.11111175495392</v>
      </c>
      <c r="BH127" s="51">
        <f t="shared" si="86"/>
        <v>-8.9372222221959785E-3</v>
      </c>
      <c r="BI127" s="51">
        <f t="shared" si="87"/>
        <v>-8.3792464650410375E-2</v>
      </c>
    </row>
    <row r="128" spans="1:61" ht="12.75" customHeight="1" x14ac:dyDescent="0.2">
      <c r="A128" s="45">
        <f t="shared" si="88"/>
        <v>102</v>
      </c>
      <c r="B128" s="57">
        <f t="shared" si="107"/>
        <v>9.6755223751771674E-2</v>
      </c>
      <c r="C128" s="16">
        <f t="shared" si="89"/>
        <v>9.6594886970422067E-2</v>
      </c>
      <c r="D128" s="34">
        <f t="shared" si="90"/>
        <v>1</v>
      </c>
      <c r="E128" s="49">
        <f t="shared" si="108"/>
        <v>8.3650606904818389E-2</v>
      </c>
      <c r="F128" s="49">
        <f t="shared" si="91"/>
        <v>4.8302689480156223E-2</v>
      </c>
      <c r="G128" s="20">
        <f t="shared" si="62"/>
        <v>4.8302689480156223E-2</v>
      </c>
      <c r="H128" s="49">
        <f t="shared" si="92"/>
        <v>30.003604888962087</v>
      </c>
      <c r="I128" s="20">
        <f t="shared" si="63"/>
        <v>30.003604888962087</v>
      </c>
      <c r="J128" s="57">
        <f t="shared" si="93"/>
        <v>0</v>
      </c>
      <c r="K128" s="16">
        <f t="shared" si="64"/>
        <v>30.003604888962087</v>
      </c>
      <c r="L128" s="34">
        <f t="shared" si="94"/>
        <v>1</v>
      </c>
      <c r="M128" s="49">
        <f t="shared" si="109"/>
        <v>59.996430371490611</v>
      </c>
      <c r="N128" s="20">
        <f t="shared" si="110"/>
        <v>59.996430371490611</v>
      </c>
      <c r="O128" s="16">
        <f t="shared" si="95"/>
        <v>30.003569628509389</v>
      </c>
      <c r="P128" s="49">
        <f t="shared" si="111"/>
        <v>4.8302689480156195E-2</v>
      </c>
      <c r="Q128" s="20">
        <f t="shared" si="65"/>
        <v>4.8302689480156195E-2</v>
      </c>
      <c r="R128" s="49">
        <f t="shared" si="112"/>
        <v>9.6594886973204008E-2</v>
      </c>
      <c r="S128" s="20">
        <f t="shared" si="66"/>
        <v>9.6594886973204008E-2</v>
      </c>
      <c r="T128" s="57">
        <f t="shared" si="113"/>
        <v>-8.3792464650410375E-2</v>
      </c>
      <c r="U128" s="16">
        <f t="shared" si="96"/>
        <v>-1.4185774559198616E-4</v>
      </c>
      <c r="V128" s="16">
        <f t="shared" si="114"/>
        <v>-1.4185774559198616E-4</v>
      </c>
      <c r="W128" s="34">
        <f t="shared" si="67"/>
        <v>4</v>
      </c>
      <c r="X128" s="49">
        <f t="shared" si="115"/>
        <v>59.996395111139321</v>
      </c>
      <c r="Y128" s="20">
        <f t="shared" si="116"/>
        <v>59.996395111139321</v>
      </c>
      <c r="Z128" s="16">
        <f t="shared" si="97"/>
        <v>30.003604888860679</v>
      </c>
      <c r="AA128" s="49">
        <f t="shared" si="68"/>
        <v>-8.1913508422389354E-5</v>
      </c>
      <c r="AB128" s="20">
        <f t="shared" si="98"/>
        <v>359.99991808649156</v>
      </c>
      <c r="AC128" s="49">
        <f t="shared" si="99"/>
        <v>1.638088840946466E-4</v>
      </c>
      <c r="AD128" s="20">
        <f t="shared" si="100"/>
        <v>359.99983619111589</v>
      </c>
      <c r="AF128" s="58">
        <f t="shared" si="117"/>
        <v>6.11111175495392</v>
      </c>
      <c r="AG128" s="51">
        <f t="shared" si="101"/>
        <v>366.66670529723518</v>
      </c>
      <c r="AH128" s="16">
        <f t="shared" si="102"/>
        <v>250.000026339024</v>
      </c>
      <c r="AI128" s="52">
        <f t="shared" si="69"/>
        <v>159.83406115458143</v>
      </c>
      <c r="AJ128" s="52">
        <f t="shared" si="103"/>
        <v>4.8384602988619463E-2</v>
      </c>
      <c r="AK128" s="16">
        <f t="shared" si="118"/>
        <v>4.9348750898174103</v>
      </c>
      <c r="AL128" s="16">
        <f t="shared" si="119"/>
        <v>4.9347931763089719</v>
      </c>
      <c r="AM128" s="32">
        <f t="shared" si="70"/>
        <v>6.1111117549351892</v>
      </c>
      <c r="AN128" s="32">
        <f t="shared" si="71"/>
        <v>-1.5130408277622309E-5</v>
      </c>
      <c r="AO128" s="32">
        <f t="shared" si="72"/>
        <v>6.0884593461747505</v>
      </c>
      <c r="AP128" s="32">
        <f t="shared" si="73"/>
        <v>-1.5130408277622309E-5</v>
      </c>
      <c r="AQ128" s="32">
        <f t="shared" si="74"/>
        <v>0.52568971008036103</v>
      </c>
      <c r="AR128" s="56">
        <f t="shared" si="121"/>
        <v>628.6627431461078</v>
      </c>
      <c r="AS128" s="56">
        <f t="shared" si="121"/>
        <v>-4.5813547712274125E-4</v>
      </c>
      <c r="AT128" s="56">
        <f t="shared" si="121"/>
        <v>27.089138564327421</v>
      </c>
      <c r="AU128" s="55">
        <f t="shared" si="105"/>
        <v>0.31005890174502254</v>
      </c>
      <c r="AV128" s="56">
        <f t="shared" si="75"/>
        <v>11547.007816887455</v>
      </c>
      <c r="AW128" s="53">
        <f t="shared" si="76"/>
        <v>1.0319817486126027E-2</v>
      </c>
      <c r="AX128" s="53">
        <f t="shared" si="77"/>
        <v>9.6755224091755604E-2</v>
      </c>
      <c r="AY128" s="56">
        <f t="shared" si="78"/>
        <v>676.6732621219885</v>
      </c>
      <c r="AZ128" s="56">
        <f t="shared" si="79"/>
        <v>399.58515288645356</v>
      </c>
      <c r="BA128" s="53">
        <f t="shared" si="80"/>
        <v>7.4403432051347793E-3</v>
      </c>
      <c r="BB128" s="56">
        <f t="shared" si="81"/>
        <v>277.08832311051674</v>
      </c>
      <c r="BC128" s="56">
        <f t="shared" si="82"/>
        <v>-2.1387498179592512E-4</v>
      </c>
      <c r="BD128" s="53">
        <f t="shared" si="83"/>
        <v>-1.9114482400839151E-10</v>
      </c>
      <c r="BE128" s="32">
        <f t="shared" si="84"/>
        <v>6.1111117547627751</v>
      </c>
      <c r="BF128" s="53">
        <f t="shared" si="85"/>
        <v>2.2127532028921435E-8</v>
      </c>
      <c r="BG128" s="51">
        <f t="shared" si="106"/>
        <v>6.1111117768903069</v>
      </c>
      <c r="BH128" s="51">
        <f t="shared" si="86"/>
        <v>-8.9372222221948284E-3</v>
      </c>
      <c r="BI128" s="51">
        <f t="shared" si="87"/>
        <v>-8.3792464355964907E-2</v>
      </c>
    </row>
    <row r="129" spans="1:61" ht="12.75" customHeight="1" x14ac:dyDescent="0.2">
      <c r="A129" s="45">
        <f t="shared" si="88"/>
        <v>103</v>
      </c>
      <c r="B129" s="57">
        <f t="shared" si="107"/>
        <v>9.6755224091755604E-2</v>
      </c>
      <c r="C129" s="16">
        <f t="shared" si="89"/>
        <v>9.6591415207626596E-2</v>
      </c>
      <c r="D129" s="34">
        <f t="shared" si="90"/>
        <v>1</v>
      </c>
      <c r="E129" s="49">
        <f t="shared" si="108"/>
        <v>8.3647570654399622E-2</v>
      </c>
      <c r="F129" s="49">
        <f t="shared" si="91"/>
        <v>4.8301004885256911E-2</v>
      </c>
      <c r="G129" s="20">
        <f t="shared" si="62"/>
        <v>4.8301004885256911E-2</v>
      </c>
      <c r="H129" s="49">
        <f t="shared" si="92"/>
        <v>30.003640146803853</v>
      </c>
      <c r="I129" s="20">
        <f t="shared" si="63"/>
        <v>30.003640146803853</v>
      </c>
      <c r="J129" s="57">
        <f t="shared" si="93"/>
        <v>0</v>
      </c>
      <c r="K129" s="16">
        <f t="shared" si="64"/>
        <v>30.003640146803853</v>
      </c>
      <c r="L129" s="34">
        <f t="shared" si="94"/>
        <v>1</v>
      </c>
      <c r="M129" s="49">
        <f t="shared" si="109"/>
        <v>59.996395111139321</v>
      </c>
      <c r="N129" s="20">
        <f t="shared" si="110"/>
        <v>59.996395111139321</v>
      </c>
      <c r="O129" s="16">
        <f t="shared" si="95"/>
        <v>30.003604888860679</v>
      </c>
      <c r="P129" s="49">
        <f t="shared" si="111"/>
        <v>4.8301004885256904E-2</v>
      </c>
      <c r="Q129" s="20">
        <f t="shared" si="65"/>
        <v>4.8301004885256904E-2</v>
      </c>
      <c r="R129" s="49">
        <f t="shared" si="112"/>
        <v>9.6591415206503356E-2</v>
      </c>
      <c r="S129" s="20">
        <f t="shared" si="66"/>
        <v>9.6591415206503356E-2</v>
      </c>
      <c r="T129" s="57">
        <f t="shared" si="113"/>
        <v>-8.3792464355964907E-2</v>
      </c>
      <c r="U129" s="16">
        <f t="shared" si="96"/>
        <v>-1.4489370156528514E-4</v>
      </c>
      <c r="V129" s="16">
        <f t="shared" si="114"/>
        <v>-1.4489370156528514E-4</v>
      </c>
      <c r="W129" s="34">
        <f t="shared" si="67"/>
        <v>4</v>
      </c>
      <c r="X129" s="49">
        <f t="shared" si="115"/>
        <v>59.996359853301946</v>
      </c>
      <c r="Y129" s="20">
        <f t="shared" si="116"/>
        <v>59.996359853301946</v>
      </c>
      <c r="Z129" s="16">
        <f t="shared" si="97"/>
        <v>30.003640146698054</v>
      </c>
      <c r="AA129" s="49">
        <f t="shared" si="68"/>
        <v>-8.3666692007234604E-5</v>
      </c>
      <c r="AB129" s="20">
        <f t="shared" si="98"/>
        <v>359.99991633330797</v>
      </c>
      <c r="AC129" s="49">
        <f t="shared" si="99"/>
        <v>1.6731349668882908E-4</v>
      </c>
      <c r="AD129" s="20">
        <f t="shared" si="100"/>
        <v>359.99983268650334</v>
      </c>
      <c r="AF129" s="58">
        <f t="shared" si="117"/>
        <v>6.1111117768903069</v>
      </c>
      <c r="AG129" s="51">
        <f t="shared" si="101"/>
        <v>366.6667066134184</v>
      </c>
      <c r="AH129" s="16">
        <f t="shared" si="102"/>
        <v>250.00002723642166</v>
      </c>
      <c r="AI129" s="52">
        <f t="shared" si="69"/>
        <v>159.83406230205904</v>
      </c>
      <c r="AJ129" s="52">
        <f t="shared" si="103"/>
        <v>4.8384671577309746E-2</v>
      </c>
      <c r="AK129" s="16">
        <f t="shared" si="118"/>
        <v>4.98325976139472</v>
      </c>
      <c r="AL129" s="16">
        <f t="shared" si="119"/>
        <v>4.9831760947026851</v>
      </c>
      <c r="AM129" s="32">
        <f t="shared" si="70"/>
        <v>6.1111117768707661</v>
      </c>
      <c r="AN129" s="32">
        <f t="shared" si="71"/>
        <v>-1.5454220425253535E-5</v>
      </c>
      <c r="AO129" s="32">
        <f t="shared" si="72"/>
        <v>6.0880132832338374</v>
      </c>
      <c r="AP129" s="32">
        <f t="shared" si="73"/>
        <v>-1.5454220425253535E-5</v>
      </c>
      <c r="AQ129" s="32">
        <f t="shared" si="74"/>
        <v>0.53083087003011475</v>
      </c>
      <c r="AR129" s="56">
        <f t="shared" si="121"/>
        <v>634.75075642934166</v>
      </c>
      <c r="AS129" s="56">
        <f t="shared" si="121"/>
        <v>-4.735896975479948E-4</v>
      </c>
      <c r="AT129" s="56">
        <f t="shared" si="121"/>
        <v>27.619969434357536</v>
      </c>
      <c r="AU129" s="55">
        <f t="shared" si="105"/>
        <v>0.31005890174502254</v>
      </c>
      <c r="AV129" s="56">
        <f t="shared" si="75"/>
        <v>11547.007899785511</v>
      </c>
      <c r="AW129" s="53">
        <f t="shared" si="76"/>
        <v>1.0319817560213862E-2</v>
      </c>
      <c r="AX129" s="53">
        <f t="shared" si="77"/>
        <v>9.6755224439067242E-2</v>
      </c>
      <c r="AY129" s="56">
        <f t="shared" si="78"/>
        <v>676.67325969300884</v>
      </c>
      <c r="AZ129" s="56">
        <f t="shared" si="79"/>
        <v>399.58515575514758</v>
      </c>
      <c r="BA129" s="53">
        <f t="shared" si="80"/>
        <v>7.4403432051347793E-3</v>
      </c>
      <c r="BB129" s="56">
        <f t="shared" si="81"/>
        <v>277.08832509978384</v>
      </c>
      <c r="BC129" s="56">
        <f t="shared" si="82"/>
        <v>-2.21161922581814E-4</v>
      </c>
      <c r="BD129" s="53">
        <f t="shared" si="83"/>
        <v>-1.9765732492075787E-10</v>
      </c>
      <c r="BE129" s="32">
        <f t="shared" si="84"/>
        <v>6.1111117766926499</v>
      </c>
      <c r="BF129" s="53">
        <f t="shared" si="85"/>
        <v>2.2601092445076974E-8</v>
      </c>
      <c r="BG129" s="51">
        <f t="shared" si="106"/>
        <v>6.1111117992937425</v>
      </c>
      <c r="BH129" s="51">
        <f t="shared" si="86"/>
        <v>-8.9372222221936436E-3</v>
      </c>
      <c r="BI129" s="51">
        <f t="shared" si="87"/>
        <v>-8.379246405517321E-2</v>
      </c>
    </row>
    <row r="130" spans="1:61" ht="12.75" customHeight="1" x14ac:dyDescent="0.2">
      <c r="A130" s="45">
        <f t="shared" si="88"/>
        <v>104</v>
      </c>
      <c r="B130" s="57">
        <f t="shared" si="107"/>
        <v>9.6755224439067242E-2</v>
      </c>
      <c r="C130" s="16">
        <f t="shared" si="89"/>
        <v>9.6587910942389499E-2</v>
      </c>
      <c r="D130" s="34">
        <f t="shared" si="90"/>
        <v>1</v>
      </c>
      <c r="E130" s="49">
        <f t="shared" si="108"/>
        <v>8.3644506261307483E-2</v>
      </c>
      <c r="F130" s="49">
        <f t="shared" si="91"/>
        <v>4.8299304029925348E-2</v>
      </c>
      <c r="G130" s="20">
        <f t="shared" si="62"/>
        <v>4.8299304029925348E-2</v>
      </c>
      <c r="H130" s="49">
        <f t="shared" si="92"/>
        <v>30.003675402108044</v>
      </c>
      <c r="I130" s="20">
        <f t="shared" si="63"/>
        <v>30.003675402108044</v>
      </c>
      <c r="J130" s="57">
        <f t="shared" si="93"/>
        <v>0</v>
      </c>
      <c r="K130" s="16">
        <f t="shared" si="64"/>
        <v>30.003675402108044</v>
      </c>
      <c r="L130" s="34">
        <f t="shared" si="94"/>
        <v>1</v>
      </c>
      <c r="M130" s="49">
        <f t="shared" si="109"/>
        <v>59.996359853301946</v>
      </c>
      <c r="N130" s="20">
        <f t="shared" si="110"/>
        <v>59.996359853301946</v>
      </c>
      <c r="O130" s="16">
        <f t="shared" si="95"/>
        <v>30.003640146698054</v>
      </c>
      <c r="P130" s="49">
        <f t="shared" si="111"/>
        <v>4.829930402992532E-2</v>
      </c>
      <c r="Q130" s="20">
        <f t="shared" si="65"/>
        <v>4.829930402992532E-2</v>
      </c>
      <c r="R130" s="49">
        <f t="shared" si="112"/>
        <v>9.6587910943019578E-2</v>
      </c>
      <c r="S130" s="20">
        <f t="shared" si="66"/>
        <v>9.6587910943019578E-2</v>
      </c>
      <c r="T130" s="57">
        <f t="shared" si="113"/>
        <v>-8.379246405517321E-2</v>
      </c>
      <c r="U130" s="16">
        <f t="shared" si="96"/>
        <v>-1.4795779386572727E-4</v>
      </c>
      <c r="V130" s="16">
        <f t="shared" si="114"/>
        <v>-1.4795779386572727E-4</v>
      </c>
      <c r="W130" s="34">
        <f t="shared" si="67"/>
        <v>4</v>
      </c>
      <c r="X130" s="49">
        <f t="shared" si="115"/>
        <v>59.996324598002268</v>
      </c>
      <c r="Y130" s="20">
        <f t="shared" si="116"/>
        <v>59.996324598002268</v>
      </c>
      <c r="Z130" s="16">
        <f t="shared" si="97"/>
        <v>30.003675401997732</v>
      </c>
      <c r="AA130" s="49">
        <f t="shared" si="68"/>
        <v>-8.5436127488372533E-5</v>
      </c>
      <c r="AB130" s="20">
        <f t="shared" si="98"/>
        <v>359.99991456387249</v>
      </c>
      <c r="AC130" s="49">
        <f t="shared" si="99"/>
        <v>1.7085288500989879E-4</v>
      </c>
      <c r="AD130" s="20">
        <f t="shared" si="100"/>
        <v>359.99982914711501</v>
      </c>
      <c r="AF130" s="58">
        <f t="shared" si="117"/>
        <v>6.1111117992937425</v>
      </c>
      <c r="AG130" s="51">
        <f t="shared" si="101"/>
        <v>366.66670795762457</v>
      </c>
      <c r="AH130" s="16">
        <f t="shared" si="102"/>
        <v>250.00002815292586</v>
      </c>
      <c r="AI130" s="52">
        <f t="shared" si="69"/>
        <v>159.8340634739676</v>
      </c>
      <c r="AJ130" s="52">
        <f t="shared" si="103"/>
        <v>4.8384740157416672E-2</v>
      </c>
      <c r="AK130" s="16">
        <f t="shared" si="118"/>
        <v>5.0316445015521367</v>
      </c>
      <c r="AL130" s="16">
        <f t="shared" si="119"/>
        <v>5.0315590654246307</v>
      </c>
      <c r="AM130" s="32">
        <f t="shared" si="70"/>
        <v>6.1111117992733668</v>
      </c>
      <c r="AN130" s="32">
        <f t="shared" si="71"/>
        <v>-1.5781033569546946E-5</v>
      </c>
      <c r="AO130" s="32">
        <f t="shared" si="72"/>
        <v>6.0875628790191634</v>
      </c>
      <c r="AP130" s="32">
        <f t="shared" si="73"/>
        <v>-1.5781033569546946E-5</v>
      </c>
      <c r="AQ130" s="32">
        <f t="shared" si="74"/>
        <v>0.53597165709212768</v>
      </c>
      <c r="AR130" s="56">
        <f t="shared" si="121"/>
        <v>640.83831930836084</v>
      </c>
      <c r="AS130" s="56">
        <f t="shared" si="121"/>
        <v>-4.8937073111754176E-4</v>
      </c>
      <c r="AT130" s="56">
        <f t="shared" si="121"/>
        <v>28.155941091449662</v>
      </c>
      <c r="AU130" s="55">
        <f t="shared" si="105"/>
        <v>0.31005890174502254</v>
      </c>
      <c r="AV130" s="56">
        <f t="shared" si="75"/>
        <v>11547.00798444855</v>
      </c>
      <c r="AW130" s="53">
        <f t="shared" si="76"/>
        <v>1.0319817635879101E-2</v>
      </c>
      <c r="AX130" s="53">
        <f t="shared" si="77"/>
        <v>9.6755224793773464E-2</v>
      </c>
      <c r="AY130" s="56">
        <f t="shared" si="78"/>
        <v>676.6732572123135</v>
      </c>
      <c r="AZ130" s="56">
        <f t="shared" si="79"/>
        <v>399.58515868491901</v>
      </c>
      <c r="BA130" s="53">
        <f t="shared" si="80"/>
        <v>7.4403432051347793E-3</v>
      </c>
      <c r="BB130" s="56">
        <f t="shared" si="81"/>
        <v>277.08832713140453</v>
      </c>
      <c r="BC130" s="56">
        <f t="shared" si="82"/>
        <v>-2.2860401003299557E-4</v>
      </c>
      <c r="BD130" s="53">
        <f t="shared" si="83"/>
        <v>-2.0430848385560001E-10</v>
      </c>
      <c r="BE130" s="32">
        <f t="shared" si="84"/>
        <v>6.1111117990894339</v>
      </c>
      <c r="BF130" s="53">
        <f t="shared" si="85"/>
        <v>2.3079041676784507E-8</v>
      </c>
      <c r="BG130" s="51">
        <f t="shared" si="106"/>
        <v>6.1111118221684757</v>
      </c>
      <c r="BH130" s="51">
        <f t="shared" si="86"/>
        <v>-8.9372222221924223E-3</v>
      </c>
      <c r="BI130" s="51">
        <f t="shared" si="87"/>
        <v>-8.3792463747977206E-2</v>
      </c>
    </row>
    <row r="131" spans="1:61" ht="12.75" customHeight="1" x14ac:dyDescent="0.2">
      <c r="A131" s="45">
        <f t="shared" si="88"/>
        <v>105</v>
      </c>
      <c r="B131" s="57">
        <f t="shared" si="107"/>
        <v>9.6755224793773464E-2</v>
      </c>
      <c r="C131" s="16">
        <f t="shared" si="89"/>
        <v>9.6584371908761568E-2</v>
      </c>
      <c r="D131" s="34">
        <f t="shared" si="90"/>
        <v>1</v>
      </c>
      <c r="E131" s="49">
        <f t="shared" si="108"/>
        <v>8.364141176329562E-2</v>
      </c>
      <c r="F131" s="49">
        <f t="shared" si="91"/>
        <v>4.8297585780972388E-2</v>
      </c>
      <c r="G131" s="20">
        <f t="shared" si="62"/>
        <v>4.8297585780972388E-2</v>
      </c>
      <c r="H131" s="49">
        <f t="shared" si="92"/>
        <v>30.003710654849243</v>
      </c>
      <c r="I131" s="20">
        <f t="shared" si="63"/>
        <v>30.003710654849243</v>
      </c>
      <c r="J131" s="57">
        <f t="shared" si="93"/>
        <v>0</v>
      </c>
      <c r="K131" s="16">
        <f t="shared" si="64"/>
        <v>30.003710654849243</v>
      </c>
      <c r="L131" s="34">
        <f t="shared" si="94"/>
        <v>1</v>
      </c>
      <c r="M131" s="49">
        <f t="shared" si="109"/>
        <v>59.996324598002268</v>
      </c>
      <c r="N131" s="20">
        <f t="shared" si="110"/>
        <v>59.996324598002268</v>
      </c>
      <c r="O131" s="16">
        <f t="shared" si="95"/>
        <v>30.003675401997732</v>
      </c>
      <c r="P131" s="49">
        <f t="shared" si="111"/>
        <v>4.8297585780972346E-2</v>
      </c>
      <c r="Q131" s="20">
        <f t="shared" si="65"/>
        <v>4.8297585780972346E-2</v>
      </c>
      <c r="R131" s="49">
        <f t="shared" si="112"/>
        <v>9.658437190753652E-2</v>
      </c>
      <c r="S131" s="20">
        <f t="shared" si="66"/>
        <v>9.658437190753652E-2</v>
      </c>
      <c r="T131" s="57">
        <f t="shared" si="113"/>
        <v>-8.3792463747977206E-2</v>
      </c>
      <c r="U131" s="16">
        <f t="shared" si="96"/>
        <v>-1.5105198468158554E-4</v>
      </c>
      <c r="V131" s="16">
        <f t="shared" si="114"/>
        <v>-1.5105198468158554E-4</v>
      </c>
      <c r="W131" s="34">
        <f t="shared" si="67"/>
        <v>4</v>
      </c>
      <c r="X131" s="49">
        <f t="shared" si="115"/>
        <v>59.996289345265744</v>
      </c>
      <c r="Y131" s="20">
        <f t="shared" si="116"/>
        <v>59.996289345265744</v>
      </c>
      <c r="Z131" s="16">
        <f t="shared" si="97"/>
        <v>30.003710654734256</v>
      </c>
      <c r="AA131" s="49">
        <f t="shared" si="68"/>
        <v>-8.7222947973803445E-5</v>
      </c>
      <c r="AB131" s="20">
        <f t="shared" si="98"/>
        <v>359.99991277705203</v>
      </c>
      <c r="AC131" s="49">
        <f t="shared" si="99"/>
        <v>1.744270215778633E-4</v>
      </c>
      <c r="AD131" s="20">
        <f t="shared" si="100"/>
        <v>359.99982557297841</v>
      </c>
      <c r="AF131" s="58">
        <f t="shared" si="117"/>
        <v>6.1111118221684757</v>
      </c>
      <c r="AG131" s="51">
        <f t="shared" si="101"/>
        <v>366.66670933010857</v>
      </c>
      <c r="AH131" s="16">
        <f t="shared" si="102"/>
        <v>250.00002908871042</v>
      </c>
      <c r="AI131" s="52">
        <f t="shared" si="69"/>
        <v>159.83406467052947</v>
      </c>
      <c r="AJ131" s="52">
        <f t="shared" si="103"/>
        <v>4.8384808728940243E-2</v>
      </c>
      <c r="AK131" s="16">
        <f t="shared" si="118"/>
        <v>5.080029310281077</v>
      </c>
      <c r="AL131" s="16">
        <f t="shared" si="119"/>
        <v>5.0799420873331087</v>
      </c>
      <c r="AM131" s="32">
        <f t="shared" si="70"/>
        <v>6.1111118221472385</v>
      </c>
      <c r="AN131" s="32">
        <f t="shared" si="71"/>
        <v>-1.6111056995704362E-5</v>
      </c>
      <c r="AO131" s="32">
        <f t="shared" si="72"/>
        <v>6.0871081338526984</v>
      </c>
      <c r="AP131" s="32">
        <f t="shared" si="73"/>
        <v>-1.6111056995704362E-5</v>
      </c>
      <c r="AQ131" s="32">
        <f t="shared" si="74"/>
        <v>0.54111206747961815</v>
      </c>
      <c r="AR131" s="56">
        <f t="shared" si="121"/>
        <v>646.9254274422135</v>
      </c>
      <c r="AS131" s="56">
        <f t="shared" si="121"/>
        <v>-5.0548178811324611E-4</v>
      </c>
      <c r="AT131" s="56">
        <f t="shared" si="121"/>
        <v>28.697053158929279</v>
      </c>
      <c r="AU131" s="55">
        <f t="shared" si="105"/>
        <v>0.31005890174502254</v>
      </c>
      <c r="AV131" s="56">
        <f t="shared" si="75"/>
        <v>11547.008070892636</v>
      </c>
      <c r="AW131" s="53">
        <f t="shared" si="76"/>
        <v>1.0319817713136101E-2</v>
      </c>
      <c r="AX131" s="53">
        <f t="shared" si="77"/>
        <v>9.6755225155941607E-2</v>
      </c>
      <c r="AY131" s="56">
        <f t="shared" si="78"/>
        <v>676.67325467943238</v>
      </c>
      <c r="AZ131" s="56">
        <f t="shared" si="79"/>
        <v>399.58516167632365</v>
      </c>
      <c r="BA131" s="53">
        <f t="shared" si="80"/>
        <v>7.4403432051347793E-3</v>
      </c>
      <c r="BB131" s="56">
        <f t="shared" si="81"/>
        <v>277.08832920576413</v>
      </c>
      <c r="BC131" s="56">
        <f t="shared" si="82"/>
        <v>-2.3620265540102992E-4</v>
      </c>
      <c r="BD131" s="53">
        <f t="shared" si="83"/>
        <v>-2.1109956207979824E-10</v>
      </c>
      <c r="BE131" s="32">
        <f t="shared" si="84"/>
        <v>6.1111118219573761</v>
      </c>
      <c r="BF131" s="53">
        <f t="shared" si="85"/>
        <v>2.356168579392888E-8</v>
      </c>
      <c r="BG131" s="51">
        <f t="shared" si="106"/>
        <v>6.1111118455190621</v>
      </c>
      <c r="BH131" s="51">
        <f t="shared" si="86"/>
        <v>-8.9372222221911629E-3</v>
      </c>
      <c r="BI131" s="51">
        <f t="shared" si="87"/>
        <v>-8.3792463434318662E-2</v>
      </c>
    </row>
    <row r="132" spans="1:61" ht="12.75" customHeight="1" x14ac:dyDescent="0.2">
      <c r="A132" s="45">
        <f t="shared" si="88"/>
        <v>106</v>
      </c>
      <c r="B132" s="57">
        <f t="shared" si="107"/>
        <v>9.6755225155941607E-2</v>
      </c>
      <c r="C132" s="16">
        <f t="shared" si="89"/>
        <v>9.6580798134368706E-2</v>
      </c>
      <c r="D132" s="34">
        <f t="shared" si="90"/>
        <v>1</v>
      </c>
      <c r="E132" s="49">
        <f t="shared" si="108"/>
        <v>8.3638287184341159E-2</v>
      </c>
      <c r="F132" s="49">
        <f t="shared" si="91"/>
        <v>4.8295850152120234E-2</v>
      </c>
      <c r="G132" s="20">
        <f t="shared" si="62"/>
        <v>4.8295850152120234E-2</v>
      </c>
      <c r="H132" s="49">
        <f t="shared" si="92"/>
        <v>30.003745905002042</v>
      </c>
      <c r="I132" s="20">
        <f t="shared" si="63"/>
        <v>30.003745905002042</v>
      </c>
      <c r="J132" s="57">
        <f t="shared" si="93"/>
        <v>0</v>
      </c>
      <c r="K132" s="16">
        <f t="shared" si="64"/>
        <v>30.003745905002042</v>
      </c>
      <c r="L132" s="34">
        <f t="shared" si="94"/>
        <v>1</v>
      </c>
      <c r="M132" s="49">
        <f t="shared" si="109"/>
        <v>59.996289345265744</v>
      </c>
      <c r="N132" s="20">
        <f t="shared" si="110"/>
        <v>59.996289345265744</v>
      </c>
      <c r="O132" s="16">
        <f t="shared" si="95"/>
        <v>30.003710654734256</v>
      </c>
      <c r="P132" s="49">
        <f t="shared" si="111"/>
        <v>4.8295850152120227E-2</v>
      </c>
      <c r="Q132" s="20">
        <f t="shared" si="65"/>
        <v>4.8295850152120227E-2</v>
      </c>
      <c r="R132" s="49">
        <f t="shared" si="112"/>
        <v>9.65807981377374E-2</v>
      </c>
      <c r="S132" s="20">
        <f t="shared" si="66"/>
        <v>9.65807981377374E-2</v>
      </c>
      <c r="T132" s="57">
        <f t="shared" si="113"/>
        <v>-8.3792463434318662E-2</v>
      </c>
      <c r="U132" s="16">
        <f t="shared" si="96"/>
        <v>-1.541762499775029E-4</v>
      </c>
      <c r="V132" s="16">
        <f t="shared" si="114"/>
        <v>-1.541762499775029E-4</v>
      </c>
      <c r="W132" s="34">
        <f t="shared" si="67"/>
        <v>4</v>
      </c>
      <c r="X132" s="49">
        <f t="shared" si="115"/>
        <v>59.996254095117749</v>
      </c>
      <c r="Y132" s="20">
        <f t="shared" si="116"/>
        <v>59.996254095117749</v>
      </c>
      <c r="Z132" s="16">
        <f t="shared" si="97"/>
        <v>30.003745904882251</v>
      </c>
      <c r="AA132" s="49">
        <f t="shared" si="68"/>
        <v>-8.9027139658053893E-5</v>
      </c>
      <c r="AB132" s="20">
        <f t="shared" si="98"/>
        <v>359.99991097286033</v>
      </c>
      <c r="AC132" s="49">
        <f t="shared" si="99"/>
        <v>1.7803381362590888E-4</v>
      </c>
      <c r="AD132" s="20">
        <f t="shared" si="100"/>
        <v>359.99982196618635</v>
      </c>
      <c r="AF132" s="58">
        <f t="shared" si="117"/>
        <v>6.1111118455190621</v>
      </c>
      <c r="AG132" s="51">
        <f t="shared" si="101"/>
        <v>366.66671073114372</v>
      </c>
      <c r="AH132" s="16">
        <f t="shared" si="102"/>
        <v>250.00003004396166</v>
      </c>
      <c r="AI132" s="52">
        <f t="shared" si="69"/>
        <v>159.83406589198282</v>
      </c>
      <c r="AJ132" s="52">
        <f t="shared" si="103"/>
        <v>4.838487729176677E-2</v>
      </c>
      <c r="AK132" s="16">
        <f t="shared" si="118"/>
        <v>5.1284141875728437</v>
      </c>
      <c r="AL132" s="16">
        <f t="shared" si="119"/>
        <v>5.1283251604331781</v>
      </c>
      <c r="AM132" s="32">
        <f t="shared" si="70"/>
        <v>6.1111118454969375</v>
      </c>
      <c r="AN132" s="32">
        <f t="shared" si="71"/>
        <v>-1.6444288140262745E-5</v>
      </c>
      <c r="AO132" s="32">
        <f t="shared" si="72"/>
        <v>6.0866490480492876</v>
      </c>
      <c r="AP132" s="32">
        <f t="shared" si="73"/>
        <v>-1.6444288140262745E-5</v>
      </c>
      <c r="AQ132" s="32">
        <f t="shared" si="74"/>
        <v>0.54625209752795412</v>
      </c>
      <c r="AR132" s="56">
        <f t="shared" si="121"/>
        <v>653.01207649026276</v>
      </c>
      <c r="AS132" s="56">
        <f t="shared" si="121"/>
        <v>-5.2192607625350885E-4</v>
      </c>
      <c r="AT132" s="56">
        <f t="shared" si="121"/>
        <v>29.243305256457234</v>
      </c>
      <c r="AU132" s="55">
        <f t="shared" si="105"/>
        <v>0.31005890174502254</v>
      </c>
      <c r="AV132" s="56">
        <f t="shared" si="75"/>
        <v>11547.008159134974</v>
      </c>
      <c r="AW132" s="53">
        <f t="shared" si="76"/>
        <v>1.031981779200024E-2</v>
      </c>
      <c r="AX132" s="53">
        <f t="shared" si="77"/>
        <v>9.6755225525643737E-2</v>
      </c>
      <c r="AY132" s="56">
        <f t="shared" si="78"/>
        <v>676.67325209386081</v>
      </c>
      <c r="AZ132" s="56">
        <f t="shared" si="79"/>
        <v>399.58516472995706</v>
      </c>
      <c r="BA132" s="53">
        <f t="shared" si="80"/>
        <v>7.4403432051347793E-3</v>
      </c>
      <c r="BB132" s="56">
        <f t="shared" si="81"/>
        <v>277.08833132327561</v>
      </c>
      <c r="BC132" s="56">
        <f t="shared" si="82"/>
        <v>-2.4395937185772709E-4</v>
      </c>
      <c r="BD132" s="53">
        <f t="shared" si="83"/>
        <v>-2.180319119486253E-10</v>
      </c>
      <c r="BE132" s="32">
        <f t="shared" si="84"/>
        <v>6.1111118453010302</v>
      </c>
      <c r="BF132" s="53">
        <f t="shared" si="85"/>
        <v>2.4049021047380064E-8</v>
      </c>
      <c r="BG132" s="51">
        <f t="shared" si="106"/>
        <v>6.1111118693500517</v>
      </c>
      <c r="BH132" s="51">
        <f t="shared" si="86"/>
        <v>-8.9372222221898653E-3</v>
      </c>
      <c r="BI132" s="51">
        <f t="shared" si="87"/>
        <v>-8.3792463114135102E-2</v>
      </c>
    </row>
    <row r="133" spans="1:61" ht="12.75" customHeight="1" x14ac:dyDescent="0.2">
      <c r="A133" s="45">
        <f t="shared" si="88"/>
        <v>107</v>
      </c>
      <c r="B133" s="57">
        <f t="shared" si="107"/>
        <v>9.6755225525643737E-2</v>
      </c>
      <c r="C133" s="16">
        <f t="shared" si="89"/>
        <v>9.6577191712015065E-2</v>
      </c>
      <c r="D133" s="34">
        <f t="shared" si="90"/>
        <v>1</v>
      </c>
      <c r="E133" s="49">
        <f t="shared" si="108"/>
        <v>8.3635134336849826E-2</v>
      </c>
      <c r="F133" s="49">
        <f t="shared" si="91"/>
        <v>4.8294098189799524E-2</v>
      </c>
      <c r="G133" s="20">
        <f t="shared" si="62"/>
        <v>4.8294098189799524E-2</v>
      </c>
      <c r="H133" s="49">
        <f t="shared" si="92"/>
        <v>30.003781152542537</v>
      </c>
      <c r="I133" s="20">
        <f t="shared" si="63"/>
        <v>30.003781152542537</v>
      </c>
      <c r="J133" s="57">
        <f t="shared" si="93"/>
        <v>0</v>
      </c>
      <c r="K133" s="16">
        <f t="shared" si="64"/>
        <v>30.003781152542537</v>
      </c>
      <c r="L133" s="34">
        <f t="shared" si="94"/>
        <v>1</v>
      </c>
      <c r="M133" s="49">
        <f t="shared" si="109"/>
        <v>59.996254095117763</v>
      </c>
      <c r="N133" s="20">
        <f t="shared" si="110"/>
        <v>59.996254095117763</v>
      </c>
      <c r="O133" s="16">
        <f t="shared" si="95"/>
        <v>30.003745904882237</v>
      </c>
      <c r="P133" s="49">
        <f t="shared" si="111"/>
        <v>4.8294098189799482E-2</v>
      </c>
      <c r="Q133" s="20">
        <f t="shared" si="65"/>
        <v>4.8294098189799482E-2</v>
      </c>
      <c r="R133" s="49">
        <f t="shared" si="112"/>
        <v>9.6577191709163152E-2</v>
      </c>
      <c r="S133" s="20">
        <f t="shared" si="66"/>
        <v>9.6577191709163152E-2</v>
      </c>
      <c r="T133" s="57">
        <f t="shared" si="113"/>
        <v>-8.3792463114135102E-2</v>
      </c>
      <c r="U133" s="16">
        <f t="shared" si="96"/>
        <v>-1.5732877728527606E-4</v>
      </c>
      <c r="V133" s="16">
        <f t="shared" si="114"/>
        <v>-1.5732877728527606E-4</v>
      </c>
      <c r="W133" s="34">
        <f t="shared" si="67"/>
        <v>4</v>
      </c>
      <c r="X133" s="49">
        <f t="shared" si="115"/>
        <v>59.996218847582192</v>
      </c>
      <c r="Y133" s="20">
        <f t="shared" si="116"/>
        <v>59.996218847582192</v>
      </c>
      <c r="Z133" s="16">
        <f t="shared" si="97"/>
        <v>30.003781152417808</v>
      </c>
      <c r="AA133" s="49">
        <f t="shared" si="68"/>
        <v>-9.0847656026000931E-5</v>
      </c>
      <c r="AB133" s="20">
        <f t="shared" si="98"/>
        <v>359.99990915234395</v>
      </c>
      <c r="AC133" s="49">
        <f t="shared" si="99"/>
        <v>1.8167332238607425E-4</v>
      </c>
      <c r="AD133" s="20">
        <f t="shared" si="100"/>
        <v>359.9998183266776</v>
      </c>
      <c r="AF133" s="58">
        <f t="shared" si="117"/>
        <v>6.1111118693500517</v>
      </c>
      <c r="AG133" s="51">
        <f t="shared" si="101"/>
        <v>366.66671216100309</v>
      </c>
      <c r="AH133" s="16">
        <f t="shared" si="102"/>
        <v>250.00003101886577</v>
      </c>
      <c r="AI133" s="52">
        <f t="shared" si="69"/>
        <v>159.83406713856579</v>
      </c>
      <c r="AJ133" s="52">
        <f t="shared" si="103"/>
        <v>4.8384945845839411E-2</v>
      </c>
      <c r="AK133" s="16">
        <f t="shared" si="118"/>
        <v>5.1767991334186831</v>
      </c>
      <c r="AL133" s="16">
        <f t="shared" si="119"/>
        <v>5.1767082857626292</v>
      </c>
      <c r="AM133" s="32">
        <f t="shared" si="70"/>
        <v>6.1111118693270132</v>
      </c>
      <c r="AN133" s="32">
        <f t="shared" si="71"/>
        <v>-1.6780533687261286E-5</v>
      </c>
      <c r="AO133" s="32">
        <f t="shared" si="72"/>
        <v>6.0861856219169255</v>
      </c>
      <c r="AP133" s="32">
        <f t="shared" si="73"/>
        <v>-1.6780533687261286E-5</v>
      </c>
      <c r="AQ133" s="32">
        <f t="shared" si="74"/>
        <v>0.55139174368247035</v>
      </c>
      <c r="AR133" s="56">
        <f t="shared" si="121"/>
        <v>659.09826211217967</v>
      </c>
      <c r="AS133" s="56">
        <f t="shared" si="121"/>
        <v>-5.3870660994077011E-4</v>
      </c>
      <c r="AT133" s="56">
        <f t="shared" si="121"/>
        <v>29.794697000139703</v>
      </c>
      <c r="AU133" s="55">
        <f t="shared" si="105"/>
        <v>0.31005890174502254</v>
      </c>
      <c r="AV133" s="56">
        <f t="shared" si="75"/>
        <v>11547.00824919277</v>
      </c>
      <c r="AW133" s="53">
        <f t="shared" si="76"/>
        <v>1.0319817872486894E-2</v>
      </c>
      <c r="AX133" s="53">
        <f t="shared" si="77"/>
        <v>9.6755225902951977E-2</v>
      </c>
      <c r="AY133" s="56">
        <f t="shared" si="78"/>
        <v>676.67324945509495</v>
      </c>
      <c r="AZ133" s="56">
        <f t="shared" si="79"/>
        <v>399.58516784641449</v>
      </c>
      <c r="BA133" s="53">
        <f t="shared" si="80"/>
        <v>7.4403432051347793E-3</v>
      </c>
      <c r="BB133" s="56">
        <f t="shared" si="81"/>
        <v>277.08833348435184</v>
      </c>
      <c r="BC133" s="56">
        <f t="shared" si="82"/>
        <v>-2.5187567138118538E-4</v>
      </c>
      <c r="BD133" s="53">
        <f t="shared" si="83"/>
        <v>-2.2510688475050717E-10</v>
      </c>
      <c r="BE133" s="32">
        <f t="shared" si="84"/>
        <v>6.1111118691249446</v>
      </c>
      <c r="BF133" s="53">
        <f t="shared" si="85"/>
        <v>2.4540764721181644E-8</v>
      </c>
      <c r="BG133" s="51">
        <f t="shared" si="106"/>
        <v>6.1111118936657096</v>
      </c>
      <c r="BH133" s="51">
        <f t="shared" si="86"/>
        <v>-8.9372222221885279E-3</v>
      </c>
      <c r="BI133" s="51">
        <f t="shared" si="87"/>
        <v>-8.3792462787364158E-2</v>
      </c>
    </row>
    <row r="134" spans="1:61" ht="12.75" customHeight="1" x14ac:dyDescent="0.2">
      <c r="A134" s="45">
        <f t="shared" si="88"/>
        <v>108</v>
      </c>
      <c r="B134" s="57">
        <f t="shared" si="107"/>
        <v>9.6755225902951977E-2</v>
      </c>
      <c r="C134" s="16">
        <f t="shared" si="89"/>
        <v>9.6573552580537125E-2</v>
      </c>
      <c r="D134" s="34">
        <f t="shared" si="90"/>
        <v>1</v>
      </c>
      <c r="E134" s="49">
        <f t="shared" si="108"/>
        <v>8.363195316790456E-2</v>
      </c>
      <c r="F134" s="49">
        <f t="shared" si="91"/>
        <v>4.8292329863338312E-2</v>
      </c>
      <c r="G134" s="20">
        <f t="shared" si="62"/>
        <v>4.8292329863338312E-2</v>
      </c>
      <c r="H134" s="49">
        <f t="shared" si="92"/>
        <v>30.003816397446851</v>
      </c>
      <c r="I134" s="20">
        <f t="shared" si="63"/>
        <v>30.003816397446851</v>
      </c>
      <c r="J134" s="57">
        <f t="shared" si="93"/>
        <v>0</v>
      </c>
      <c r="K134" s="16">
        <f t="shared" si="64"/>
        <v>30.003816397446851</v>
      </c>
      <c r="L134" s="34">
        <f t="shared" si="94"/>
        <v>1</v>
      </c>
      <c r="M134" s="49">
        <f t="shared" si="109"/>
        <v>59.996218847582192</v>
      </c>
      <c r="N134" s="20">
        <f t="shared" si="110"/>
        <v>59.996218847582192</v>
      </c>
      <c r="O134" s="16">
        <f t="shared" si="95"/>
        <v>30.003781152417808</v>
      </c>
      <c r="P134" s="49">
        <f t="shared" si="111"/>
        <v>4.8292329863338299E-2</v>
      </c>
      <c r="Q134" s="20">
        <f t="shared" si="65"/>
        <v>4.8292329863338299E-2</v>
      </c>
      <c r="R134" s="49">
        <f t="shared" si="112"/>
        <v>9.6573552580390215E-2</v>
      </c>
      <c r="S134" s="20">
        <f t="shared" si="66"/>
        <v>9.6573552580390215E-2</v>
      </c>
      <c r="T134" s="57">
        <f t="shared" si="113"/>
        <v>-8.3792462787364158E-2</v>
      </c>
      <c r="U134" s="16">
        <f t="shared" si="96"/>
        <v>-1.6050961945959785E-4</v>
      </c>
      <c r="V134" s="16">
        <f t="shared" si="114"/>
        <v>-1.6050961945959785E-4</v>
      </c>
      <c r="W134" s="34">
        <f t="shared" si="67"/>
        <v>4</v>
      </c>
      <c r="X134" s="49">
        <f t="shared" si="115"/>
        <v>59.996183602682983</v>
      </c>
      <c r="Y134" s="20">
        <f t="shared" si="116"/>
        <v>59.996183602682983</v>
      </c>
      <c r="Z134" s="16">
        <f t="shared" si="97"/>
        <v>30.003816397317017</v>
      </c>
      <c r="AA134" s="49">
        <f t="shared" si="68"/>
        <v>-9.2684527666902152E-5</v>
      </c>
      <c r="AB134" s="20">
        <f t="shared" si="98"/>
        <v>359.99990731547234</v>
      </c>
      <c r="AC134" s="49">
        <f t="shared" si="99"/>
        <v>1.8534755335075268E-4</v>
      </c>
      <c r="AD134" s="20">
        <f t="shared" si="100"/>
        <v>359.99981465244667</v>
      </c>
      <c r="AF134" s="58">
        <f t="shared" si="117"/>
        <v>6.1111118936657096</v>
      </c>
      <c r="AG134" s="51">
        <f t="shared" si="101"/>
        <v>366.66671361994258</v>
      </c>
      <c r="AH134" s="16">
        <f t="shared" si="102"/>
        <v>250.00003201359723</v>
      </c>
      <c r="AI134" s="52">
        <f t="shared" si="69"/>
        <v>159.83406841050146</v>
      </c>
      <c r="AJ134" s="52">
        <f t="shared" si="103"/>
        <v>4.8385014390987635E-2</v>
      </c>
      <c r="AK134" s="16">
        <f t="shared" si="118"/>
        <v>5.2251841478096708</v>
      </c>
      <c r="AL134" s="16">
        <f t="shared" si="119"/>
        <v>5.2250914632820127</v>
      </c>
      <c r="AM134" s="32">
        <f t="shared" si="70"/>
        <v>6.1111118936417297</v>
      </c>
      <c r="AN134" s="32">
        <f t="shared" si="71"/>
        <v>-1.7119799274256416E-5</v>
      </c>
      <c r="AO134" s="32">
        <f t="shared" si="72"/>
        <v>6.0857178557765046</v>
      </c>
      <c r="AP134" s="32">
        <f t="shared" si="73"/>
        <v>-1.7119799274256416E-5</v>
      </c>
      <c r="AQ134" s="32">
        <f t="shared" si="74"/>
        <v>0.55653100227429186</v>
      </c>
      <c r="AR134" s="56">
        <f t="shared" si="121"/>
        <v>665.18397996795613</v>
      </c>
      <c r="AS134" s="56">
        <f t="shared" si="121"/>
        <v>-5.5582640921502649E-4</v>
      </c>
      <c r="AT134" s="56">
        <f t="shared" si="121"/>
        <v>30.351228002413993</v>
      </c>
      <c r="AU134" s="55">
        <f t="shared" si="105"/>
        <v>0.31005890174502254</v>
      </c>
      <c r="AV134" s="56">
        <f t="shared" si="75"/>
        <v>11547.008341082141</v>
      </c>
      <c r="AW134" s="53">
        <f t="shared" si="76"/>
        <v>1.0319817954610466E-2</v>
      </c>
      <c r="AX134" s="53">
        <f t="shared" si="77"/>
        <v>9.6755226287933802E-2</v>
      </c>
      <c r="AY134" s="56">
        <f t="shared" si="78"/>
        <v>676.67324676266264</v>
      </c>
      <c r="AZ134" s="56">
        <f t="shared" si="79"/>
        <v>399.58517102625365</v>
      </c>
      <c r="BA134" s="53">
        <f t="shared" si="80"/>
        <v>7.4403432051347793E-3</v>
      </c>
      <c r="BB134" s="56">
        <f t="shared" si="81"/>
        <v>277.08833568937945</v>
      </c>
      <c r="BC134" s="56">
        <f t="shared" si="82"/>
        <v>-2.5995297045255938E-4</v>
      </c>
      <c r="BD134" s="53">
        <f t="shared" si="83"/>
        <v>-2.3232574642612905E-10</v>
      </c>
      <c r="BE134" s="32">
        <f t="shared" si="84"/>
        <v>6.1111118934333835</v>
      </c>
      <c r="BF134" s="53">
        <f t="shared" si="85"/>
        <v>2.5036925059817586E-8</v>
      </c>
      <c r="BG134" s="51">
        <f t="shared" si="106"/>
        <v>6.1111119184703089</v>
      </c>
      <c r="BH134" s="51">
        <f t="shared" si="86"/>
        <v>-8.9372222221871522E-3</v>
      </c>
      <c r="BI134" s="51">
        <f t="shared" si="87"/>
        <v>-8.3792462453947295E-2</v>
      </c>
    </row>
    <row r="135" spans="1:61" ht="12.75" customHeight="1" x14ac:dyDescent="0.2">
      <c r="A135" s="45">
        <f t="shared" si="88"/>
        <v>109</v>
      </c>
      <c r="B135" s="57">
        <f t="shared" si="107"/>
        <v>9.6755226287933802E-2</v>
      </c>
      <c r="C135" s="16">
        <f t="shared" si="89"/>
        <v>9.6569878734612757E-2</v>
      </c>
      <c r="D135" s="34">
        <f t="shared" si="90"/>
        <v>1</v>
      </c>
      <c r="E135" s="49">
        <f t="shared" si="108"/>
        <v>8.3628741940962967E-2</v>
      </c>
      <c r="F135" s="49">
        <f t="shared" si="91"/>
        <v>4.8290544169870983E-2</v>
      </c>
      <c r="G135" s="20">
        <f t="shared" si="62"/>
        <v>4.8290544169870983E-2</v>
      </c>
      <c r="H135" s="49">
        <f t="shared" si="92"/>
        <v>30.003851639689557</v>
      </c>
      <c r="I135" s="20">
        <f t="shared" si="63"/>
        <v>30.003851639689557</v>
      </c>
      <c r="J135" s="57">
        <f t="shared" si="93"/>
        <v>0</v>
      </c>
      <c r="K135" s="16">
        <f t="shared" si="64"/>
        <v>30.003851639689557</v>
      </c>
      <c r="L135" s="34">
        <f t="shared" si="94"/>
        <v>1</v>
      </c>
      <c r="M135" s="49">
        <f t="shared" si="109"/>
        <v>59.996183602682983</v>
      </c>
      <c r="N135" s="20">
        <f t="shared" si="110"/>
        <v>59.996183602682983</v>
      </c>
      <c r="O135" s="16">
        <f t="shared" si="95"/>
        <v>30.003816397317017</v>
      </c>
      <c r="P135" s="49">
        <f t="shared" si="111"/>
        <v>4.829054416987099E-2</v>
      </c>
      <c r="Q135" s="20">
        <f t="shared" si="65"/>
        <v>4.829054416987099E-2</v>
      </c>
      <c r="R135" s="49">
        <f t="shared" si="112"/>
        <v>9.6569878736142811E-2</v>
      </c>
      <c r="S135" s="20">
        <f t="shared" si="66"/>
        <v>9.6569878736142811E-2</v>
      </c>
      <c r="T135" s="57">
        <f t="shared" si="113"/>
        <v>-8.3792462453947295E-2</v>
      </c>
      <c r="U135" s="16">
        <f t="shared" si="96"/>
        <v>-1.6372051298432777E-4</v>
      </c>
      <c r="V135" s="16">
        <f t="shared" si="114"/>
        <v>-1.6372051298432777E-4</v>
      </c>
      <c r="W135" s="34">
        <f t="shared" si="67"/>
        <v>4</v>
      </c>
      <c r="X135" s="49">
        <f t="shared" si="115"/>
        <v>59.99614836044551</v>
      </c>
      <c r="Y135" s="20">
        <f t="shared" si="116"/>
        <v>59.99614836044551</v>
      </c>
      <c r="Z135" s="16">
        <f t="shared" si="97"/>
        <v>30.00385163955449</v>
      </c>
      <c r="AA135" s="49">
        <f t="shared" si="68"/>
        <v>-9.4538757364830229E-5</v>
      </c>
      <c r="AB135" s="20">
        <f t="shared" si="98"/>
        <v>359.99990546124263</v>
      </c>
      <c r="AC135" s="49">
        <f t="shared" si="99"/>
        <v>1.8905448204600055E-4</v>
      </c>
      <c r="AD135" s="20">
        <f t="shared" si="100"/>
        <v>359.99981094551794</v>
      </c>
      <c r="AF135" s="58">
        <f t="shared" si="117"/>
        <v>6.1111119184703089</v>
      </c>
      <c r="AG135" s="51">
        <f t="shared" si="101"/>
        <v>366.66671510821851</v>
      </c>
      <c r="AH135" s="16">
        <f t="shared" si="102"/>
        <v>250.00003302833082</v>
      </c>
      <c r="AI135" s="52">
        <f t="shared" si="69"/>
        <v>159.83406970801329</v>
      </c>
      <c r="AJ135" s="52">
        <f t="shared" si="103"/>
        <v>4.8385082927211442E-2</v>
      </c>
      <c r="AK135" s="16">
        <f t="shared" si="118"/>
        <v>5.2735692307368822</v>
      </c>
      <c r="AL135" s="16">
        <f t="shared" si="119"/>
        <v>5.2734746919795157</v>
      </c>
      <c r="AM135" s="32">
        <f t="shared" si="70"/>
        <v>6.1111119184453599</v>
      </c>
      <c r="AN135" s="32">
        <f t="shared" si="71"/>
        <v>-1.7462270113050643E-5</v>
      </c>
      <c r="AO135" s="32">
        <f t="shared" si="72"/>
        <v>6.0852457499615698</v>
      </c>
      <c r="AP135" s="32">
        <f t="shared" si="73"/>
        <v>-1.7462270113050643E-5</v>
      </c>
      <c r="AQ135" s="32">
        <f t="shared" si="74"/>
        <v>0.56166986953154363</v>
      </c>
      <c r="AR135" s="56">
        <f t="shared" si="121"/>
        <v>671.26922571791772</v>
      </c>
      <c r="AS135" s="56">
        <f t="shared" si="121"/>
        <v>-5.7328867932807711E-4</v>
      </c>
      <c r="AT135" s="56">
        <f t="shared" si="121"/>
        <v>30.912897871945535</v>
      </c>
      <c r="AU135" s="55">
        <f t="shared" si="105"/>
        <v>0.31005890174502254</v>
      </c>
      <c r="AV135" s="56">
        <f t="shared" si="75"/>
        <v>11547.008434819227</v>
      </c>
      <c r="AW135" s="53">
        <f t="shared" si="76"/>
        <v>1.0319818038385383E-2</v>
      </c>
      <c r="AX135" s="53">
        <f t="shared" si="77"/>
        <v>9.6755226680656864E-2</v>
      </c>
      <c r="AY135" s="56">
        <f t="shared" si="78"/>
        <v>676.67324401609062</v>
      </c>
      <c r="AZ135" s="56">
        <f t="shared" si="79"/>
        <v>399.58517427003324</v>
      </c>
      <c r="BA135" s="53">
        <f t="shared" si="80"/>
        <v>7.4403432051347793E-3</v>
      </c>
      <c r="BB135" s="56">
        <f t="shared" si="81"/>
        <v>277.08833793874589</v>
      </c>
      <c r="BC135" s="56">
        <f t="shared" si="82"/>
        <v>-2.6819268850886147E-4</v>
      </c>
      <c r="BD135" s="53">
        <f t="shared" si="83"/>
        <v>-2.3968976555789193E-10</v>
      </c>
      <c r="BE135" s="32">
        <f t="shared" si="84"/>
        <v>6.1111119182306188</v>
      </c>
      <c r="BF135" s="53">
        <f t="shared" si="85"/>
        <v>2.5537772926905921E-8</v>
      </c>
      <c r="BG135" s="51">
        <f t="shared" si="106"/>
        <v>6.1111119437683916</v>
      </c>
      <c r="BH135" s="51">
        <f t="shared" si="86"/>
        <v>-8.937222222185735E-3</v>
      </c>
      <c r="BI135" s="51">
        <f t="shared" si="87"/>
        <v>-8.3792462113825933E-2</v>
      </c>
    </row>
    <row r="136" spans="1:61" ht="12.75" customHeight="1" x14ac:dyDescent="0.2">
      <c r="A136" s="45">
        <f t="shared" si="88"/>
        <v>110</v>
      </c>
      <c r="B136" s="57">
        <f t="shared" si="107"/>
        <v>9.6755226680656864E-2</v>
      </c>
      <c r="C136" s="16">
        <f t="shared" si="89"/>
        <v>9.6566172198606637E-2</v>
      </c>
      <c r="D136" s="34">
        <f t="shared" si="90"/>
        <v>1</v>
      </c>
      <c r="E136" s="49">
        <f t="shared" si="108"/>
        <v>8.3625502409160779E-2</v>
      </c>
      <c r="F136" s="49">
        <f t="shared" si="91"/>
        <v>4.828874212160781E-2</v>
      </c>
      <c r="G136" s="20">
        <f t="shared" si="62"/>
        <v>4.828874212160781E-2</v>
      </c>
      <c r="H136" s="49">
        <f t="shared" si="92"/>
        <v>30.00388687924676</v>
      </c>
      <c r="I136" s="20">
        <f t="shared" si="63"/>
        <v>30.00388687924676</v>
      </c>
      <c r="J136" s="57">
        <f t="shared" si="93"/>
        <v>0</v>
      </c>
      <c r="K136" s="16">
        <f t="shared" si="64"/>
        <v>30.00388687924676</v>
      </c>
      <c r="L136" s="34">
        <f t="shared" si="94"/>
        <v>1</v>
      </c>
      <c r="M136" s="49">
        <f t="shared" si="109"/>
        <v>59.99614836044551</v>
      </c>
      <c r="N136" s="20">
        <f t="shared" si="110"/>
        <v>59.99614836044551</v>
      </c>
      <c r="O136" s="16">
        <f t="shared" si="95"/>
        <v>30.00385163955449</v>
      </c>
      <c r="P136" s="49">
        <f t="shared" si="111"/>
        <v>4.8288742121607817E-2</v>
      </c>
      <c r="Q136" s="20">
        <f t="shared" si="65"/>
        <v>4.8288742121607817E-2</v>
      </c>
      <c r="R136" s="49">
        <f t="shared" si="112"/>
        <v>9.6566172199215566E-2</v>
      </c>
      <c r="S136" s="20">
        <f t="shared" si="66"/>
        <v>9.6566172199215566E-2</v>
      </c>
      <c r="T136" s="57">
        <f t="shared" si="113"/>
        <v>-8.3792462113825933E-2</v>
      </c>
      <c r="U136" s="16">
        <f t="shared" si="96"/>
        <v>-1.6695970466515386E-4</v>
      </c>
      <c r="V136" s="16">
        <f t="shared" si="114"/>
        <v>-1.6695970466515386E-4</v>
      </c>
      <c r="W136" s="34">
        <f t="shared" si="67"/>
        <v>4</v>
      </c>
      <c r="X136" s="49">
        <f t="shared" si="115"/>
        <v>59.996113120893703</v>
      </c>
      <c r="Y136" s="20">
        <f t="shared" si="116"/>
        <v>59.996113120893703</v>
      </c>
      <c r="Z136" s="16">
        <f t="shared" si="97"/>
        <v>30.003886879106297</v>
      </c>
      <c r="AA136" s="49">
        <f t="shared" si="68"/>
        <v>-9.6409332827250736E-5</v>
      </c>
      <c r="AB136" s="20">
        <f t="shared" si="98"/>
        <v>359.99990359066715</v>
      </c>
      <c r="AC136" s="49">
        <f t="shared" si="99"/>
        <v>1.9279600328090822E-4</v>
      </c>
      <c r="AD136" s="20">
        <f t="shared" si="100"/>
        <v>359.99980720399674</v>
      </c>
      <c r="AF136" s="58">
        <f t="shared" si="117"/>
        <v>6.1111119437683916</v>
      </c>
      <c r="AG136" s="51">
        <f t="shared" si="101"/>
        <v>366.66671662610349</v>
      </c>
      <c r="AH136" s="16">
        <f t="shared" si="102"/>
        <v>250.0000340632524</v>
      </c>
      <c r="AI136" s="52">
        <f t="shared" si="69"/>
        <v>159.83407103133891</v>
      </c>
      <c r="AJ136" s="52">
        <f t="shared" si="103"/>
        <v>4.838515145445399E-2</v>
      </c>
      <c r="AK136" s="16">
        <f t="shared" si="118"/>
        <v>5.3219543821913362</v>
      </c>
      <c r="AL136" s="16">
        <f t="shared" si="119"/>
        <v>5.3218579728584814</v>
      </c>
      <c r="AM136" s="32">
        <f t="shared" si="70"/>
        <v>6.1111119437424453</v>
      </c>
      <c r="AN136" s="32">
        <f t="shared" si="71"/>
        <v>-1.780775920978358E-5</v>
      </c>
      <c r="AO136" s="32">
        <f t="shared" si="72"/>
        <v>6.0847693047894502</v>
      </c>
      <c r="AP136" s="32">
        <f t="shared" si="73"/>
        <v>-1.780775920978358E-5</v>
      </c>
      <c r="AQ136" s="32">
        <f t="shared" si="74"/>
        <v>0.56680834189669105</v>
      </c>
      <c r="AR136" s="56">
        <f t="shared" si="121"/>
        <v>677.35399502270718</v>
      </c>
      <c r="AS136" s="56">
        <f t="shared" si="121"/>
        <v>-5.910964385378607E-4</v>
      </c>
      <c r="AT136" s="56">
        <f t="shared" si="121"/>
        <v>31.479706213842228</v>
      </c>
      <c r="AU136" s="55">
        <f t="shared" si="105"/>
        <v>0.31005890174502254</v>
      </c>
      <c r="AV136" s="56">
        <f t="shared" si="75"/>
        <v>11547.008530421197</v>
      </c>
      <c r="AW136" s="53">
        <f t="shared" si="76"/>
        <v>1.0319818123826988E-2</v>
      </c>
      <c r="AX136" s="53">
        <f t="shared" si="77"/>
        <v>9.6755227081193093E-2</v>
      </c>
      <c r="AY136" s="56">
        <f t="shared" si="78"/>
        <v>676.67324121487604</v>
      </c>
      <c r="AZ136" s="56">
        <f t="shared" si="79"/>
        <v>399.58517757834727</v>
      </c>
      <c r="BA136" s="53">
        <f t="shared" si="80"/>
        <v>7.4403432051347793E-3</v>
      </c>
      <c r="BB136" s="56">
        <f t="shared" si="81"/>
        <v>277.08834023286317</v>
      </c>
      <c r="BC136" s="56">
        <f t="shared" si="82"/>
        <v>-2.7659633440180187E-4</v>
      </c>
      <c r="BD136" s="53">
        <f t="shared" si="83"/>
        <v>-2.4720029064009928E-10</v>
      </c>
      <c r="BE136" s="32">
        <f t="shared" si="84"/>
        <v>6.1111119435211911</v>
      </c>
      <c r="BF136" s="53">
        <f t="shared" si="85"/>
        <v>2.6043034852266163E-8</v>
      </c>
      <c r="BG136" s="51">
        <f t="shared" si="106"/>
        <v>6.1111119695642264</v>
      </c>
      <c r="BH136" s="51">
        <f t="shared" si="86"/>
        <v>-8.9372222221842761E-3</v>
      </c>
      <c r="BI136" s="51">
        <f t="shared" si="87"/>
        <v>-8.3792461766937804E-2</v>
      </c>
    </row>
    <row r="137" spans="1:61" ht="12.75" customHeight="1" x14ac:dyDescent="0.2">
      <c r="A137" s="45">
        <f t="shared" si="88"/>
        <v>111</v>
      </c>
      <c r="B137" s="57">
        <f t="shared" si="107"/>
        <v>9.6755227081193093E-2</v>
      </c>
      <c r="C137" s="16">
        <f t="shared" si="89"/>
        <v>9.6562431077927613E-2</v>
      </c>
      <c r="D137" s="34">
        <f t="shared" si="90"/>
        <v>1</v>
      </c>
      <c r="E137" s="49">
        <f t="shared" si="108"/>
        <v>8.3622232931848853E-2</v>
      </c>
      <c r="F137" s="49">
        <f t="shared" si="91"/>
        <v>4.8286922771053176E-2</v>
      </c>
      <c r="G137" s="20">
        <f t="shared" si="62"/>
        <v>4.8286922771053176E-2</v>
      </c>
      <c r="H137" s="49">
        <f t="shared" si="92"/>
        <v>30.00392211609315</v>
      </c>
      <c r="I137" s="20">
        <f t="shared" si="63"/>
        <v>30.00392211609315</v>
      </c>
      <c r="J137" s="57">
        <f t="shared" si="93"/>
        <v>0</v>
      </c>
      <c r="K137" s="16">
        <f t="shared" si="64"/>
        <v>30.00392211609315</v>
      </c>
      <c r="L137" s="34">
        <f t="shared" si="94"/>
        <v>1</v>
      </c>
      <c r="M137" s="49">
        <f t="shared" si="109"/>
        <v>59.996113120893703</v>
      </c>
      <c r="N137" s="20">
        <f t="shared" si="110"/>
        <v>59.996113120893703</v>
      </c>
      <c r="O137" s="16">
        <f t="shared" si="95"/>
        <v>30.003886879106297</v>
      </c>
      <c r="P137" s="49">
        <f t="shared" si="111"/>
        <v>4.8286922771053162E-2</v>
      </c>
      <c r="Q137" s="20">
        <f t="shared" si="65"/>
        <v>4.8286922771053162E-2</v>
      </c>
      <c r="R137" s="49">
        <f t="shared" si="112"/>
        <v>9.6562431078654226E-2</v>
      </c>
      <c r="S137" s="20">
        <f t="shared" si="66"/>
        <v>9.6562431078654226E-2</v>
      </c>
      <c r="T137" s="57">
        <f t="shared" si="113"/>
        <v>-8.3792461766937804E-2</v>
      </c>
      <c r="U137" s="16">
        <f t="shared" si="96"/>
        <v>-1.7022883508895081E-4</v>
      </c>
      <c r="V137" s="16">
        <f t="shared" si="114"/>
        <v>-1.7022883508895081E-4</v>
      </c>
      <c r="W137" s="34">
        <f t="shared" si="67"/>
        <v>4</v>
      </c>
      <c r="X137" s="49">
        <f t="shared" si="115"/>
        <v>59.996077884052873</v>
      </c>
      <c r="Y137" s="20">
        <f t="shared" si="116"/>
        <v>59.996077884052873</v>
      </c>
      <c r="Z137" s="16">
        <f t="shared" si="97"/>
        <v>30.003922115947127</v>
      </c>
      <c r="AA137" s="49">
        <f t="shared" si="68"/>
        <v>-9.8297201466104729E-5</v>
      </c>
      <c r="AB137" s="20">
        <f t="shared" si="98"/>
        <v>359.99990170279852</v>
      </c>
      <c r="AC137" s="49">
        <f t="shared" si="99"/>
        <v>1.9657199587634237E-4</v>
      </c>
      <c r="AD137" s="20">
        <f t="shared" si="100"/>
        <v>359.9998034280041</v>
      </c>
      <c r="AF137" s="58">
        <f t="shared" si="117"/>
        <v>6.1111119695642264</v>
      </c>
      <c r="AG137" s="51">
        <f t="shared" si="101"/>
        <v>366.66671817385361</v>
      </c>
      <c r="AH137" s="16">
        <f t="shared" si="102"/>
        <v>250.00003511853657</v>
      </c>
      <c r="AI137" s="52">
        <f t="shared" si="69"/>
        <v>159.83407238070168</v>
      </c>
      <c r="AJ137" s="52">
        <f t="shared" si="103"/>
        <v>4.8385219972544746E-2</v>
      </c>
      <c r="AK137" s="16">
        <f t="shared" si="118"/>
        <v>5.370339602163881</v>
      </c>
      <c r="AL137" s="16">
        <f t="shared" si="119"/>
        <v>5.3702413049624056</v>
      </c>
      <c r="AM137" s="32">
        <f t="shared" si="70"/>
        <v>6.1111119695372542</v>
      </c>
      <c r="AN137" s="32">
        <f t="shared" si="71"/>
        <v>-1.8156441547985278E-5</v>
      </c>
      <c r="AO137" s="32">
        <f t="shared" si="72"/>
        <v>6.084288520599503</v>
      </c>
      <c r="AP137" s="32">
        <f t="shared" si="73"/>
        <v>-1.8156441547985278E-5</v>
      </c>
      <c r="AQ137" s="32">
        <f t="shared" si="74"/>
        <v>0.57194641560429971</v>
      </c>
      <c r="AR137" s="56">
        <f t="shared" si="121"/>
        <v>683.43828354330674</v>
      </c>
      <c r="AS137" s="56">
        <f t="shared" si="121"/>
        <v>-6.0925288008584601E-4</v>
      </c>
      <c r="AT137" s="56">
        <f t="shared" si="121"/>
        <v>32.051652629446529</v>
      </c>
      <c r="AU137" s="55">
        <f t="shared" si="105"/>
        <v>0.31005890174502254</v>
      </c>
      <c r="AV137" s="56">
        <f t="shared" si="75"/>
        <v>11547.00862790419</v>
      </c>
      <c r="AW137" s="53">
        <f t="shared" si="76"/>
        <v>1.0319818210949707E-2</v>
      </c>
      <c r="AX137" s="53">
        <f t="shared" si="77"/>
        <v>9.6755227489610116E-2</v>
      </c>
      <c r="AY137" s="56">
        <f t="shared" si="78"/>
        <v>676.6732383585462</v>
      </c>
      <c r="AZ137" s="56">
        <f t="shared" si="79"/>
        <v>399.58518095175418</v>
      </c>
      <c r="BA137" s="53">
        <f t="shared" si="80"/>
        <v>7.4403432051347793E-3</v>
      </c>
      <c r="BB137" s="56">
        <f t="shared" si="81"/>
        <v>277.08834257211839</v>
      </c>
      <c r="BC137" s="56">
        <f t="shared" si="82"/>
        <v>-2.8516532637468117E-4</v>
      </c>
      <c r="BD137" s="53">
        <f t="shared" si="83"/>
        <v>-2.5485858918830531E-10</v>
      </c>
      <c r="BE137" s="32">
        <f t="shared" si="84"/>
        <v>6.1111119693093681</v>
      </c>
      <c r="BF137" s="53">
        <f t="shared" si="85"/>
        <v>2.6552966741125502E-8</v>
      </c>
      <c r="BG137" s="51">
        <f t="shared" si="106"/>
        <v>6.111111995862335</v>
      </c>
      <c r="BH137" s="51">
        <f t="shared" si="86"/>
        <v>-8.9372222221827755E-3</v>
      </c>
      <c r="BI137" s="51">
        <f t="shared" si="87"/>
        <v>-8.3792461413224356E-2</v>
      </c>
    </row>
    <row r="138" spans="1:61" ht="12.75" customHeight="1" x14ac:dyDescent="0.2">
      <c r="A138" s="45">
        <f t="shared" si="88"/>
        <v>112</v>
      </c>
      <c r="B138" s="57">
        <f t="shared" si="107"/>
        <v>9.6755227489610116E-2</v>
      </c>
      <c r="C138" s="16">
        <f t="shared" si="89"/>
        <v>9.6558655493709011E-2</v>
      </c>
      <c r="D138" s="34">
        <f t="shared" si="90"/>
        <v>1</v>
      </c>
      <c r="E138" s="49">
        <f t="shared" si="108"/>
        <v>8.3618933613980553E-2</v>
      </c>
      <c r="F138" s="49">
        <f t="shared" si="91"/>
        <v>4.8285086178689339E-2</v>
      </c>
      <c r="G138" s="20">
        <f t="shared" si="62"/>
        <v>4.8285086178689339E-2</v>
      </c>
      <c r="H138" s="49">
        <f t="shared" si="92"/>
        <v>30.00395735020351</v>
      </c>
      <c r="I138" s="20">
        <f t="shared" si="63"/>
        <v>30.00395735020351</v>
      </c>
      <c r="J138" s="57">
        <f t="shared" si="93"/>
        <v>0</v>
      </c>
      <c r="K138" s="16">
        <f t="shared" si="64"/>
        <v>30.00395735020351</v>
      </c>
      <c r="L138" s="34">
        <f t="shared" si="94"/>
        <v>1</v>
      </c>
      <c r="M138" s="49">
        <f t="shared" si="109"/>
        <v>59.996077884052873</v>
      </c>
      <c r="N138" s="20">
        <f t="shared" si="110"/>
        <v>59.996077884052873</v>
      </c>
      <c r="O138" s="16">
        <f t="shared" si="95"/>
        <v>30.003922115947127</v>
      </c>
      <c r="P138" s="49">
        <f t="shared" si="111"/>
        <v>4.8285086178689311E-2</v>
      </c>
      <c r="Q138" s="20">
        <f t="shared" si="65"/>
        <v>4.8285086178689311E-2</v>
      </c>
      <c r="R138" s="49">
        <f t="shared" si="112"/>
        <v>9.6558655494989057E-2</v>
      </c>
      <c r="S138" s="20">
        <f t="shared" si="66"/>
        <v>9.6558655494989057E-2</v>
      </c>
      <c r="T138" s="57">
        <f t="shared" si="113"/>
        <v>-8.3792461413224356E-2</v>
      </c>
      <c r="U138" s="16">
        <f t="shared" si="96"/>
        <v>-1.7352779924380279E-4</v>
      </c>
      <c r="V138" s="16">
        <f t="shared" si="114"/>
        <v>-1.7352779924380279E-4</v>
      </c>
      <c r="W138" s="34">
        <f t="shared" si="67"/>
        <v>4</v>
      </c>
      <c r="X138" s="49">
        <f t="shared" si="115"/>
        <v>59.996042649948222</v>
      </c>
      <c r="Y138" s="20">
        <f t="shared" si="116"/>
        <v>59.996042649948222</v>
      </c>
      <c r="Z138" s="16">
        <f t="shared" si="97"/>
        <v>30.003957350051778</v>
      </c>
      <c r="AA138" s="49">
        <f t="shared" si="68"/>
        <v>-1.0020230271600333E-4</v>
      </c>
      <c r="AB138" s="20">
        <f t="shared" si="98"/>
        <v>359.99989979769731</v>
      </c>
      <c r="AC138" s="49">
        <f t="shared" si="99"/>
        <v>2.0038051106828297E-4</v>
      </c>
      <c r="AD138" s="20">
        <f t="shared" si="100"/>
        <v>359.99979961948895</v>
      </c>
      <c r="AF138" s="58">
        <f t="shared" si="117"/>
        <v>6.111111995862335</v>
      </c>
      <c r="AG138" s="51">
        <f t="shared" si="101"/>
        <v>366.66671975174012</v>
      </c>
      <c r="AH138" s="16">
        <f t="shared" si="102"/>
        <v>250.00003619436828</v>
      </c>
      <c r="AI138" s="52">
        <f t="shared" si="69"/>
        <v>159.83407375633797</v>
      </c>
      <c r="AJ138" s="52">
        <f t="shared" si="103"/>
        <v>4.8385288481370026E-2</v>
      </c>
      <c r="AK138" s="16">
        <f t="shared" si="118"/>
        <v>5.418724890645251</v>
      </c>
      <c r="AL138" s="16">
        <f t="shared" si="119"/>
        <v>5.4186246883425611</v>
      </c>
      <c r="AM138" s="32">
        <f t="shared" si="70"/>
        <v>6.1111119958343076</v>
      </c>
      <c r="AN138" s="32">
        <f t="shared" si="71"/>
        <v>-1.8508305927326487E-5</v>
      </c>
      <c r="AO138" s="32">
        <f t="shared" si="72"/>
        <v>6.0838033977246209</v>
      </c>
      <c r="AP138" s="32">
        <f t="shared" si="73"/>
        <v>-1.8508305927326487E-5</v>
      </c>
      <c r="AQ138" s="32">
        <f t="shared" si="74"/>
        <v>0.577084086996278</v>
      </c>
      <c r="AR138" s="56">
        <f t="shared" si="121"/>
        <v>689.52208694103138</v>
      </c>
      <c r="AS138" s="56">
        <f t="shared" si="121"/>
        <v>-6.2776118601317254E-4</v>
      </c>
      <c r="AT138" s="56">
        <f t="shared" si="121"/>
        <v>32.628736716442809</v>
      </c>
      <c r="AU138" s="55">
        <f t="shared" si="105"/>
        <v>0.31005890174502254</v>
      </c>
      <c r="AV138" s="56">
        <f t="shared" si="75"/>
        <v>11547.008727285278</v>
      </c>
      <c r="AW138" s="53">
        <f t="shared" si="76"/>
        <v>1.0319818299768791E-2</v>
      </c>
      <c r="AX138" s="53">
        <f t="shared" si="77"/>
        <v>9.6755227905979388E-2</v>
      </c>
      <c r="AY138" s="56">
        <f t="shared" si="78"/>
        <v>676.67323544660053</v>
      </c>
      <c r="AZ138" s="56">
        <f t="shared" si="79"/>
        <v>399.58518439084492</v>
      </c>
      <c r="BA138" s="53">
        <f t="shared" si="80"/>
        <v>7.4403432051347793E-3</v>
      </c>
      <c r="BB138" s="56">
        <f t="shared" si="81"/>
        <v>277.08834495692139</v>
      </c>
      <c r="BC138" s="56">
        <f t="shared" si="82"/>
        <v>-2.9390116577587833E-4</v>
      </c>
      <c r="BD138" s="53">
        <f t="shared" si="83"/>
        <v>-2.6266600299091971E-10</v>
      </c>
      <c r="BE138" s="32">
        <f t="shared" si="84"/>
        <v>6.1111119955996687</v>
      </c>
      <c r="BF138" s="53">
        <f t="shared" si="85"/>
        <v>2.7067552213310118E-8</v>
      </c>
      <c r="BG138" s="51">
        <f t="shared" si="106"/>
        <v>6.1111120226672213</v>
      </c>
      <c r="BH138" s="51">
        <f t="shared" si="86"/>
        <v>-8.9372222221812316E-3</v>
      </c>
      <c r="BI138" s="51">
        <f t="shared" si="87"/>
        <v>-8.3792461052623585E-2</v>
      </c>
    </row>
    <row r="139" spans="1:61" ht="12.75" customHeight="1" x14ac:dyDescent="0.2">
      <c r="A139" s="45">
        <f t="shared" si="88"/>
        <v>113</v>
      </c>
      <c r="B139" s="57">
        <f t="shared" si="107"/>
        <v>9.6755227905979388E-2</v>
      </c>
      <c r="C139" s="16">
        <f t="shared" si="89"/>
        <v>9.6554847394941135E-2</v>
      </c>
      <c r="D139" s="34">
        <f t="shared" si="90"/>
        <v>1</v>
      </c>
      <c r="E139" s="49">
        <f t="shared" si="108"/>
        <v>8.3615606143415844E-2</v>
      </c>
      <c r="F139" s="49">
        <f t="shared" si="91"/>
        <v>4.8283233319038728E-2</v>
      </c>
      <c r="G139" s="20">
        <f t="shared" si="62"/>
        <v>4.8283233319038728E-2</v>
      </c>
      <c r="H139" s="49">
        <f t="shared" si="92"/>
        <v>30.00399258155408</v>
      </c>
      <c r="I139" s="20">
        <f t="shared" si="63"/>
        <v>30.00399258155408</v>
      </c>
      <c r="J139" s="57">
        <f t="shared" si="93"/>
        <v>0</v>
      </c>
      <c r="K139" s="16">
        <f t="shared" si="64"/>
        <v>30.00399258155408</v>
      </c>
      <c r="L139" s="34">
        <f t="shared" si="94"/>
        <v>1</v>
      </c>
      <c r="M139" s="49">
        <f t="shared" si="109"/>
        <v>59.996042649948222</v>
      </c>
      <c r="N139" s="20">
        <f t="shared" si="110"/>
        <v>59.996042649948222</v>
      </c>
      <c r="O139" s="16">
        <f t="shared" si="95"/>
        <v>30.003957350051778</v>
      </c>
      <c r="P139" s="49">
        <f t="shared" si="111"/>
        <v>4.8283233319038728E-2</v>
      </c>
      <c r="Q139" s="20">
        <f t="shared" si="65"/>
        <v>4.8283233319038728E-2</v>
      </c>
      <c r="R139" s="49">
        <f t="shared" si="112"/>
        <v>9.6554847395711893E-2</v>
      </c>
      <c r="S139" s="20">
        <f t="shared" si="66"/>
        <v>9.6554847395711893E-2</v>
      </c>
      <c r="T139" s="57">
        <f t="shared" si="113"/>
        <v>-8.3792461052623585E-2</v>
      </c>
      <c r="U139" s="16">
        <f t="shared" si="96"/>
        <v>-1.7685490920774094E-4</v>
      </c>
      <c r="V139" s="16">
        <f t="shared" si="114"/>
        <v>-1.7685490920774094E-4</v>
      </c>
      <c r="W139" s="34">
        <f t="shared" si="67"/>
        <v>4</v>
      </c>
      <c r="X139" s="49">
        <f t="shared" si="115"/>
        <v>59.996007418603533</v>
      </c>
      <c r="Y139" s="20">
        <f t="shared" si="116"/>
        <v>59.996007418603533</v>
      </c>
      <c r="Z139" s="16">
        <f t="shared" si="97"/>
        <v>30.003992581396467</v>
      </c>
      <c r="AA139" s="49">
        <f t="shared" si="68"/>
        <v>-1.0212366197057833E-4</v>
      </c>
      <c r="AB139" s="20">
        <f t="shared" si="98"/>
        <v>359.99989787633803</v>
      </c>
      <c r="AC139" s="49">
        <f t="shared" si="99"/>
        <v>2.0422329864524914E-4</v>
      </c>
      <c r="AD139" s="20">
        <f t="shared" si="100"/>
        <v>359.99979577670138</v>
      </c>
      <c r="AF139" s="58">
        <f t="shared" si="117"/>
        <v>6.1111120226672213</v>
      </c>
      <c r="AG139" s="51">
        <f t="shared" si="101"/>
        <v>366.66672136003331</v>
      </c>
      <c r="AH139" s="16">
        <f t="shared" si="102"/>
        <v>250.00003729093183</v>
      </c>
      <c r="AI139" s="52">
        <f t="shared" si="69"/>
        <v>159.83407515848353</v>
      </c>
      <c r="AJ139" s="52">
        <f t="shared" si="103"/>
        <v>4.8385356980986671E-2</v>
      </c>
      <c r="AK139" s="16">
        <f t="shared" si="118"/>
        <v>5.4671102476262377</v>
      </c>
      <c r="AL139" s="16">
        <f t="shared" si="119"/>
        <v>5.4670081239642627</v>
      </c>
      <c r="AM139" s="32">
        <f t="shared" si="70"/>
        <v>6.1111120226381086</v>
      </c>
      <c r="AN139" s="32">
        <f t="shared" si="71"/>
        <v>-1.88631723158362E-5</v>
      </c>
      <c r="AO139" s="32">
        <f t="shared" si="72"/>
        <v>6.0833139364914661</v>
      </c>
      <c r="AP139" s="32">
        <f t="shared" si="73"/>
        <v>-1.88631723158362E-5</v>
      </c>
      <c r="AQ139" s="32">
        <f t="shared" si="74"/>
        <v>0.58222135251186091</v>
      </c>
      <c r="AR139" s="56">
        <f t="shared" ref="AR139:AT154" si="122">AR138+AO139</f>
        <v>695.60540087752281</v>
      </c>
      <c r="AS139" s="56">
        <f t="shared" si="122"/>
        <v>-6.4662435832900877E-4</v>
      </c>
      <c r="AT139" s="56">
        <f t="shared" si="122"/>
        <v>33.210958068954668</v>
      </c>
      <c r="AU139" s="55">
        <f t="shared" si="105"/>
        <v>0.31005890174502254</v>
      </c>
      <c r="AV139" s="56">
        <f t="shared" si="75"/>
        <v>11547.008828581495</v>
      </c>
      <c r="AW139" s="53">
        <f t="shared" si="76"/>
        <v>1.0319818390299471E-2</v>
      </c>
      <c r="AX139" s="53">
        <f t="shared" si="77"/>
        <v>9.6755228330372353E-2</v>
      </c>
      <c r="AY139" s="56">
        <f t="shared" si="78"/>
        <v>676.67323247854017</v>
      </c>
      <c r="AZ139" s="56">
        <f t="shared" si="79"/>
        <v>399.58518789620882</v>
      </c>
      <c r="BA139" s="53">
        <f t="shared" si="80"/>
        <v>7.4403432051347793E-3</v>
      </c>
      <c r="BB139" s="56">
        <f t="shared" si="81"/>
        <v>277.08834738768093</v>
      </c>
      <c r="BC139" s="56">
        <f t="shared" si="82"/>
        <v>-3.0280534957682903E-4</v>
      </c>
      <c r="BD139" s="53">
        <f t="shared" si="83"/>
        <v>-2.7062386992458043E-10</v>
      </c>
      <c r="BE139" s="32">
        <f t="shared" si="84"/>
        <v>6.1111120223965978</v>
      </c>
      <c r="BF139" s="53">
        <f t="shared" si="85"/>
        <v>2.7586527980077662E-8</v>
      </c>
      <c r="BG139" s="51">
        <f t="shared" si="106"/>
        <v>6.1111120499831255</v>
      </c>
      <c r="BH139" s="51">
        <f t="shared" si="86"/>
        <v>-8.9372222221796461E-3</v>
      </c>
      <c r="BI139" s="51">
        <f t="shared" si="87"/>
        <v>-8.3792460685073747E-2</v>
      </c>
    </row>
    <row r="140" spans="1:61" ht="12.75" customHeight="1" x14ac:dyDescent="0.2">
      <c r="A140" s="45">
        <f t="shared" si="88"/>
        <v>114</v>
      </c>
      <c r="B140" s="57">
        <f t="shared" si="107"/>
        <v>9.6755228330372353E-2</v>
      </c>
      <c r="C140" s="16">
        <f t="shared" si="89"/>
        <v>9.6551005031756176E-2</v>
      </c>
      <c r="D140" s="34">
        <f t="shared" si="90"/>
        <v>1</v>
      </c>
      <c r="E140" s="49">
        <f t="shared" si="108"/>
        <v>8.3612249004836048E-2</v>
      </c>
      <c r="F140" s="49">
        <f t="shared" si="91"/>
        <v>4.828136331697383E-2</v>
      </c>
      <c r="G140" s="20">
        <f t="shared" si="62"/>
        <v>4.828136331697383E-2</v>
      </c>
      <c r="H140" s="49">
        <f t="shared" si="92"/>
        <v>30.00402781011978</v>
      </c>
      <c r="I140" s="20">
        <f t="shared" si="63"/>
        <v>30.00402781011978</v>
      </c>
      <c r="J140" s="57">
        <f t="shared" si="93"/>
        <v>0</v>
      </c>
      <c r="K140" s="16">
        <f t="shared" si="64"/>
        <v>30.00402781011978</v>
      </c>
      <c r="L140" s="34">
        <f t="shared" si="94"/>
        <v>1</v>
      </c>
      <c r="M140" s="49">
        <f t="shared" si="109"/>
        <v>59.996007418603533</v>
      </c>
      <c r="N140" s="20">
        <f t="shared" si="110"/>
        <v>59.996007418603533</v>
      </c>
      <c r="O140" s="16">
        <f t="shared" si="95"/>
        <v>30.003992581396467</v>
      </c>
      <c r="P140" s="49">
        <f t="shared" si="111"/>
        <v>4.828136331697383E-2</v>
      </c>
      <c r="Q140" s="20">
        <f t="shared" si="65"/>
        <v>4.828136331697383E-2</v>
      </c>
      <c r="R140" s="49">
        <f t="shared" si="112"/>
        <v>9.6551005032980697E-2</v>
      </c>
      <c r="S140" s="20">
        <f t="shared" si="66"/>
        <v>9.6551005032980697E-2</v>
      </c>
      <c r="T140" s="57">
        <f t="shared" si="113"/>
        <v>-8.3792460685073747E-2</v>
      </c>
      <c r="U140" s="16">
        <f t="shared" si="96"/>
        <v>-1.8021168023769907E-4</v>
      </c>
      <c r="V140" s="16">
        <f t="shared" si="114"/>
        <v>-1.8021168023769907E-4</v>
      </c>
      <c r="W140" s="34">
        <f t="shared" si="67"/>
        <v>4</v>
      </c>
      <c r="X140" s="49">
        <f t="shared" si="115"/>
        <v>59.995972190043865</v>
      </c>
      <c r="Y140" s="20">
        <f t="shared" si="116"/>
        <v>59.995972190043865</v>
      </c>
      <c r="Z140" s="16">
        <f t="shared" si="97"/>
        <v>30.004027809956135</v>
      </c>
      <c r="AA140" s="49">
        <f t="shared" si="68"/>
        <v>-1.0406215427435406E-4</v>
      </c>
      <c r="AB140" s="20">
        <f t="shared" si="98"/>
        <v>359.99989593784574</v>
      </c>
      <c r="AC140" s="49">
        <f t="shared" si="99"/>
        <v>2.0809845996876269E-4</v>
      </c>
      <c r="AD140" s="20">
        <f t="shared" si="100"/>
        <v>359.99979190154005</v>
      </c>
      <c r="AF140" s="58">
        <f t="shared" si="117"/>
        <v>6.1111120499831255</v>
      </c>
      <c r="AG140" s="51">
        <f t="shared" si="101"/>
        <v>366.66672299898755</v>
      </c>
      <c r="AH140" s="16">
        <f t="shared" si="102"/>
        <v>250.00003840840063</v>
      </c>
      <c r="AI140" s="52">
        <f t="shared" si="69"/>
        <v>159.83407658736004</v>
      </c>
      <c r="AJ140" s="52">
        <f t="shared" si="103"/>
        <v>4.8385425471224153E-2</v>
      </c>
      <c r="AK140" s="16">
        <f t="shared" si="118"/>
        <v>5.5154956730974618</v>
      </c>
      <c r="AL140" s="16">
        <f t="shared" si="119"/>
        <v>5.5153916109431975</v>
      </c>
      <c r="AM140" s="32">
        <f t="shared" si="70"/>
        <v>6.1111120499528973</v>
      </c>
      <c r="AN140" s="32">
        <f t="shared" si="71"/>
        <v>-1.9221202329484582E-5</v>
      </c>
      <c r="AO140" s="32">
        <f t="shared" si="72"/>
        <v>6.0828201372481434</v>
      </c>
      <c r="AP140" s="32">
        <f t="shared" si="73"/>
        <v>-1.9221202329484582E-5</v>
      </c>
      <c r="AQ140" s="32">
        <f t="shared" si="74"/>
        <v>0.58735820839414365</v>
      </c>
      <c r="AR140" s="56">
        <f t="shared" si="122"/>
        <v>701.68822101477099</v>
      </c>
      <c r="AS140" s="56">
        <f t="shared" si="122"/>
        <v>-6.6584556065849335E-4</v>
      </c>
      <c r="AT140" s="56">
        <f t="shared" si="122"/>
        <v>33.79831627734881</v>
      </c>
      <c r="AU140" s="55">
        <f t="shared" si="105"/>
        <v>0.31005890174502254</v>
      </c>
      <c r="AV140" s="56">
        <f t="shared" si="75"/>
        <v>11547.008931808856</v>
      </c>
      <c r="AW140" s="53">
        <f t="shared" si="76"/>
        <v>1.0319818482556059E-2</v>
      </c>
      <c r="AX140" s="53">
        <f t="shared" si="77"/>
        <v>9.6755228762856083E-2</v>
      </c>
      <c r="AY140" s="56">
        <f t="shared" si="78"/>
        <v>676.67322945389571</v>
      </c>
      <c r="AZ140" s="56">
        <f t="shared" si="79"/>
        <v>399.58519146840013</v>
      </c>
      <c r="BA140" s="53">
        <f t="shared" si="80"/>
        <v>7.4403432051347793E-3</v>
      </c>
      <c r="BB140" s="56">
        <f t="shared" si="81"/>
        <v>277.08834986478121</v>
      </c>
      <c r="BC140" s="56">
        <f t="shared" si="82"/>
        <v>-3.1187928561848821E-4</v>
      </c>
      <c r="BD140" s="53">
        <f t="shared" si="83"/>
        <v>-2.7873344820803443E-10</v>
      </c>
      <c r="BE140" s="32">
        <f t="shared" si="84"/>
        <v>6.111112049704392</v>
      </c>
      <c r="BF140" s="53">
        <f t="shared" si="85"/>
        <v>2.8110130397195626E-8</v>
      </c>
      <c r="BG140" s="51">
        <f t="shared" si="106"/>
        <v>6.1111120778145223</v>
      </c>
      <c r="BH140" s="51">
        <f t="shared" si="86"/>
        <v>-8.9372222221780137E-3</v>
      </c>
      <c r="BI140" s="51">
        <f t="shared" si="87"/>
        <v>-8.3792460310516653E-2</v>
      </c>
    </row>
    <row r="141" spans="1:61" ht="12.75" customHeight="1" x14ac:dyDescent="0.2">
      <c r="A141" s="45">
        <f t="shared" si="88"/>
        <v>115</v>
      </c>
      <c r="B141" s="57">
        <f t="shared" si="107"/>
        <v>9.6755228762856083E-2</v>
      </c>
      <c r="C141" s="16">
        <f t="shared" si="89"/>
        <v>9.6547130302894857E-2</v>
      </c>
      <c r="D141" s="34">
        <f t="shared" si="90"/>
        <v>1</v>
      </c>
      <c r="E141" s="49">
        <f t="shared" si="108"/>
        <v>8.3608863842583953E-2</v>
      </c>
      <c r="F141" s="49">
        <f t="shared" si="91"/>
        <v>4.8279477121891796E-2</v>
      </c>
      <c r="G141" s="20">
        <f t="shared" si="62"/>
        <v>4.8279477121891796E-2</v>
      </c>
      <c r="H141" s="49">
        <f t="shared" si="92"/>
        <v>30.00406303587695</v>
      </c>
      <c r="I141" s="20">
        <f t="shared" si="63"/>
        <v>30.00406303587695</v>
      </c>
      <c r="J141" s="57">
        <f t="shared" si="93"/>
        <v>0</v>
      </c>
      <c r="K141" s="16">
        <f t="shared" si="64"/>
        <v>30.00406303587695</v>
      </c>
      <c r="L141" s="34">
        <f t="shared" si="94"/>
        <v>1</v>
      </c>
      <c r="M141" s="49">
        <f t="shared" si="109"/>
        <v>59.995972190043865</v>
      </c>
      <c r="N141" s="20">
        <f t="shared" si="110"/>
        <v>59.995972190043865</v>
      </c>
      <c r="O141" s="16">
        <f t="shared" si="95"/>
        <v>30.004027809956135</v>
      </c>
      <c r="P141" s="49">
        <f t="shared" si="111"/>
        <v>4.8279477121891769E-2</v>
      </c>
      <c r="Q141" s="20">
        <f t="shared" si="65"/>
        <v>4.8279477121891769E-2</v>
      </c>
      <c r="R141" s="49">
        <f t="shared" si="112"/>
        <v>9.6547130301540954E-2</v>
      </c>
      <c r="S141" s="20">
        <f t="shared" si="66"/>
        <v>9.6547130301540954E-2</v>
      </c>
      <c r="T141" s="57">
        <f t="shared" si="113"/>
        <v>-8.3792460310516653E-2</v>
      </c>
      <c r="U141" s="16">
        <f t="shared" si="96"/>
        <v>-1.8359646793270068E-4</v>
      </c>
      <c r="V141" s="16">
        <f t="shared" si="114"/>
        <v>-1.8359646793270068E-4</v>
      </c>
      <c r="W141" s="34">
        <f t="shared" si="67"/>
        <v>4</v>
      </c>
      <c r="X141" s="49">
        <f t="shared" si="115"/>
        <v>59.995936964292902</v>
      </c>
      <c r="Y141" s="20">
        <f t="shared" si="116"/>
        <v>59.995936964292902</v>
      </c>
      <c r="Z141" s="16">
        <f t="shared" si="97"/>
        <v>30.004063035707098</v>
      </c>
      <c r="AA141" s="49">
        <f t="shared" si="68"/>
        <v>-1.0601683014870466E-4</v>
      </c>
      <c r="AB141" s="20">
        <f t="shared" si="98"/>
        <v>359.99989398316984</v>
      </c>
      <c r="AC141" s="49">
        <f t="shared" si="99"/>
        <v>2.1200765803636656E-4</v>
      </c>
      <c r="AD141" s="20">
        <f t="shared" si="100"/>
        <v>359.99978799234196</v>
      </c>
      <c r="AF141" s="58">
        <f t="shared" si="117"/>
        <v>6.1111120778145223</v>
      </c>
      <c r="AG141" s="51">
        <f t="shared" si="101"/>
        <v>366.66672466887132</v>
      </c>
      <c r="AH141" s="16">
        <f t="shared" si="102"/>
        <v>250.00003954695774</v>
      </c>
      <c r="AI141" s="52">
        <f t="shared" si="69"/>
        <v>159.83407804320163</v>
      </c>
      <c r="AJ141" s="52">
        <f t="shared" si="103"/>
        <v>4.8385493952025627E-2</v>
      </c>
      <c r="AK141" s="16">
        <f t="shared" si="118"/>
        <v>5.5638811670494874</v>
      </c>
      <c r="AL141" s="16">
        <f t="shared" si="119"/>
        <v>5.5637751502193282</v>
      </c>
      <c r="AM141" s="32">
        <f t="shared" si="70"/>
        <v>6.1111120777831474</v>
      </c>
      <c r="AN141" s="32">
        <f t="shared" si="71"/>
        <v>-1.9582220578210526E-5</v>
      </c>
      <c r="AO141" s="32">
        <f t="shared" si="72"/>
        <v>6.0823220003275376</v>
      </c>
      <c r="AP141" s="32">
        <f t="shared" si="73"/>
        <v>-1.9582220578210526E-5</v>
      </c>
      <c r="AQ141" s="32">
        <f t="shared" si="74"/>
        <v>0.59249465108022026</v>
      </c>
      <c r="AR141" s="56">
        <f t="shared" si="122"/>
        <v>707.7705430150985</v>
      </c>
      <c r="AS141" s="56">
        <f t="shared" si="122"/>
        <v>-6.8542778123670386E-4</v>
      </c>
      <c r="AT141" s="56">
        <f t="shared" si="122"/>
        <v>34.390810928429033</v>
      </c>
      <c r="AU141" s="55">
        <f t="shared" si="105"/>
        <v>0.31005890174502254</v>
      </c>
      <c r="AV141" s="56">
        <f t="shared" si="75"/>
        <v>11547.009036984273</v>
      </c>
      <c r="AW141" s="53">
        <f t="shared" si="76"/>
        <v>1.0319818576553666E-2</v>
      </c>
      <c r="AX141" s="53">
        <f t="shared" si="77"/>
        <v>9.6755229203501422E-2</v>
      </c>
      <c r="AY141" s="56">
        <f t="shared" si="78"/>
        <v>676.67322637217171</v>
      </c>
      <c r="AZ141" s="56">
        <f t="shared" si="79"/>
        <v>399.58519510800409</v>
      </c>
      <c r="BA141" s="53">
        <f t="shared" si="80"/>
        <v>7.4403432051347793E-3</v>
      </c>
      <c r="BB141" s="56">
        <f t="shared" si="81"/>
        <v>277.08835238862815</v>
      </c>
      <c r="BC141" s="56">
        <f t="shared" si="82"/>
        <v>-3.2112446052678933E-4</v>
      </c>
      <c r="BD141" s="53">
        <f t="shared" si="83"/>
        <v>-2.8699606647191443E-10</v>
      </c>
      <c r="BE141" s="32">
        <f t="shared" si="84"/>
        <v>6.1111120775275261</v>
      </c>
      <c r="BF141" s="53">
        <f t="shared" si="85"/>
        <v>2.8638102964498127E-8</v>
      </c>
      <c r="BG141" s="51">
        <f t="shared" si="106"/>
        <v>6.1111121061656286</v>
      </c>
      <c r="BH141" s="51">
        <f t="shared" si="86"/>
        <v>-8.937222222176338E-3</v>
      </c>
      <c r="BI141" s="51">
        <f t="shared" si="87"/>
        <v>-8.3792459928890992E-2</v>
      </c>
    </row>
    <row r="142" spans="1:61" ht="12.75" customHeight="1" x14ac:dyDescent="0.2">
      <c r="A142" s="45">
        <f t="shared" si="88"/>
        <v>116</v>
      </c>
      <c r="B142" s="57">
        <f t="shared" si="107"/>
        <v>9.6755229203501422E-2</v>
      </c>
      <c r="C142" s="16">
        <f t="shared" si="89"/>
        <v>9.6543221545459801E-2</v>
      </c>
      <c r="D142" s="34">
        <f t="shared" si="90"/>
        <v>1</v>
      </c>
      <c r="E142" s="49">
        <f t="shared" si="108"/>
        <v>8.3605449216657274E-2</v>
      </c>
      <c r="F142" s="49">
        <f t="shared" si="91"/>
        <v>4.8277573902154279E-2</v>
      </c>
      <c r="G142" s="20">
        <f t="shared" si="62"/>
        <v>4.8277573902154279E-2</v>
      </c>
      <c r="H142" s="49">
        <f t="shared" si="92"/>
        <v>30.004098258800692</v>
      </c>
      <c r="I142" s="20">
        <f t="shared" si="63"/>
        <v>30.004098258800692</v>
      </c>
      <c r="J142" s="57">
        <f t="shared" si="93"/>
        <v>0</v>
      </c>
      <c r="K142" s="16">
        <f t="shared" si="64"/>
        <v>30.004098258800692</v>
      </c>
      <c r="L142" s="34">
        <f t="shared" si="94"/>
        <v>1</v>
      </c>
      <c r="M142" s="49">
        <f t="shared" si="109"/>
        <v>59.995936964292902</v>
      </c>
      <c r="N142" s="20">
        <f t="shared" si="110"/>
        <v>59.995936964292902</v>
      </c>
      <c r="O142" s="16">
        <f t="shared" si="95"/>
        <v>30.004063035707098</v>
      </c>
      <c r="P142" s="49">
        <f t="shared" si="111"/>
        <v>4.8277573902154286E-2</v>
      </c>
      <c r="Q142" s="20">
        <f t="shared" si="65"/>
        <v>4.8277573902154286E-2</v>
      </c>
      <c r="R142" s="49">
        <f t="shared" si="112"/>
        <v>9.6543221547745958E-2</v>
      </c>
      <c r="S142" s="20">
        <f t="shared" si="66"/>
        <v>9.6543221547745958E-2</v>
      </c>
      <c r="T142" s="57">
        <f t="shared" si="113"/>
        <v>-8.3792459928890992E-2</v>
      </c>
      <c r="U142" s="16">
        <f t="shared" si="96"/>
        <v>-1.8701071223371779E-4</v>
      </c>
      <c r="V142" s="16">
        <f t="shared" si="114"/>
        <v>-1.8701071223371779E-4</v>
      </c>
      <c r="W142" s="34">
        <f t="shared" si="67"/>
        <v>4</v>
      </c>
      <c r="X142" s="49">
        <f t="shared" si="115"/>
        <v>59.995901741375548</v>
      </c>
      <c r="Y142" s="20">
        <f t="shared" si="116"/>
        <v>59.995901741375548</v>
      </c>
      <c r="Z142" s="16">
        <f t="shared" si="97"/>
        <v>30.004098258624452</v>
      </c>
      <c r="AA142" s="49">
        <f t="shared" si="68"/>
        <v>-1.0798852114941053E-4</v>
      </c>
      <c r="AB142" s="20">
        <f t="shared" si="98"/>
        <v>359.99989201147883</v>
      </c>
      <c r="AC142" s="49">
        <f t="shared" si="99"/>
        <v>2.1595073215371606E-4</v>
      </c>
      <c r="AD142" s="20">
        <f t="shared" si="100"/>
        <v>359.99978404926787</v>
      </c>
      <c r="AF142" s="58">
        <f t="shared" si="117"/>
        <v>6.1111121061656286</v>
      </c>
      <c r="AG142" s="51">
        <f t="shared" si="101"/>
        <v>366.66672636993775</v>
      </c>
      <c r="AH142" s="16">
        <f t="shared" si="102"/>
        <v>250.00004070677576</v>
      </c>
      <c r="AI142" s="52">
        <f t="shared" si="69"/>
        <v>159.83407952622892</v>
      </c>
      <c r="AJ142" s="52">
        <f t="shared" si="103"/>
        <v>4.838556242333425E-2</v>
      </c>
      <c r="AK142" s="16">
        <f t="shared" si="118"/>
        <v>5.6122667294728217</v>
      </c>
      <c r="AL142" s="16">
        <f t="shared" si="119"/>
        <v>5.6121587409516565</v>
      </c>
      <c r="AM142" s="32">
        <f t="shared" si="70"/>
        <v>6.111112106133076</v>
      </c>
      <c r="AN142" s="32">
        <f t="shared" si="71"/>
        <v>-1.9946380644863297E-5</v>
      </c>
      <c r="AO142" s="32">
        <f t="shared" si="72"/>
        <v>6.081819526083609</v>
      </c>
      <c r="AP142" s="32">
        <f t="shared" si="73"/>
        <v>-1.9946380644863297E-5</v>
      </c>
      <c r="AQ142" s="32">
        <f t="shared" si="74"/>
        <v>0.59763067681837123</v>
      </c>
      <c r="AR142" s="56">
        <f t="shared" si="122"/>
        <v>713.85236254118206</v>
      </c>
      <c r="AS142" s="56">
        <f t="shared" si="122"/>
        <v>-7.0537416188156711E-4</v>
      </c>
      <c r="AT142" s="56">
        <f t="shared" si="122"/>
        <v>34.988441605247402</v>
      </c>
      <c r="AU142" s="55">
        <f t="shared" si="105"/>
        <v>0.31005890174502254</v>
      </c>
      <c r="AV142" s="56">
        <f t="shared" si="75"/>
        <v>11547.009144123687</v>
      </c>
      <c r="AW142" s="53">
        <f t="shared" si="76"/>
        <v>1.0319818672306542E-2</v>
      </c>
      <c r="AX142" s="53">
        <f t="shared" si="77"/>
        <v>9.675522965237518E-2</v>
      </c>
      <c r="AY142" s="56">
        <f t="shared" si="78"/>
        <v>676.67322323290114</v>
      </c>
      <c r="AZ142" s="56">
        <f t="shared" si="79"/>
        <v>399.58519881557231</v>
      </c>
      <c r="BA142" s="53">
        <f t="shared" si="80"/>
        <v>7.4403432051347793E-3</v>
      </c>
      <c r="BB142" s="56">
        <f t="shared" si="81"/>
        <v>277.08835495960415</v>
      </c>
      <c r="BC142" s="56">
        <f t="shared" si="82"/>
        <v>-3.3054227532147706E-4</v>
      </c>
      <c r="BD142" s="53">
        <f t="shared" si="83"/>
        <v>-2.9541297683870011E-10</v>
      </c>
      <c r="BE142" s="32">
        <f t="shared" si="84"/>
        <v>6.111112105870216</v>
      </c>
      <c r="BF142" s="53">
        <f t="shared" si="85"/>
        <v>2.9170670289671161E-8</v>
      </c>
      <c r="BG142" s="51">
        <f t="shared" si="106"/>
        <v>6.1111121350408864</v>
      </c>
      <c r="BH142" s="51">
        <f t="shared" si="86"/>
        <v>-8.9372222221746154E-3</v>
      </c>
      <c r="BI142" s="51">
        <f t="shared" si="87"/>
        <v>-8.3792459540138906E-2</v>
      </c>
    </row>
    <row r="143" spans="1:61" ht="12.75" customHeight="1" x14ac:dyDescent="0.2">
      <c r="A143" s="45">
        <f t="shared" si="88"/>
        <v>117</v>
      </c>
      <c r="B143" s="57">
        <f t="shared" si="107"/>
        <v>9.675522965237518E-2</v>
      </c>
      <c r="C143" s="16">
        <f t="shared" si="89"/>
        <v>9.653927892026104E-2</v>
      </c>
      <c r="D143" s="34">
        <f t="shared" si="90"/>
        <v>1</v>
      </c>
      <c r="E143" s="49">
        <f t="shared" si="108"/>
        <v>8.3602005266367824E-2</v>
      </c>
      <c r="F143" s="49">
        <f t="shared" si="91"/>
        <v>4.8275653738086288E-2</v>
      </c>
      <c r="G143" s="20">
        <f t="shared" si="62"/>
        <v>4.8275653738086288E-2</v>
      </c>
      <c r="H143" s="49">
        <f t="shared" si="92"/>
        <v>30.004133478866219</v>
      </c>
      <c r="I143" s="20">
        <f t="shared" si="63"/>
        <v>30.004133478866219</v>
      </c>
      <c r="J143" s="57">
        <f t="shared" si="93"/>
        <v>0</v>
      </c>
      <c r="K143" s="16">
        <f t="shared" si="64"/>
        <v>30.004133478866219</v>
      </c>
      <c r="L143" s="34">
        <f t="shared" si="94"/>
        <v>1</v>
      </c>
      <c r="M143" s="49">
        <f t="shared" si="109"/>
        <v>59.995901741375548</v>
      </c>
      <c r="N143" s="20">
        <f t="shared" si="110"/>
        <v>59.995901741375548</v>
      </c>
      <c r="O143" s="16">
        <f t="shared" si="95"/>
        <v>30.004098258624452</v>
      </c>
      <c r="P143" s="49">
        <f t="shared" si="111"/>
        <v>4.8275653738086295E-2</v>
      </c>
      <c r="Q143" s="20">
        <f t="shared" si="65"/>
        <v>4.8275653738086295E-2</v>
      </c>
      <c r="R143" s="49">
        <f t="shared" si="112"/>
        <v>9.6539278918486432E-2</v>
      </c>
      <c r="S143" s="20">
        <f t="shared" si="66"/>
        <v>9.6539278918486432E-2</v>
      </c>
      <c r="T143" s="57">
        <f t="shared" si="113"/>
        <v>-8.3792459540138906E-2</v>
      </c>
      <c r="U143" s="16">
        <f t="shared" si="96"/>
        <v>-1.9045427377108182E-4</v>
      </c>
      <c r="V143" s="16">
        <f t="shared" si="114"/>
        <v>-1.9045427377108182E-4</v>
      </c>
      <c r="W143" s="34">
        <f t="shared" si="67"/>
        <v>4</v>
      </c>
      <c r="X143" s="49">
        <f t="shared" si="115"/>
        <v>59.995866521316572</v>
      </c>
      <c r="Y143" s="20">
        <f t="shared" si="116"/>
        <v>59.995866521316572</v>
      </c>
      <c r="Z143" s="16">
        <f t="shared" si="97"/>
        <v>30.004133478683428</v>
      </c>
      <c r="AA143" s="49">
        <f t="shared" si="68"/>
        <v>-1.0997714686961045E-4</v>
      </c>
      <c r="AB143" s="20">
        <f t="shared" si="98"/>
        <v>359.99989002285315</v>
      </c>
      <c r="AC143" s="49">
        <f t="shared" si="99"/>
        <v>2.1992751744085646E-4</v>
      </c>
      <c r="AD143" s="20">
        <f t="shared" si="100"/>
        <v>359.99978007248257</v>
      </c>
      <c r="AF143" s="58">
        <f t="shared" si="117"/>
        <v>6.1111121350408864</v>
      </c>
      <c r="AG143" s="51">
        <f t="shared" si="101"/>
        <v>366.66672810245319</v>
      </c>
      <c r="AH143" s="16">
        <f t="shared" si="102"/>
        <v>250.00004188803629</v>
      </c>
      <c r="AI143" s="52">
        <f t="shared" si="69"/>
        <v>159.83408103667421</v>
      </c>
      <c r="AJ143" s="52">
        <f t="shared" si="103"/>
        <v>4.8385630884922648E-2</v>
      </c>
      <c r="AK143" s="16">
        <f t="shared" si="118"/>
        <v>5.6606523603577443</v>
      </c>
      <c r="AL143" s="16">
        <f t="shared" si="119"/>
        <v>5.6605423832108954</v>
      </c>
      <c r="AM143" s="32">
        <f t="shared" si="70"/>
        <v>6.111112135007124</v>
      </c>
      <c r="AN143" s="32">
        <f t="shared" si="71"/>
        <v>-2.0313667664560947E-5</v>
      </c>
      <c r="AO143" s="32">
        <f t="shared" si="72"/>
        <v>6.0813127148643398</v>
      </c>
      <c r="AP143" s="32">
        <f t="shared" si="73"/>
        <v>-2.0313667664560947E-5</v>
      </c>
      <c r="AQ143" s="32">
        <f t="shared" si="74"/>
        <v>0.60276628195398874</v>
      </c>
      <c r="AR143" s="56">
        <f t="shared" si="122"/>
        <v>719.9336752560464</v>
      </c>
      <c r="AS143" s="56">
        <f t="shared" si="122"/>
        <v>-7.25687829546128E-4</v>
      </c>
      <c r="AT143" s="56">
        <f t="shared" si="122"/>
        <v>35.591207887201392</v>
      </c>
      <c r="AU143" s="55">
        <f t="shared" si="105"/>
        <v>0.31005890174502254</v>
      </c>
      <c r="AV143" s="56">
        <f t="shared" si="75"/>
        <v>11547.009253243879</v>
      </c>
      <c r="AW143" s="53">
        <f t="shared" si="76"/>
        <v>1.0319818769829682E-2</v>
      </c>
      <c r="AX143" s="53">
        <f t="shared" si="77"/>
        <v>9.6755230109547632E-2</v>
      </c>
      <c r="AY143" s="56">
        <f t="shared" si="78"/>
        <v>676.67322003559218</v>
      </c>
      <c r="AZ143" s="56">
        <f t="shared" si="79"/>
        <v>399.58520259168552</v>
      </c>
      <c r="BA143" s="53">
        <f t="shared" si="80"/>
        <v>7.4403432051347793E-3</v>
      </c>
      <c r="BB143" s="56">
        <f t="shared" si="81"/>
        <v>277.0883575781121</v>
      </c>
      <c r="BC143" s="56">
        <f t="shared" si="82"/>
        <v>-3.4013420543033135E-4</v>
      </c>
      <c r="BD143" s="53">
        <f t="shared" si="83"/>
        <v>-3.0398549793098556E-10</v>
      </c>
      <c r="BE143" s="32">
        <f t="shared" si="84"/>
        <v>6.1111121347369011</v>
      </c>
      <c r="BF143" s="53">
        <f t="shared" si="85"/>
        <v>2.9707810633282776E-8</v>
      </c>
      <c r="BG143" s="51">
        <f t="shared" si="106"/>
        <v>6.1111121644447115</v>
      </c>
      <c r="BH143" s="51">
        <f t="shared" si="86"/>
        <v>-8.937222222172846E-3</v>
      </c>
      <c r="BI143" s="51">
        <f t="shared" si="87"/>
        <v>-8.3792459144199458E-2</v>
      </c>
    </row>
    <row r="144" spans="1:61" ht="12.75" customHeight="1" x14ac:dyDescent="0.2">
      <c r="A144" s="45">
        <f t="shared" si="88"/>
        <v>118</v>
      </c>
      <c r="B144" s="57">
        <f t="shared" si="107"/>
        <v>9.6755230109547632E-2</v>
      </c>
      <c r="C144" s="16">
        <f t="shared" si="89"/>
        <v>9.6535302592087646E-2</v>
      </c>
      <c r="D144" s="34">
        <f t="shared" si="90"/>
        <v>1</v>
      </c>
      <c r="E144" s="49">
        <f t="shared" si="108"/>
        <v>8.3598532134472922E-2</v>
      </c>
      <c r="F144" s="49">
        <f t="shared" si="91"/>
        <v>4.8273716712003083E-2</v>
      </c>
      <c r="G144" s="20">
        <f t="shared" si="62"/>
        <v>4.8273716712003083E-2</v>
      </c>
      <c r="H144" s="49">
        <f t="shared" si="92"/>
        <v>30.004168696048879</v>
      </c>
      <c r="I144" s="20">
        <f t="shared" si="63"/>
        <v>30.004168696048879</v>
      </c>
      <c r="J144" s="57">
        <f t="shared" si="93"/>
        <v>0</v>
      </c>
      <c r="K144" s="16">
        <f t="shared" si="64"/>
        <v>30.004168696048879</v>
      </c>
      <c r="L144" s="34">
        <f t="shared" si="94"/>
        <v>1</v>
      </c>
      <c r="M144" s="49">
        <f t="shared" si="109"/>
        <v>59.995866521316572</v>
      </c>
      <c r="N144" s="20">
        <f t="shared" si="110"/>
        <v>59.995866521316572</v>
      </c>
      <c r="O144" s="16">
        <f t="shared" si="95"/>
        <v>30.004133478683428</v>
      </c>
      <c r="P144" s="49">
        <f t="shared" si="111"/>
        <v>4.8273716712003069E-2</v>
      </c>
      <c r="Q144" s="20">
        <f t="shared" si="65"/>
        <v>4.8273716712003069E-2</v>
      </c>
      <c r="R144" s="49">
        <f t="shared" si="112"/>
        <v>9.6535302594583275E-2</v>
      </c>
      <c r="S144" s="20">
        <f t="shared" si="66"/>
        <v>9.6535302594583275E-2</v>
      </c>
      <c r="T144" s="57">
        <f t="shared" si="113"/>
        <v>-8.3792459144199458E-2</v>
      </c>
      <c r="U144" s="16">
        <f t="shared" si="96"/>
        <v>-1.9392700972653554E-4</v>
      </c>
      <c r="V144" s="16">
        <f t="shared" si="114"/>
        <v>-1.9392700972653554E-4</v>
      </c>
      <c r="W144" s="34">
        <f t="shared" si="67"/>
        <v>4</v>
      </c>
      <c r="X144" s="49">
        <f t="shared" si="115"/>
        <v>59.99583130414063</v>
      </c>
      <c r="Y144" s="20">
        <f t="shared" si="116"/>
        <v>59.99583130414063</v>
      </c>
      <c r="Z144" s="16">
        <f t="shared" si="97"/>
        <v>30.00416869585937</v>
      </c>
      <c r="AA144" s="49">
        <f t="shared" si="68"/>
        <v>-1.1198262491058926E-4</v>
      </c>
      <c r="AB144" s="20">
        <f t="shared" si="98"/>
        <v>359.9998880173751</v>
      </c>
      <c r="AC144" s="49">
        <f t="shared" si="99"/>
        <v>2.2393621790217028E-4</v>
      </c>
      <c r="AD144" s="20">
        <f t="shared" si="100"/>
        <v>359.99977606378212</v>
      </c>
      <c r="AF144" s="58">
        <f t="shared" si="117"/>
        <v>6.1111121644447115</v>
      </c>
      <c r="AG144" s="51">
        <f t="shared" si="101"/>
        <v>366.66672986668272</v>
      </c>
      <c r="AH144" s="16">
        <f t="shared" si="102"/>
        <v>250.00004309092006</v>
      </c>
      <c r="AI144" s="52">
        <f t="shared" si="69"/>
        <v>159.83408257476853</v>
      </c>
      <c r="AJ144" s="52">
        <f t="shared" si="103"/>
        <v>4.8385699336904509E-2</v>
      </c>
      <c r="AK144" s="16">
        <f t="shared" si="118"/>
        <v>5.7090380596946488</v>
      </c>
      <c r="AL144" s="16">
        <f t="shared" si="119"/>
        <v>5.7089260770697479</v>
      </c>
      <c r="AM144" s="32">
        <f t="shared" si="70"/>
        <v>6.1111121644097075</v>
      </c>
      <c r="AN144" s="32">
        <f t="shared" si="71"/>
        <v>-2.0684066404600721E-5</v>
      </c>
      <c r="AO144" s="32">
        <f t="shared" si="72"/>
        <v>6.0808015670207363</v>
      </c>
      <c r="AP144" s="32">
        <f t="shared" si="73"/>
        <v>-2.0684066404600721E-5</v>
      </c>
      <c r="AQ144" s="32">
        <f t="shared" si="74"/>
        <v>0.60790146283296642</v>
      </c>
      <c r="AR144" s="56">
        <f t="shared" si="122"/>
        <v>726.01447682306718</v>
      </c>
      <c r="AS144" s="56">
        <f t="shared" si="122"/>
        <v>-7.4637189595072877E-4</v>
      </c>
      <c r="AT144" s="56">
        <f t="shared" si="122"/>
        <v>36.199109350034355</v>
      </c>
      <c r="AU144" s="55">
        <f t="shared" si="105"/>
        <v>0.31005890174502254</v>
      </c>
      <c r="AV144" s="56">
        <f t="shared" si="75"/>
        <v>11547.009364361542</v>
      </c>
      <c r="AW144" s="53">
        <f t="shared" si="76"/>
        <v>1.0319818869138008E-2</v>
      </c>
      <c r="AX144" s="53">
        <f t="shared" si="77"/>
        <v>9.6755230575088766E-2</v>
      </c>
      <c r="AY144" s="56">
        <f t="shared" si="78"/>
        <v>676.67321677975576</v>
      </c>
      <c r="AZ144" s="56">
        <f t="shared" si="79"/>
        <v>399.58520643692134</v>
      </c>
      <c r="BA144" s="53">
        <f t="shared" si="80"/>
        <v>7.4403432051347793E-3</v>
      </c>
      <c r="BB144" s="56">
        <f t="shared" si="81"/>
        <v>277.08836024455235</v>
      </c>
      <c r="BC144" s="56">
        <f t="shared" si="82"/>
        <v>-3.4990171792514957E-4</v>
      </c>
      <c r="BD144" s="53">
        <f t="shared" si="83"/>
        <v>-3.1271494090343786E-10</v>
      </c>
      <c r="BE144" s="32">
        <f t="shared" si="84"/>
        <v>6.1111121641319963</v>
      </c>
      <c r="BF144" s="53">
        <f t="shared" si="85"/>
        <v>3.0249501717976545E-8</v>
      </c>
      <c r="BG144" s="51">
        <f t="shared" si="106"/>
        <v>6.1111121943814979</v>
      </c>
      <c r="BH144" s="51">
        <f t="shared" si="86"/>
        <v>-8.9372222221710297E-3</v>
      </c>
      <c r="BI144" s="51">
        <f t="shared" si="87"/>
        <v>-8.3792458741012155E-2</v>
      </c>
    </row>
    <row r="145" spans="1:61" ht="12.75" customHeight="1" x14ac:dyDescent="0.2">
      <c r="A145" s="45">
        <f t="shared" si="88"/>
        <v>119</v>
      </c>
      <c r="B145" s="57">
        <f t="shared" si="107"/>
        <v>9.6755230575088766E-2</v>
      </c>
      <c r="C145" s="16">
        <f t="shared" si="89"/>
        <v>9.6531294357191655E-2</v>
      </c>
      <c r="D145" s="34">
        <f t="shared" si="90"/>
        <v>1</v>
      </c>
      <c r="E145" s="49">
        <f t="shared" si="108"/>
        <v>8.3595031376558188E-2</v>
      </c>
      <c r="F145" s="49">
        <f t="shared" si="91"/>
        <v>4.8271763722056535E-2</v>
      </c>
      <c r="G145" s="20">
        <f t="shared" si="62"/>
        <v>4.8271763722056535E-2</v>
      </c>
      <c r="H145" s="49">
        <f t="shared" si="92"/>
        <v>30.004203910325355</v>
      </c>
      <c r="I145" s="20">
        <f t="shared" si="63"/>
        <v>30.004203910325355</v>
      </c>
      <c r="J145" s="57">
        <f t="shared" si="93"/>
        <v>0</v>
      </c>
      <c r="K145" s="16">
        <f t="shared" si="64"/>
        <v>30.004203910325355</v>
      </c>
      <c r="L145" s="34">
        <f t="shared" si="94"/>
        <v>1</v>
      </c>
      <c r="M145" s="49">
        <f t="shared" si="109"/>
        <v>59.99583130414063</v>
      </c>
      <c r="N145" s="20">
        <f t="shared" si="110"/>
        <v>59.99583130414063</v>
      </c>
      <c r="O145" s="16">
        <f t="shared" si="95"/>
        <v>30.00416869585937</v>
      </c>
      <c r="P145" s="49">
        <f t="shared" si="111"/>
        <v>4.8271763722056528E-2</v>
      </c>
      <c r="Q145" s="20">
        <f t="shared" si="65"/>
        <v>4.8271763722056528E-2</v>
      </c>
      <c r="R145" s="49">
        <f t="shared" si="112"/>
        <v>9.6531294361549003E-2</v>
      </c>
      <c r="S145" s="20">
        <f t="shared" si="66"/>
        <v>9.6531294361549003E-2</v>
      </c>
      <c r="T145" s="57">
        <f t="shared" si="113"/>
        <v>-8.3792458741012155E-2</v>
      </c>
      <c r="U145" s="16">
        <f t="shared" si="96"/>
        <v>-1.9742736445396702E-4</v>
      </c>
      <c r="V145" s="16">
        <f t="shared" si="114"/>
        <v>-1.9742736445396702E-4</v>
      </c>
      <c r="W145" s="34">
        <f t="shared" si="67"/>
        <v>4</v>
      </c>
      <c r="X145" s="49">
        <f t="shared" si="115"/>
        <v>59.995796089871064</v>
      </c>
      <c r="Y145" s="20">
        <f t="shared" si="116"/>
        <v>59.995796089871064</v>
      </c>
      <c r="Z145" s="16">
        <f t="shared" si="97"/>
        <v>30.004203910128936</v>
      </c>
      <c r="AA145" s="49">
        <f t="shared" si="68"/>
        <v>-1.1400405703838583E-4</v>
      </c>
      <c r="AB145" s="20">
        <f t="shared" si="98"/>
        <v>359.99988599594298</v>
      </c>
      <c r="AC145" s="49">
        <f t="shared" si="99"/>
        <v>2.2797834735446368E-4</v>
      </c>
      <c r="AD145" s="20">
        <f t="shared" si="100"/>
        <v>359.99977202165263</v>
      </c>
      <c r="AF145" s="58">
        <f t="shared" si="117"/>
        <v>6.1111121943814979</v>
      </c>
      <c r="AG145" s="51">
        <f t="shared" si="101"/>
        <v>366.6667316628899</v>
      </c>
      <c r="AH145" s="16">
        <f t="shared" si="102"/>
        <v>250.00004431560677</v>
      </c>
      <c r="AI145" s="52">
        <f t="shared" si="69"/>
        <v>159.83408414074168</v>
      </c>
      <c r="AJ145" s="52">
        <f t="shared" si="103"/>
        <v>4.8385767779109301E-2</v>
      </c>
      <c r="AK145" s="16">
        <f t="shared" si="118"/>
        <v>5.7574238274737581</v>
      </c>
      <c r="AL145" s="16">
        <f t="shared" si="119"/>
        <v>5.7573098234167333</v>
      </c>
      <c r="AM145" s="32">
        <f t="shared" si="70"/>
        <v>6.1111121943452185</v>
      </c>
      <c r="AN145" s="32">
        <f t="shared" si="71"/>
        <v>-2.1057410941435413E-5</v>
      </c>
      <c r="AO145" s="32">
        <f t="shared" si="72"/>
        <v>6.0802860828981125</v>
      </c>
      <c r="AP145" s="32">
        <f t="shared" si="73"/>
        <v>-2.1057410941435413E-5</v>
      </c>
      <c r="AQ145" s="32">
        <f t="shared" si="74"/>
        <v>0.61303621588806545</v>
      </c>
      <c r="AR145" s="56">
        <f t="shared" si="122"/>
        <v>732.09476290596535</v>
      </c>
      <c r="AS145" s="56">
        <f t="shared" si="122"/>
        <v>-7.6742930689216416E-4</v>
      </c>
      <c r="AT145" s="56">
        <f t="shared" si="122"/>
        <v>36.812145565922421</v>
      </c>
      <c r="AU145" s="55">
        <f t="shared" si="105"/>
        <v>0.31005890174502254</v>
      </c>
      <c r="AV145" s="56">
        <f t="shared" si="75"/>
        <v>11547.009477493273</v>
      </c>
      <c r="AW145" s="53">
        <f t="shared" si="76"/>
        <v>1.031981897024635E-2</v>
      </c>
      <c r="AX145" s="53">
        <f t="shared" si="77"/>
        <v>9.6755231049068066E-2</v>
      </c>
      <c r="AY145" s="56">
        <f t="shared" si="78"/>
        <v>676.67321346490553</v>
      </c>
      <c r="AZ145" s="56">
        <f t="shared" si="79"/>
        <v>399.58521035185419</v>
      </c>
      <c r="BA145" s="53">
        <f t="shared" si="80"/>
        <v>7.4403432051347793E-3</v>
      </c>
      <c r="BB145" s="56">
        <f t="shared" si="81"/>
        <v>277.08836295932332</v>
      </c>
      <c r="BC145" s="56">
        <f t="shared" si="82"/>
        <v>-3.5984627197649388E-4</v>
      </c>
      <c r="BD145" s="53">
        <f t="shared" si="83"/>
        <v>-3.2160260984921428E-10</v>
      </c>
      <c r="BE145" s="32">
        <f t="shared" si="84"/>
        <v>6.1111121940598956</v>
      </c>
      <c r="BF145" s="53">
        <f t="shared" si="85"/>
        <v>3.0795500887921272E-8</v>
      </c>
      <c r="BG145" s="51">
        <f t="shared" si="106"/>
        <v>6.1111122248553968</v>
      </c>
      <c r="BH145" s="51">
        <f t="shared" si="86"/>
        <v>-8.9372222221691649E-3</v>
      </c>
      <c r="BI145" s="51">
        <f t="shared" si="87"/>
        <v>-8.3792458330516698E-2</v>
      </c>
    </row>
    <row r="146" spans="1:61" ht="12.75" customHeight="1" x14ac:dyDescent="0.2">
      <c r="A146" s="45">
        <f t="shared" si="88"/>
        <v>120</v>
      </c>
      <c r="B146" s="57">
        <f t="shared" si="107"/>
        <v>9.6755231049068066E-2</v>
      </c>
      <c r="C146" s="16">
        <f t="shared" si="89"/>
        <v>9.6527252701719135E-2</v>
      </c>
      <c r="D146" s="34">
        <f t="shared" si="90"/>
        <v>1</v>
      </c>
      <c r="E146" s="49">
        <f t="shared" si="108"/>
        <v>8.3591501681692396E-2</v>
      </c>
      <c r="F146" s="49">
        <f t="shared" si="91"/>
        <v>4.8269794011137374E-2</v>
      </c>
      <c r="G146" s="20">
        <f t="shared" si="62"/>
        <v>4.8269794011137374E-2</v>
      </c>
      <c r="H146" s="49">
        <f t="shared" si="92"/>
        <v>30.004239121671176</v>
      </c>
      <c r="I146" s="20">
        <f t="shared" si="63"/>
        <v>30.004239121671176</v>
      </c>
      <c r="J146" s="57">
        <f t="shared" si="93"/>
        <v>0</v>
      </c>
      <c r="K146" s="16">
        <f t="shared" si="64"/>
        <v>30.004239121671176</v>
      </c>
      <c r="L146" s="34">
        <f t="shared" si="94"/>
        <v>1</v>
      </c>
      <c r="M146" s="49">
        <f t="shared" si="109"/>
        <v>59.995796089871064</v>
      </c>
      <c r="N146" s="20">
        <f t="shared" si="110"/>
        <v>59.995796089871064</v>
      </c>
      <c r="O146" s="16">
        <f t="shared" si="95"/>
        <v>30.004203910128936</v>
      </c>
      <c r="P146" s="49">
        <f t="shared" si="111"/>
        <v>4.8269794011137367E-2</v>
      </c>
      <c r="Q146" s="20">
        <f t="shared" si="65"/>
        <v>4.8269794011137367E-2</v>
      </c>
      <c r="R146" s="49">
        <f t="shared" si="112"/>
        <v>9.6527252701292129E-2</v>
      </c>
      <c r="S146" s="20">
        <f t="shared" si="66"/>
        <v>9.6527252701292129E-2</v>
      </c>
      <c r="T146" s="57">
        <f t="shared" si="113"/>
        <v>-8.3792458330516698E-2</v>
      </c>
      <c r="U146" s="16">
        <f t="shared" si="96"/>
        <v>-2.0095664882430198E-4</v>
      </c>
      <c r="V146" s="16">
        <f t="shared" si="114"/>
        <v>-2.0095664882430198E-4</v>
      </c>
      <c r="W146" s="34">
        <f t="shared" si="67"/>
        <v>4</v>
      </c>
      <c r="X146" s="49">
        <f t="shared" si="115"/>
        <v>59.995760878532316</v>
      </c>
      <c r="Y146" s="20">
        <f t="shared" si="116"/>
        <v>59.995760878532316</v>
      </c>
      <c r="Z146" s="16">
        <f t="shared" si="97"/>
        <v>30.004239121467684</v>
      </c>
      <c r="AA146" s="49">
        <f t="shared" si="68"/>
        <v>-1.1604220028108899E-4</v>
      </c>
      <c r="AB146" s="20">
        <f t="shared" si="98"/>
        <v>359.99988395779974</v>
      </c>
      <c r="AC146" s="49">
        <f t="shared" si="99"/>
        <v>2.3205372950595179E-4</v>
      </c>
      <c r="AD146" s="20">
        <f t="shared" si="100"/>
        <v>359.99976794627048</v>
      </c>
      <c r="AF146" s="58">
        <f t="shared" si="117"/>
        <v>6.1111122248553968</v>
      </c>
      <c r="AG146" s="51">
        <f t="shared" si="101"/>
        <v>366.66673349132384</v>
      </c>
      <c r="AH146" s="16">
        <f t="shared" si="102"/>
        <v>250.00004556226628</v>
      </c>
      <c r="AI146" s="52">
        <f t="shared" si="69"/>
        <v>159.83408573481086</v>
      </c>
      <c r="AJ146" s="52">
        <f t="shared" si="103"/>
        <v>4.8385836211423339E-2</v>
      </c>
      <c r="AK146" s="16">
        <f t="shared" si="118"/>
        <v>5.8058096636851815</v>
      </c>
      <c r="AL146" s="16">
        <f t="shared" si="119"/>
        <v>5.8056936214849202</v>
      </c>
      <c r="AM146" s="32">
        <f t="shared" si="70"/>
        <v>6.1111122248178091</v>
      </c>
      <c r="AN146" s="32">
        <f t="shared" si="71"/>
        <v>-2.1433841091440991E-5</v>
      </c>
      <c r="AO146" s="32">
        <f t="shared" si="72"/>
        <v>6.0797662628621811</v>
      </c>
      <c r="AP146" s="32">
        <f t="shared" si="73"/>
        <v>-2.1433841091440991E-5</v>
      </c>
      <c r="AQ146" s="32">
        <f t="shared" si="74"/>
        <v>0.61817053737662797</v>
      </c>
      <c r="AR146" s="56">
        <f t="shared" si="122"/>
        <v>738.17452916882758</v>
      </c>
      <c r="AS146" s="56">
        <f t="shared" si="122"/>
        <v>-7.8886314798360519E-4</v>
      </c>
      <c r="AT146" s="56">
        <f t="shared" si="122"/>
        <v>37.430316103299049</v>
      </c>
      <c r="AU146" s="55">
        <f t="shared" si="105"/>
        <v>0.31005890174502254</v>
      </c>
      <c r="AV146" s="56">
        <f t="shared" si="75"/>
        <v>11547.009592654767</v>
      </c>
      <c r="AW146" s="53">
        <f t="shared" si="76"/>
        <v>1.0319819073168736E-2</v>
      </c>
      <c r="AX146" s="53">
        <f t="shared" si="77"/>
        <v>9.67552315315513E-2</v>
      </c>
      <c r="AY146" s="56">
        <f t="shared" si="78"/>
        <v>676.67321009058185</v>
      </c>
      <c r="AZ146" s="56">
        <f t="shared" si="79"/>
        <v>399.58521433702714</v>
      </c>
      <c r="BA146" s="53">
        <f t="shared" si="80"/>
        <v>7.4403432051347793E-3</v>
      </c>
      <c r="BB146" s="56">
        <f t="shared" si="81"/>
        <v>277.0883657228016</v>
      </c>
      <c r="BC146" s="56">
        <f t="shared" si="82"/>
        <v>-3.6996924688992294E-4</v>
      </c>
      <c r="BD146" s="53">
        <f t="shared" si="83"/>
        <v>-3.3064973748434386E-10</v>
      </c>
      <c r="BE146" s="32">
        <f t="shared" si="84"/>
        <v>6.1111122245247467</v>
      </c>
      <c r="BF146" s="53">
        <f t="shared" si="85"/>
        <v>3.1346012617946804E-8</v>
      </c>
      <c r="BG146" s="51">
        <f t="shared" si="106"/>
        <v>6.1111122558707596</v>
      </c>
      <c r="BH146" s="51">
        <f t="shared" si="86"/>
        <v>-8.9372222221672515E-3</v>
      </c>
      <c r="BI146" s="51">
        <f t="shared" si="87"/>
        <v>-8.3792457912656174E-2</v>
      </c>
    </row>
    <row r="147" spans="1:61" ht="12.75" customHeight="1" x14ac:dyDescent="0.2">
      <c r="A147" s="45">
        <f t="shared" si="88"/>
        <v>121</v>
      </c>
      <c r="B147" s="57">
        <f t="shared" si="107"/>
        <v>9.67552315315513E-2</v>
      </c>
      <c r="C147" s="16">
        <f t="shared" si="89"/>
        <v>9.6523177802055216E-2</v>
      </c>
      <c r="D147" s="34">
        <f t="shared" si="90"/>
        <v>1</v>
      </c>
      <c r="E147" s="49">
        <f t="shared" si="108"/>
        <v>8.3587943202674139E-2</v>
      </c>
      <c r="F147" s="49">
        <f t="shared" si="91"/>
        <v>4.8267807667361225E-2</v>
      </c>
      <c r="G147" s="20">
        <f t="shared" si="62"/>
        <v>4.8267807667361225E-2</v>
      </c>
      <c r="H147" s="49">
        <f t="shared" si="92"/>
        <v>30.004274330062056</v>
      </c>
      <c r="I147" s="20">
        <f t="shared" si="63"/>
        <v>30.004274330062056</v>
      </c>
      <c r="J147" s="57">
        <f t="shared" si="93"/>
        <v>0</v>
      </c>
      <c r="K147" s="16">
        <f t="shared" si="64"/>
        <v>30.004274330062056</v>
      </c>
      <c r="L147" s="34">
        <f t="shared" si="94"/>
        <v>1</v>
      </c>
      <c r="M147" s="49">
        <f t="shared" si="109"/>
        <v>59.995760878532316</v>
      </c>
      <c r="N147" s="20">
        <f t="shared" si="110"/>
        <v>59.995760878532316</v>
      </c>
      <c r="O147" s="16">
        <f t="shared" si="95"/>
        <v>30.004239121467684</v>
      </c>
      <c r="P147" s="49">
        <f t="shared" si="111"/>
        <v>4.8267807667361239E-2</v>
      </c>
      <c r="Q147" s="20">
        <f t="shared" si="65"/>
        <v>4.8267807667361239E-2</v>
      </c>
      <c r="R147" s="49">
        <f t="shared" si="112"/>
        <v>9.6523177802216004E-2</v>
      </c>
      <c r="S147" s="20">
        <f t="shared" si="66"/>
        <v>9.6523177802216004E-2</v>
      </c>
      <c r="T147" s="57">
        <f t="shared" si="113"/>
        <v>-8.3792457912656174E-2</v>
      </c>
      <c r="U147" s="16">
        <f t="shared" si="96"/>
        <v>-2.0451470998203436E-4</v>
      </c>
      <c r="V147" s="16">
        <f t="shared" si="114"/>
        <v>-2.0451470998203436E-4</v>
      </c>
      <c r="W147" s="34">
        <f t="shared" si="67"/>
        <v>4</v>
      </c>
      <c r="X147" s="49">
        <f t="shared" si="115"/>
        <v>59.995725670148708</v>
      </c>
      <c r="Y147" s="20">
        <f t="shared" si="116"/>
        <v>59.995725670148708</v>
      </c>
      <c r="Z147" s="16">
        <f t="shared" si="97"/>
        <v>30.004274329851292</v>
      </c>
      <c r="AA147" s="49">
        <f t="shared" si="68"/>
        <v>-1.1809696644261607E-4</v>
      </c>
      <c r="AB147" s="20">
        <f t="shared" si="98"/>
        <v>359.99988190303355</v>
      </c>
      <c r="AC147" s="49">
        <f t="shared" si="99"/>
        <v>2.3616218614379468E-4</v>
      </c>
      <c r="AD147" s="20">
        <f t="shared" si="100"/>
        <v>359.99976383781387</v>
      </c>
      <c r="AF147" s="58">
        <f t="shared" si="117"/>
        <v>6.1111122558707596</v>
      </c>
      <c r="AG147" s="51">
        <f t="shared" si="101"/>
        <v>366.66673535224555</v>
      </c>
      <c r="AH147" s="16">
        <f t="shared" si="102"/>
        <v>250.00004683107653</v>
      </c>
      <c r="AI147" s="52">
        <f t="shared" si="69"/>
        <v>159.83408735720357</v>
      </c>
      <c r="AJ147" s="52">
        <f t="shared" si="103"/>
        <v>4.8385904633789778E-2</v>
      </c>
      <c r="AK147" s="16">
        <f t="shared" si="118"/>
        <v>5.8541955683189713</v>
      </c>
      <c r="AL147" s="16">
        <f t="shared" si="119"/>
        <v>5.8540774713525252</v>
      </c>
      <c r="AM147" s="32">
        <f t="shared" si="70"/>
        <v>6.1111122558318289</v>
      </c>
      <c r="AN147" s="32">
        <f t="shared" si="71"/>
        <v>-2.1813340551358431E-5</v>
      </c>
      <c r="AO147" s="32">
        <f t="shared" si="72"/>
        <v>6.0792421072730187</v>
      </c>
      <c r="AP147" s="32">
        <f t="shared" si="73"/>
        <v>-2.1813340551358431E-5</v>
      </c>
      <c r="AQ147" s="32">
        <f t="shared" si="74"/>
        <v>0.62330442364601812</v>
      </c>
      <c r="AR147" s="56">
        <f t="shared" si="122"/>
        <v>744.25377127610057</v>
      </c>
      <c r="AS147" s="56">
        <f t="shared" si="122"/>
        <v>-8.1067648853496365E-4</v>
      </c>
      <c r="AT147" s="56">
        <f t="shared" si="122"/>
        <v>38.053620526945068</v>
      </c>
      <c r="AU147" s="55">
        <f t="shared" si="105"/>
        <v>0.31005890174502254</v>
      </c>
      <c r="AV147" s="56">
        <f t="shared" si="75"/>
        <v>11547.009709862461</v>
      </c>
      <c r="AW147" s="53">
        <f t="shared" si="76"/>
        <v>1.0319819177919857E-2</v>
      </c>
      <c r="AX147" s="53">
        <f t="shared" si="77"/>
        <v>9.6755232022607329E-2</v>
      </c>
      <c r="AY147" s="56">
        <f t="shared" si="78"/>
        <v>676.6732066563028</v>
      </c>
      <c r="AZ147" s="56">
        <f t="shared" si="79"/>
        <v>399.58521839300892</v>
      </c>
      <c r="BA147" s="53">
        <f t="shared" si="80"/>
        <v>7.4403432051347793E-3</v>
      </c>
      <c r="BB147" s="56">
        <f t="shared" si="81"/>
        <v>277.08836853538162</v>
      </c>
      <c r="BC147" s="56">
        <f t="shared" si="82"/>
        <v>-3.8027208773883103E-4</v>
      </c>
      <c r="BD147" s="53">
        <f t="shared" si="83"/>
        <v>-3.3985761530303196E-10</v>
      </c>
      <c r="BE147" s="32">
        <f t="shared" si="84"/>
        <v>6.1111122555309016</v>
      </c>
      <c r="BF147" s="53">
        <f t="shared" si="85"/>
        <v>3.1901013065046959E-8</v>
      </c>
      <c r="BG147" s="51">
        <f t="shared" si="106"/>
        <v>6.111112287431915</v>
      </c>
      <c r="BH147" s="51">
        <f t="shared" si="86"/>
        <v>-8.9372222221652878E-3</v>
      </c>
      <c r="BI147" s="51">
        <f t="shared" si="87"/>
        <v>-8.3792457487370922E-2</v>
      </c>
    </row>
    <row r="148" spans="1:61" ht="12.75" customHeight="1" x14ac:dyDescent="0.2">
      <c r="A148" s="45">
        <f t="shared" si="88"/>
        <v>122</v>
      </c>
      <c r="B148" s="57">
        <f t="shared" si="107"/>
        <v>9.6755232022607329E-2</v>
      </c>
      <c r="C148" s="16">
        <f t="shared" si="89"/>
        <v>9.6519069836460858E-2</v>
      </c>
      <c r="D148" s="34">
        <f t="shared" si="90"/>
        <v>1</v>
      </c>
      <c r="E148" s="49">
        <f t="shared" si="108"/>
        <v>8.3584356093926018E-2</v>
      </c>
      <c r="F148" s="49">
        <f t="shared" si="91"/>
        <v>4.8265804779782241E-2</v>
      </c>
      <c r="G148" s="20">
        <f t="shared" si="62"/>
        <v>4.8265804779782241E-2</v>
      </c>
      <c r="H148" s="49">
        <f t="shared" si="92"/>
        <v>30.00430953547378</v>
      </c>
      <c r="I148" s="20">
        <f t="shared" si="63"/>
        <v>30.00430953547378</v>
      </c>
      <c r="J148" s="57">
        <f t="shared" si="93"/>
        <v>0</v>
      </c>
      <c r="K148" s="16">
        <f t="shared" si="64"/>
        <v>30.00430953547378</v>
      </c>
      <c r="L148" s="34">
        <f t="shared" si="94"/>
        <v>1</v>
      </c>
      <c r="M148" s="49">
        <f t="shared" si="109"/>
        <v>59.995725670148708</v>
      </c>
      <c r="N148" s="20">
        <f t="shared" si="110"/>
        <v>59.995725670148708</v>
      </c>
      <c r="O148" s="16">
        <f t="shared" si="95"/>
        <v>30.004274329851292</v>
      </c>
      <c r="P148" s="49">
        <f t="shared" si="111"/>
        <v>4.8265804779782227E-2</v>
      </c>
      <c r="Q148" s="20">
        <f t="shared" si="65"/>
        <v>4.8265804779782227E-2</v>
      </c>
      <c r="R148" s="49">
        <f t="shared" si="112"/>
        <v>9.6519069833780585E-2</v>
      </c>
      <c r="S148" s="20">
        <f t="shared" si="66"/>
        <v>9.6519069833780585E-2</v>
      </c>
      <c r="T148" s="57">
        <f t="shared" si="113"/>
        <v>-8.3792457487370922E-2</v>
      </c>
      <c r="U148" s="16">
        <f t="shared" si="96"/>
        <v>-2.0810139344490386E-4</v>
      </c>
      <c r="V148" s="16">
        <f t="shared" si="114"/>
        <v>-2.0810139344490386E-4</v>
      </c>
      <c r="W148" s="34">
        <f t="shared" si="67"/>
        <v>4</v>
      </c>
      <c r="X148" s="49">
        <f t="shared" si="115"/>
        <v>59.995690464744449</v>
      </c>
      <c r="Y148" s="20">
        <f t="shared" si="116"/>
        <v>59.995690464744449</v>
      </c>
      <c r="Z148" s="16">
        <f t="shared" si="97"/>
        <v>30.004309535255551</v>
      </c>
      <c r="AA148" s="49">
        <f t="shared" si="68"/>
        <v>-1.2016826638699354E-4</v>
      </c>
      <c r="AB148" s="20">
        <f t="shared" si="98"/>
        <v>359.99987983173361</v>
      </c>
      <c r="AC148" s="49">
        <f t="shared" si="99"/>
        <v>2.4030505423323602E-4</v>
      </c>
      <c r="AD148" s="20">
        <f t="shared" si="100"/>
        <v>359.99975969494579</v>
      </c>
      <c r="AF148" s="58">
        <f t="shared" si="117"/>
        <v>6.111112287431915</v>
      </c>
      <c r="AG148" s="51">
        <f t="shared" si="101"/>
        <v>366.66673724591493</v>
      </c>
      <c r="AH148" s="16">
        <f t="shared" si="102"/>
        <v>250.00004812221474</v>
      </c>
      <c r="AI148" s="52">
        <f t="shared" si="69"/>
        <v>159.83408900814646</v>
      </c>
      <c r="AJ148" s="52">
        <f t="shared" si="103"/>
        <v>4.8385973046151776E-2</v>
      </c>
      <c r="AK148" s="16">
        <f t="shared" si="118"/>
        <v>5.902581541365123</v>
      </c>
      <c r="AL148" s="16">
        <f t="shared" si="119"/>
        <v>5.9024613730987312</v>
      </c>
      <c r="AM148" s="32">
        <f t="shared" si="70"/>
        <v>6.1111122873916068</v>
      </c>
      <c r="AN148" s="32">
        <f t="shared" si="71"/>
        <v>-2.2195892844422958E-5</v>
      </c>
      <c r="AO148" s="32">
        <f t="shared" si="72"/>
        <v>6.0787136164937365</v>
      </c>
      <c r="AP148" s="32">
        <f t="shared" si="73"/>
        <v>-2.2195892844422958E-5</v>
      </c>
      <c r="AQ148" s="32">
        <f t="shared" si="74"/>
        <v>0.62843787104400295</v>
      </c>
      <c r="AR148" s="56">
        <f t="shared" si="122"/>
        <v>750.33248489259427</v>
      </c>
      <c r="AS148" s="56">
        <f t="shared" si="122"/>
        <v>-8.3287238137938664E-4</v>
      </c>
      <c r="AT148" s="56">
        <f t="shared" si="122"/>
        <v>38.682058397989067</v>
      </c>
      <c r="AU148" s="55">
        <f t="shared" si="105"/>
        <v>0.31005890174502254</v>
      </c>
      <c r="AV148" s="56">
        <f t="shared" si="75"/>
        <v>11547.009829132723</v>
      </c>
      <c r="AW148" s="53">
        <f t="shared" si="76"/>
        <v>1.0319819284514338E-2</v>
      </c>
      <c r="AX148" s="53">
        <f t="shared" si="77"/>
        <v>9.6755232522304738E-2</v>
      </c>
      <c r="AY148" s="56">
        <f t="shared" si="78"/>
        <v>676.67320316158896</v>
      </c>
      <c r="AZ148" s="56">
        <f t="shared" si="79"/>
        <v>399.58522252036619</v>
      </c>
      <c r="BA148" s="53">
        <f t="shared" si="80"/>
        <v>7.4403432051347793E-3</v>
      </c>
      <c r="BB148" s="56">
        <f t="shared" si="81"/>
        <v>277.08837139745611</v>
      </c>
      <c r="BC148" s="56">
        <f t="shared" si="82"/>
        <v>-3.9075623334383636E-4</v>
      </c>
      <c r="BD148" s="53">
        <f t="shared" si="83"/>
        <v>-3.4922752921123867E-10</v>
      </c>
      <c r="BE148" s="32">
        <f t="shared" si="84"/>
        <v>6.1111122870826877</v>
      </c>
      <c r="BF148" s="53">
        <f t="shared" si="85"/>
        <v>3.246047813246798E-8</v>
      </c>
      <c r="BG148" s="51">
        <f t="shared" si="106"/>
        <v>6.1111123195431656</v>
      </c>
      <c r="BH148" s="51">
        <f t="shared" si="86"/>
        <v>-8.937222222163272E-3</v>
      </c>
      <c r="BI148" s="51">
        <f t="shared" si="87"/>
        <v>-8.3792457054601532E-2</v>
      </c>
    </row>
    <row r="149" spans="1:61" ht="12.75" customHeight="1" x14ac:dyDescent="0.2">
      <c r="A149" s="45">
        <f t="shared" si="88"/>
        <v>123</v>
      </c>
      <c r="B149" s="57">
        <f t="shared" si="107"/>
        <v>9.6755232522304738E-2</v>
      </c>
      <c r="C149" s="16">
        <f t="shared" si="89"/>
        <v>9.6514927468092537E-2</v>
      </c>
      <c r="D149" s="34">
        <f t="shared" si="90"/>
        <v>1</v>
      </c>
      <c r="E149" s="49">
        <f t="shared" si="108"/>
        <v>8.3580739197808868E-2</v>
      </c>
      <c r="F149" s="49">
        <f t="shared" si="91"/>
        <v>4.8263784679802656E-2</v>
      </c>
      <c r="G149" s="20">
        <f t="shared" si="62"/>
        <v>4.8263784679802656E-2</v>
      </c>
      <c r="H149" s="49">
        <f t="shared" si="92"/>
        <v>30.004344737881198</v>
      </c>
      <c r="I149" s="20">
        <f t="shared" si="63"/>
        <v>30.004344737881198</v>
      </c>
      <c r="J149" s="57">
        <f t="shared" si="93"/>
        <v>0</v>
      </c>
      <c r="K149" s="16">
        <f t="shared" si="64"/>
        <v>30.004344737881198</v>
      </c>
      <c r="L149" s="34">
        <f t="shared" si="94"/>
        <v>1</v>
      </c>
      <c r="M149" s="49">
        <f t="shared" si="109"/>
        <v>59.995690464744449</v>
      </c>
      <c r="N149" s="20">
        <f t="shared" si="110"/>
        <v>59.995690464744449</v>
      </c>
      <c r="O149" s="16">
        <f t="shared" si="95"/>
        <v>30.004309535255551</v>
      </c>
      <c r="P149" s="49">
        <f t="shared" si="111"/>
        <v>4.8263784679802649E-2</v>
      </c>
      <c r="Q149" s="20">
        <f t="shared" si="65"/>
        <v>4.8263784679802649E-2</v>
      </c>
      <c r="R149" s="49">
        <f t="shared" si="112"/>
        <v>9.6514927470088954E-2</v>
      </c>
      <c r="S149" s="20">
        <f t="shared" si="66"/>
        <v>9.6514927470088954E-2</v>
      </c>
      <c r="T149" s="57">
        <f t="shared" si="113"/>
        <v>-8.3792457054601532E-2</v>
      </c>
      <c r="U149" s="16">
        <f t="shared" si="96"/>
        <v>-2.1171785679266475E-4</v>
      </c>
      <c r="V149" s="16">
        <f t="shared" si="114"/>
        <v>-2.1171785679266475E-4</v>
      </c>
      <c r="W149" s="34">
        <f t="shared" si="67"/>
        <v>4</v>
      </c>
      <c r="X149" s="49">
        <f t="shared" si="115"/>
        <v>59.995655262344684</v>
      </c>
      <c r="Y149" s="20">
        <f t="shared" si="116"/>
        <v>59.995655262344684</v>
      </c>
      <c r="Z149" s="16">
        <f t="shared" si="97"/>
        <v>30.004344737655316</v>
      </c>
      <c r="AA149" s="49">
        <f t="shared" si="68"/>
        <v>-1.2225676862973864E-4</v>
      </c>
      <c r="AB149" s="20">
        <f t="shared" si="98"/>
        <v>359.99987774323137</v>
      </c>
      <c r="AC149" s="49">
        <f t="shared" si="99"/>
        <v>2.4448207514429136E-4</v>
      </c>
      <c r="AD149" s="20">
        <f t="shared" si="100"/>
        <v>359.99975551792488</v>
      </c>
      <c r="AF149" s="58">
        <f t="shared" si="117"/>
        <v>6.1111123195431656</v>
      </c>
      <c r="AG149" s="51">
        <f t="shared" si="101"/>
        <v>366.66673917258993</v>
      </c>
      <c r="AH149" s="16">
        <f t="shared" si="102"/>
        <v>250.00004943585679</v>
      </c>
      <c r="AI149" s="52">
        <f t="shared" si="69"/>
        <v>159.83409068786438</v>
      </c>
      <c r="AJ149" s="52">
        <f t="shared" si="103"/>
        <v>4.8386041448452488E-2</v>
      </c>
      <c r="AK149" s="16">
        <f t="shared" si="118"/>
        <v>5.9509675828135755</v>
      </c>
      <c r="AL149" s="16">
        <f t="shared" si="119"/>
        <v>5.9508453260449414</v>
      </c>
      <c r="AM149" s="32">
        <f t="shared" si="70"/>
        <v>6.1111123195014434</v>
      </c>
      <c r="AN149" s="32">
        <f t="shared" si="71"/>
        <v>-2.2581621437135081E-5</v>
      </c>
      <c r="AO149" s="32">
        <f t="shared" si="72"/>
        <v>6.0781807908988563</v>
      </c>
      <c r="AP149" s="32">
        <f t="shared" si="73"/>
        <v>-2.2581621437135081E-5</v>
      </c>
      <c r="AQ149" s="32">
        <f t="shared" si="74"/>
        <v>0.63357087583826277</v>
      </c>
      <c r="AR149" s="56">
        <f t="shared" si="122"/>
        <v>756.41066568349311</v>
      </c>
      <c r="AS149" s="56">
        <f t="shared" si="122"/>
        <v>-8.5545400281652171E-4</v>
      </c>
      <c r="AT149" s="56">
        <f t="shared" si="122"/>
        <v>39.315629273827327</v>
      </c>
      <c r="AU149" s="55">
        <f t="shared" si="105"/>
        <v>0.31005890174502254</v>
      </c>
      <c r="AV149" s="56">
        <f t="shared" si="75"/>
        <v>11547.009950481799</v>
      </c>
      <c r="AW149" s="53">
        <f t="shared" si="76"/>
        <v>1.0319819392966705E-2</v>
      </c>
      <c r="AX149" s="53">
        <f t="shared" si="77"/>
        <v>9.6755233030711582E-2</v>
      </c>
      <c r="AY149" s="56">
        <f t="shared" si="78"/>
        <v>676.67319960596421</v>
      </c>
      <c r="AZ149" s="56">
        <f t="shared" si="79"/>
        <v>399.58522671966091</v>
      </c>
      <c r="BA149" s="53">
        <f t="shared" si="80"/>
        <v>7.4403432051347793E-3</v>
      </c>
      <c r="BB149" s="56">
        <f t="shared" si="81"/>
        <v>277.08837430941503</v>
      </c>
      <c r="BC149" s="56">
        <f t="shared" si="82"/>
        <v>-4.0142311172530754E-4</v>
      </c>
      <c r="BD149" s="53">
        <f t="shared" si="83"/>
        <v>-3.5876075546250125E-10</v>
      </c>
      <c r="BE149" s="32">
        <f t="shared" si="84"/>
        <v>6.1111123191844046</v>
      </c>
      <c r="BF149" s="53">
        <f t="shared" si="85"/>
        <v>3.3024588384076714E-8</v>
      </c>
      <c r="BG149" s="51">
        <f t="shared" si="106"/>
        <v>6.111112352208993</v>
      </c>
      <c r="BH149" s="51">
        <f t="shared" si="86"/>
        <v>-8.937222222161206E-3</v>
      </c>
      <c r="BI149" s="51">
        <f t="shared" si="87"/>
        <v>-8.3792456614289051E-2</v>
      </c>
    </row>
    <row r="150" spans="1:61" ht="12.75" customHeight="1" x14ac:dyDescent="0.2">
      <c r="A150" s="45">
        <f t="shared" si="88"/>
        <v>124</v>
      </c>
      <c r="B150" s="57">
        <f t="shared" si="107"/>
        <v>9.6755233030711582E-2</v>
      </c>
      <c r="C150" s="16">
        <f t="shared" si="89"/>
        <v>9.651075095558781E-2</v>
      </c>
      <c r="D150" s="34">
        <f t="shared" si="90"/>
        <v>1</v>
      </c>
      <c r="E150" s="49">
        <f t="shared" si="108"/>
        <v>8.3577092738352066E-2</v>
      </c>
      <c r="F150" s="49">
        <f t="shared" si="91"/>
        <v>4.8261747496667437E-2</v>
      </c>
      <c r="G150" s="20">
        <f t="shared" si="62"/>
        <v>4.8261747496667437E-2</v>
      </c>
      <c r="H150" s="49">
        <f t="shared" si="92"/>
        <v>30.004379937259316</v>
      </c>
      <c r="I150" s="20">
        <f t="shared" si="63"/>
        <v>30.004379937259316</v>
      </c>
      <c r="J150" s="57">
        <f t="shared" si="93"/>
        <v>0</v>
      </c>
      <c r="K150" s="16">
        <f t="shared" si="64"/>
        <v>30.004379937259316</v>
      </c>
      <c r="L150" s="34">
        <f t="shared" si="94"/>
        <v>1</v>
      </c>
      <c r="M150" s="49">
        <f t="shared" si="109"/>
        <v>59.995655262344684</v>
      </c>
      <c r="N150" s="20">
        <f t="shared" si="110"/>
        <v>59.995655262344684</v>
      </c>
      <c r="O150" s="16">
        <f t="shared" si="95"/>
        <v>30.004344737655316</v>
      </c>
      <c r="P150" s="49">
        <f t="shared" si="111"/>
        <v>4.8261747496667423E-2</v>
      </c>
      <c r="Q150" s="20">
        <f t="shared" si="65"/>
        <v>4.8261747496667423E-2</v>
      </c>
      <c r="R150" s="49">
        <f t="shared" si="112"/>
        <v>9.6510750955967478E-2</v>
      </c>
      <c r="S150" s="20">
        <f t="shared" si="66"/>
        <v>9.6510750955967478E-2</v>
      </c>
      <c r="T150" s="57">
        <f t="shared" si="113"/>
        <v>-8.3792456614289051E-2</v>
      </c>
      <c r="U150" s="16">
        <f t="shared" si="96"/>
        <v>-2.153638759369858E-4</v>
      </c>
      <c r="V150" s="16">
        <f t="shared" si="114"/>
        <v>-2.153638759369858E-4</v>
      </c>
      <c r="W150" s="34">
        <f t="shared" si="67"/>
        <v>4</v>
      </c>
      <c r="X150" s="49">
        <f t="shared" si="115"/>
        <v>59.995620062974417</v>
      </c>
      <c r="Y150" s="20">
        <f t="shared" si="116"/>
        <v>59.995620062974417</v>
      </c>
      <c r="Z150" s="16">
        <f t="shared" si="97"/>
        <v>30.004379937025583</v>
      </c>
      <c r="AA150" s="49">
        <f t="shared" si="68"/>
        <v>-1.2436234384286714E-4</v>
      </c>
      <c r="AB150" s="20">
        <f t="shared" si="98"/>
        <v>359.99987563765615</v>
      </c>
      <c r="AC150" s="49">
        <f t="shared" si="99"/>
        <v>2.4869152803148919E-4</v>
      </c>
      <c r="AD150" s="20">
        <f t="shared" si="100"/>
        <v>359.99975130847196</v>
      </c>
      <c r="AF150" s="58">
        <f t="shared" si="117"/>
        <v>6.111112352208993</v>
      </c>
      <c r="AG150" s="51">
        <f t="shared" si="101"/>
        <v>366.66674113253958</v>
      </c>
      <c r="AH150" s="16">
        <f t="shared" si="102"/>
        <v>250.00005077218609</v>
      </c>
      <c r="AI150" s="52">
        <f t="shared" si="69"/>
        <v>159.83409239659187</v>
      </c>
      <c r="AJ150" s="52">
        <f t="shared" si="103"/>
        <v>4.8386109840521385E-2</v>
      </c>
      <c r="AK150" s="16">
        <f t="shared" si="118"/>
        <v>5.9993536926540969</v>
      </c>
      <c r="AL150" s="16">
        <f t="shared" si="119"/>
        <v>5.9992293303102429</v>
      </c>
      <c r="AM150" s="32">
        <f t="shared" si="70"/>
        <v>6.1111123521658222</v>
      </c>
      <c r="AN150" s="32">
        <f t="shared" si="71"/>
        <v>-2.2970502428621509E-5</v>
      </c>
      <c r="AO150" s="32">
        <f t="shared" si="72"/>
        <v>6.0776436308575246</v>
      </c>
      <c r="AP150" s="32">
        <f t="shared" si="73"/>
        <v>-2.2970502428621509E-5</v>
      </c>
      <c r="AQ150" s="32">
        <f t="shared" si="74"/>
        <v>0.63870343438144661</v>
      </c>
      <c r="AR150" s="56">
        <f t="shared" si="122"/>
        <v>762.48830931435066</v>
      </c>
      <c r="AS150" s="56">
        <f t="shared" si="122"/>
        <v>-8.7842450524514319E-4</v>
      </c>
      <c r="AT150" s="56">
        <f t="shared" si="122"/>
        <v>39.954332708208774</v>
      </c>
      <c r="AU150" s="55">
        <f t="shared" si="105"/>
        <v>0.31005890174502254</v>
      </c>
      <c r="AV150" s="56">
        <f t="shared" si="75"/>
        <v>11547.010073926638</v>
      </c>
      <c r="AW150" s="53">
        <f t="shared" si="76"/>
        <v>1.0319819503292102E-2</v>
      </c>
      <c r="AX150" s="53">
        <f t="shared" si="77"/>
        <v>9.6755233547898917E-2</v>
      </c>
      <c r="AY150" s="56">
        <f t="shared" si="78"/>
        <v>676.67319598893198</v>
      </c>
      <c r="AZ150" s="56">
        <f t="shared" si="79"/>
        <v>399.58523099147965</v>
      </c>
      <c r="BA150" s="53">
        <f t="shared" si="80"/>
        <v>7.4403432051347793E-3</v>
      </c>
      <c r="BB150" s="56">
        <f t="shared" si="81"/>
        <v>277.08837727166497</v>
      </c>
      <c r="BC150" s="56">
        <f t="shared" si="82"/>
        <v>-4.1227421263556607E-4</v>
      </c>
      <c r="BD150" s="53">
        <f t="shared" si="83"/>
        <v>-3.6845862548157505E-10</v>
      </c>
      <c r="BE150" s="32">
        <f t="shared" si="84"/>
        <v>6.1111123518405339</v>
      </c>
      <c r="BF150" s="53">
        <f t="shared" si="85"/>
        <v>3.3593308865689285E-8</v>
      </c>
      <c r="BG150" s="51">
        <f t="shared" si="106"/>
        <v>6.1111123854338425</v>
      </c>
      <c r="BH150" s="51">
        <f t="shared" si="86"/>
        <v>-8.9372222221590861E-3</v>
      </c>
      <c r="BI150" s="51">
        <f t="shared" si="87"/>
        <v>-8.3792456166372029E-2</v>
      </c>
    </row>
    <row r="151" spans="1:61" ht="12.75" customHeight="1" x14ac:dyDescent="0.2">
      <c r="A151" s="45">
        <f t="shared" si="88"/>
        <v>125</v>
      </c>
      <c r="B151" s="57">
        <f t="shared" si="107"/>
        <v>9.6755233547898917E-2</v>
      </c>
      <c r="C151" s="16">
        <f t="shared" si="89"/>
        <v>9.6506542019881181E-2</v>
      </c>
      <c r="D151" s="34">
        <f t="shared" si="90"/>
        <v>1</v>
      </c>
      <c r="E151" s="49">
        <f t="shared" si="108"/>
        <v>8.3573418205914504E-2</v>
      </c>
      <c r="F151" s="49">
        <f t="shared" si="91"/>
        <v>4.8259694090869248E-2</v>
      </c>
      <c r="G151" s="20">
        <f t="shared" si="62"/>
        <v>4.8259694090869248E-2</v>
      </c>
      <c r="H151" s="49">
        <f t="shared" si="92"/>
        <v>30.004415133584434</v>
      </c>
      <c r="I151" s="20">
        <f t="shared" si="63"/>
        <v>30.004415133584434</v>
      </c>
      <c r="J151" s="57">
        <f t="shared" si="93"/>
        <v>0</v>
      </c>
      <c r="K151" s="16">
        <f t="shared" si="64"/>
        <v>30.004415133584434</v>
      </c>
      <c r="L151" s="34">
        <f t="shared" si="94"/>
        <v>1</v>
      </c>
      <c r="M151" s="49">
        <f t="shared" si="109"/>
        <v>59.995620062974417</v>
      </c>
      <c r="N151" s="20">
        <f t="shared" si="110"/>
        <v>59.995620062974417</v>
      </c>
      <c r="O151" s="16">
        <f t="shared" si="95"/>
        <v>30.004379937025583</v>
      </c>
      <c r="P151" s="49">
        <f t="shared" si="111"/>
        <v>4.8259694090869248E-2</v>
      </c>
      <c r="Q151" s="20">
        <f t="shared" si="65"/>
        <v>4.8259694090869248E-2</v>
      </c>
      <c r="R151" s="49">
        <f t="shared" si="112"/>
        <v>9.6506542020416586E-2</v>
      </c>
      <c r="S151" s="20">
        <f t="shared" si="66"/>
        <v>9.6506542020416586E-2</v>
      </c>
      <c r="T151" s="57">
        <f t="shared" si="113"/>
        <v>-8.3792456166372029E-2</v>
      </c>
      <c r="U151" s="16">
        <f t="shared" si="96"/>
        <v>-2.1903796045752433E-4</v>
      </c>
      <c r="V151" s="16">
        <f t="shared" si="114"/>
        <v>-2.1903796045752433E-4</v>
      </c>
      <c r="W151" s="34">
        <f t="shared" si="67"/>
        <v>4</v>
      </c>
      <c r="X151" s="49">
        <f t="shared" si="115"/>
        <v>59.995584866657339</v>
      </c>
      <c r="Y151" s="20">
        <f t="shared" si="116"/>
        <v>59.995584866657339</v>
      </c>
      <c r="Z151" s="16">
        <f t="shared" si="97"/>
        <v>30.004415133342661</v>
      </c>
      <c r="AA151" s="49">
        <f t="shared" si="68"/>
        <v>-1.2648413145040373E-4</v>
      </c>
      <c r="AB151" s="20">
        <f t="shared" si="98"/>
        <v>359.99987351586856</v>
      </c>
      <c r="AC151" s="49">
        <f t="shared" si="99"/>
        <v>2.5293467551142697E-4</v>
      </c>
      <c r="AD151" s="20">
        <f t="shared" si="100"/>
        <v>359.99974706532447</v>
      </c>
      <c r="AF151" s="58">
        <f t="shared" si="117"/>
        <v>6.1111123854338425</v>
      </c>
      <c r="AG151" s="51">
        <f t="shared" si="101"/>
        <v>366.66674312603055</v>
      </c>
      <c r="AH151" s="16">
        <f t="shared" si="102"/>
        <v>250.00005213138448</v>
      </c>
      <c r="AI151" s="52">
        <f t="shared" si="69"/>
        <v>159.83409413456147</v>
      </c>
      <c r="AJ151" s="52">
        <f t="shared" si="103"/>
        <v>4.8386178222301623E-2</v>
      </c>
      <c r="AK151" s="16">
        <f t="shared" si="118"/>
        <v>6.0477398708763985</v>
      </c>
      <c r="AL151" s="16">
        <f t="shared" si="119"/>
        <v>6.0476133867449562</v>
      </c>
      <c r="AM151" s="32">
        <f t="shared" si="70"/>
        <v>6.1111123853891867</v>
      </c>
      <c r="AN151" s="32">
        <f t="shared" si="71"/>
        <v>-2.336237685226449E-5</v>
      </c>
      <c r="AO151" s="32">
        <f t="shared" si="72"/>
        <v>6.0771021367336759</v>
      </c>
      <c r="AP151" s="32">
        <f t="shared" si="73"/>
        <v>-2.336237685226449E-5</v>
      </c>
      <c r="AQ151" s="32">
        <f t="shared" si="74"/>
        <v>0.64383554310406743</v>
      </c>
      <c r="AR151" s="56">
        <f t="shared" si="122"/>
        <v>768.56541145108429</v>
      </c>
      <c r="AS151" s="56">
        <f t="shared" si="122"/>
        <v>-9.0178688209740772E-4</v>
      </c>
      <c r="AT151" s="56">
        <f t="shared" si="122"/>
        <v>40.598168251312842</v>
      </c>
      <c r="AU151" s="55">
        <f t="shared" si="105"/>
        <v>0.31005890174502254</v>
      </c>
      <c r="AV151" s="56">
        <f t="shared" si="75"/>
        <v>11547.010199484035</v>
      </c>
      <c r="AW151" s="53">
        <f t="shared" si="76"/>
        <v>1.0319819615505538E-2</v>
      </c>
      <c r="AX151" s="53">
        <f t="shared" si="77"/>
        <v>9.675523407393706E-2</v>
      </c>
      <c r="AY151" s="56">
        <f t="shared" si="78"/>
        <v>676.67319231000033</v>
      </c>
      <c r="AZ151" s="56">
        <f t="shared" si="79"/>
        <v>399.58523533640368</v>
      </c>
      <c r="BA151" s="53">
        <f t="shared" si="80"/>
        <v>7.4403432051347793E-3</v>
      </c>
      <c r="BB151" s="56">
        <f t="shared" si="81"/>
        <v>277.088380284609</v>
      </c>
      <c r="BC151" s="56">
        <f t="shared" si="82"/>
        <v>-4.233110123550432E-4</v>
      </c>
      <c r="BD151" s="53">
        <f t="shared" si="83"/>
        <v>-3.7832245865308779E-10</v>
      </c>
      <c r="BE151" s="32">
        <f t="shared" si="84"/>
        <v>6.1111123850555202</v>
      </c>
      <c r="BF151" s="53">
        <f t="shared" si="85"/>
        <v>3.4166407095647844E-8</v>
      </c>
      <c r="BG151" s="51">
        <f t="shared" si="106"/>
        <v>6.1111124192219277</v>
      </c>
      <c r="BH151" s="51">
        <f t="shared" si="86"/>
        <v>-8.9372222221569143E-3</v>
      </c>
      <c r="BI151" s="51">
        <f t="shared" si="87"/>
        <v>-8.3792455710789457E-2</v>
      </c>
    </row>
    <row r="152" spans="1:61" ht="12.75" customHeight="1" x14ac:dyDescent="0.2">
      <c r="A152" s="45">
        <f t="shared" si="88"/>
        <v>126</v>
      </c>
      <c r="B152" s="57">
        <f t="shared" si="107"/>
        <v>9.675523407393706E-2</v>
      </c>
      <c r="C152" s="16">
        <f t="shared" si="89"/>
        <v>9.6502299398423474E-2</v>
      </c>
      <c r="D152" s="34">
        <f t="shared" si="90"/>
        <v>1</v>
      </c>
      <c r="E152" s="49">
        <f t="shared" si="108"/>
        <v>8.3569714507195081E-2</v>
      </c>
      <c r="F152" s="49">
        <f t="shared" si="91"/>
        <v>4.8257623830962181E-2</v>
      </c>
      <c r="G152" s="20">
        <f t="shared" si="62"/>
        <v>4.8257623830962181E-2</v>
      </c>
      <c r="H152" s="49">
        <f t="shared" si="92"/>
        <v>30.004450326831897</v>
      </c>
      <c r="I152" s="20">
        <f t="shared" si="63"/>
        <v>30.004450326831897</v>
      </c>
      <c r="J152" s="57">
        <f t="shared" si="93"/>
        <v>0</v>
      </c>
      <c r="K152" s="16">
        <f t="shared" si="64"/>
        <v>30.004450326831897</v>
      </c>
      <c r="L152" s="34">
        <f t="shared" si="94"/>
        <v>1</v>
      </c>
      <c r="M152" s="49">
        <f t="shared" si="109"/>
        <v>59.995584866657353</v>
      </c>
      <c r="N152" s="20">
        <f t="shared" si="110"/>
        <v>59.995584866657353</v>
      </c>
      <c r="O152" s="16">
        <f t="shared" si="95"/>
        <v>30.004415133342647</v>
      </c>
      <c r="P152" s="49">
        <f t="shared" si="111"/>
        <v>4.8257623830962153E-2</v>
      </c>
      <c r="Q152" s="20">
        <f t="shared" si="65"/>
        <v>4.8257623830962153E-2</v>
      </c>
      <c r="R152" s="49">
        <f t="shared" si="112"/>
        <v>9.6502299397766333E-2</v>
      </c>
      <c r="S152" s="20">
        <f t="shared" si="66"/>
        <v>9.6502299397766333E-2</v>
      </c>
      <c r="T152" s="57">
        <f t="shared" si="113"/>
        <v>-8.3792455710789457E-2</v>
      </c>
      <c r="U152" s="16">
        <f t="shared" si="96"/>
        <v>-2.2274120359437599E-4</v>
      </c>
      <c r="V152" s="16">
        <f t="shared" si="114"/>
        <v>-2.2274120359437599E-4</v>
      </c>
      <c r="W152" s="34">
        <f t="shared" si="67"/>
        <v>4</v>
      </c>
      <c r="X152" s="49">
        <f t="shared" si="115"/>
        <v>59.995549673418118</v>
      </c>
      <c r="Y152" s="20">
        <f t="shared" si="116"/>
        <v>59.995549673418118</v>
      </c>
      <c r="Z152" s="16">
        <f t="shared" si="97"/>
        <v>30.004450326581882</v>
      </c>
      <c r="AA152" s="49">
        <f t="shared" si="68"/>
        <v>-1.2862276281609998E-4</v>
      </c>
      <c r="AB152" s="20">
        <f t="shared" si="98"/>
        <v>359.99987137723718</v>
      </c>
      <c r="AC152" s="49">
        <f t="shared" si="99"/>
        <v>2.5721126702000683E-4</v>
      </c>
      <c r="AD152" s="20">
        <f t="shared" si="100"/>
        <v>359.99974278873299</v>
      </c>
      <c r="AF152" s="58">
        <f t="shared" si="117"/>
        <v>6.1111124192219277</v>
      </c>
      <c r="AG152" s="51">
        <f t="shared" si="101"/>
        <v>366.66674515331567</v>
      </c>
      <c r="AH152" s="16">
        <f t="shared" si="102"/>
        <v>250.00005351362435</v>
      </c>
      <c r="AI152" s="52">
        <f t="shared" si="69"/>
        <v>159.83409590199352</v>
      </c>
      <c r="AJ152" s="52">
        <f t="shared" si="103"/>
        <v>4.8386246593793203E-2</v>
      </c>
      <c r="AK152" s="16">
        <f t="shared" si="118"/>
        <v>6.0961261174701917</v>
      </c>
      <c r="AL152" s="16">
        <f t="shared" si="119"/>
        <v>6.0959974947073761</v>
      </c>
      <c r="AM152" s="32">
        <f t="shared" si="70"/>
        <v>6.1111124191757487</v>
      </c>
      <c r="AN152" s="32">
        <f t="shared" si="71"/>
        <v>-2.3757361312167868E-5</v>
      </c>
      <c r="AO152" s="32">
        <f t="shared" si="72"/>
        <v>6.0765563089106989</v>
      </c>
      <c r="AP152" s="32">
        <f t="shared" si="73"/>
        <v>-2.3757361312167868E-5</v>
      </c>
      <c r="AQ152" s="32">
        <f t="shared" si="74"/>
        <v>0.64896719827865867</v>
      </c>
      <c r="AR152" s="56">
        <f t="shared" si="122"/>
        <v>774.64196775999494</v>
      </c>
      <c r="AS152" s="56">
        <f t="shared" si="122"/>
        <v>-9.2554424340957563E-4</v>
      </c>
      <c r="AT152" s="56">
        <f t="shared" si="122"/>
        <v>41.247135449591504</v>
      </c>
      <c r="AU152" s="55">
        <f t="shared" si="105"/>
        <v>0.31005890174502254</v>
      </c>
      <c r="AV152" s="56">
        <f t="shared" si="75"/>
        <v>11547.010327169908</v>
      </c>
      <c r="AW152" s="53">
        <f t="shared" si="76"/>
        <v>1.0319819729621239E-2</v>
      </c>
      <c r="AX152" s="53">
        <f t="shared" si="77"/>
        <v>9.6755234608892696E-2</v>
      </c>
      <c r="AY152" s="56">
        <f t="shared" si="78"/>
        <v>676.67318856870247</v>
      </c>
      <c r="AZ152" s="56">
        <f t="shared" si="79"/>
        <v>399.58523975498383</v>
      </c>
      <c r="BA152" s="53">
        <f t="shared" si="80"/>
        <v>7.4403432051347793E-3</v>
      </c>
      <c r="BB152" s="56">
        <f t="shared" si="81"/>
        <v>277.08838334862912</v>
      </c>
      <c r="BC152" s="56">
        <f t="shared" si="82"/>
        <v>-4.3453491048239812E-4</v>
      </c>
      <c r="BD152" s="53">
        <f t="shared" si="83"/>
        <v>-3.8835350582946323E-10</v>
      </c>
      <c r="BE152" s="32">
        <f t="shared" si="84"/>
        <v>6.1111124188335744</v>
      </c>
      <c r="BF152" s="53">
        <f t="shared" si="85"/>
        <v>3.4744053601864929E-8</v>
      </c>
      <c r="BG152" s="51">
        <f t="shared" si="106"/>
        <v>6.1111124535776282</v>
      </c>
      <c r="BH152" s="51">
        <f t="shared" si="86"/>
        <v>-8.9372222221546869E-3</v>
      </c>
      <c r="BI152" s="51">
        <f t="shared" si="87"/>
        <v>-8.3792455247483605E-2</v>
      </c>
    </row>
    <row r="153" spans="1:61" ht="12.75" customHeight="1" x14ac:dyDescent="0.2">
      <c r="A153" s="45">
        <f t="shared" si="88"/>
        <v>127</v>
      </c>
      <c r="B153" s="57">
        <f t="shared" si="107"/>
        <v>9.6755234608892696E-2</v>
      </c>
      <c r="C153" s="16">
        <f t="shared" si="89"/>
        <v>9.6498023341894168E-2</v>
      </c>
      <c r="D153" s="34">
        <f t="shared" si="90"/>
        <v>1</v>
      </c>
      <c r="E153" s="49">
        <f t="shared" si="108"/>
        <v>8.3565981859330285E-2</v>
      </c>
      <c r="F153" s="49">
        <f t="shared" si="91"/>
        <v>4.8255536842213974E-2</v>
      </c>
      <c r="G153" s="20">
        <f t="shared" si="62"/>
        <v>4.8255536842213974E-2</v>
      </c>
      <c r="H153" s="49">
        <f t="shared" si="92"/>
        <v>30.004485516977258</v>
      </c>
      <c r="I153" s="20">
        <f t="shared" si="63"/>
        <v>30.004485516977258</v>
      </c>
      <c r="J153" s="57">
        <f t="shared" si="93"/>
        <v>0</v>
      </c>
      <c r="K153" s="16">
        <f t="shared" si="64"/>
        <v>30.004485516977258</v>
      </c>
      <c r="L153" s="34">
        <f t="shared" si="94"/>
        <v>1</v>
      </c>
      <c r="M153" s="49">
        <f t="shared" si="109"/>
        <v>59.995549673418118</v>
      </c>
      <c r="N153" s="20">
        <f t="shared" si="110"/>
        <v>59.995549673418118</v>
      </c>
      <c r="O153" s="16">
        <f t="shared" si="95"/>
        <v>30.004450326581882</v>
      </c>
      <c r="P153" s="49">
        <f t="shared" si="111"/>
        <v>4.825553684221396E-2</v>
      </c>
      <c r="Q153" s="20">
        <f t="shared" si="65"/>
        <v>4.825553684221396E-2</v>
      </c>
      <c r="R153" s="49">
        <f t="shared" si="112"/>
        <v>9.6498023344178604E-2</v>
      </c>
      <c r="S153" s="20">
        <f t="shared" si="66"/>
        <v>9.6498023344178604E-2</v>
      </c>
      <c r="T153" s="57">
        <f t="shared" si="113"/>
        <v>-8.3792455247483605E-2</v>
      </c>
      <c r="U153" s="16">
        <f t="shared" si="96"/>
        <v>-2.2647338815331985E-4</v>
      </c>
      <c r="V153" s="16">
        <f t="shared" si="114"/>
        <v>-2.2647338815331985E-4</v>
      </c>
      <c r="W153" s="34">
        <f t="shared" si="67"/>
        <v>4</v>
      </c>
      <c r="X153" s="49">
        <f t="shared" si="115"/>
        <v>59.995514483281205</v>
      </c>
      <c r="Y153" s="20">
        <f t="shared" si="116"/>
        <v>59.995514483281205</v>
      </c>
      <c r="Z153" s="16">
        <f t="shared" si="97"/>
        <v>30.004485516718795</v>
      </c>
      <c r="AA153" s="49">
        <f t="shared" si="68"/>
        <v>-1.3077811259087108E-4</v>
      </c>
      <c r="AB153" s="20">
        <f t="shared" si="98"/>
        <v>359.99986922188742</v>
      </c>
      <c r="AC153" s="49">
        <f t="shared" si="99"/>
        <v>2.615210555044634E-4</v>
      </c>
      <c r="AD153" s="20">
        <f t="shared" si="100"/>
        <v>359.99973847894449</v>
      </c>
      <c r="AF153" s="58">
        <f t="shared" si="117"/>
        <v>6.1111124535776282</v>
      </c>
      <c r="AG153" s="51">
        <f t="shared" si="101"/>
        <v>366.66674721465768</v>
      </c>
      <c r="AH153" s="16">
        <f t="shared" si="102"/>
        <v>250.00005491908479</v>
      </c>
      <c r="AI153" s="52">
        <f t="shared" si="69"/>
        <v>159.83409769911717</v>
      </c>
      <c r="AJ153" s="52">
        <f t="shared" si="103"/>
        <v>4.838631495476875E-2</v>
      </c>
      <c r="AK153" s="16">
        <f t="shared" si="118"/>
        <v>6.1445124324249605</v>
      </c>
      <c r="AL153" s="16">
        <f t="shared" si="119"/>
        <v>6.144381654312383</v>
      </c>
      <c r="AM153" s="32">
        <f t="shared" si="70"/>
        <v>6.1111124535298886</v>
      </c>
      <c r="AN153" s="32">
        <f t="shared" si="71"/>
        <v>-2.4155432642784098E-5</v>
      </c>
      <c r="AO153" s="32">
        <f t="shared" si="72"/>
        <v>6.0760061477668339</v>
      </c>
      <c r="AP153" s="32">
        <f t="shared" si="73"/>
        <v>-2.4155432642784098E-5</v>
      </c>
      <c r="AQ153" s="32">
        <f t="shared" si="74"/>
        <v>0.65409839625834798</v>
      </c>
      <c r="AR153" s="56">
        <f t="shared" si="122"/>
        <v>780.7179739077618</v>
      </c>
      <c r="AS153" s="56">
        <f t="shared" si="122"/>
        <v>-9.4969967605235974E-4</v>
      </c>
      <c r="AT153" s="56">
        <f t="shared" si="122"/>
        <v>41.901233845849852</v>
      </c>
      <c r="AU153" s="55">
        <f t="shared" si="105"/>
        <v>0.31005890174502254</v>
      </c>
      <c r="AV153" s="56">
        <f t="shared" si="75"/>
        <v>11547.010457000813</v>
      </c>
      <c r="AW153" s="53">
        <f t="shared" si="76"/>
        <v>1.0319819845654004E-2</v>
      </c>
      <c r="AX153" s="53">
        <f t="shared" si="77"/>
        <v>9.6755235152835184E-2</v>
      </c>
      <c r="AY153" s="56">
        <f t="shared" si="78"/>
        <v>676.67318476455364</v>
      </c>
      <c r="AZ153" s="56">
        <f t="shared" si="79"/>
        <v>399.5852442477929</v>
      </c>
      <c r="BA153" s="53">
        <f t="shared" si="80"/>
        <v>7.4403432051347793E-3</v>
      </c>
      <c r="BB153" s="56">
        <f t="shared" si="81"/>
        <v>277.08838646412266</v>
      </c>
      <c r="BC153" s="56">
        <f t="shared" si="82"/>
        <v>-4.4594736192493656E-4</v>
      </c>
      <c r="BD153" s="53">
        <f t="shared" si="83"/>
        <v>-3.985530672936919E-10</v>
      </c>
      <c r="BE153" s="32">
        <f t="shared" si="84"/>
        <v>6.111112453179075</v>
      </c>
      <c r="BF153" s="53">
        <f t="shared" si="85"/>
        <v>3.5326214505527226E-8</v>
      </c>
      <c r="BG153" s="51">
        <f t="shared" si="106"/>
        <v>6.1111124885052899</v>
      </c>
      <c r="BH153" s="51">
        <f t="shared" si="86"/>
        <v>-8.937222222152404E-3</v>
      </c>
      <c r="BI153" s="51">
        <f t="shared" si="87"/>
        <v>-8.3792454776394354E-2</v>
      </c>
    </row>
    <row r="154" spans="1:61" ht="12.75" customHeight="1" x14ac:dyDescent="0.2">
      <c r="A154" s="45">
        <f t="shared" si="88"/>
        <v>128</v>
      </c>
      <c r="B154" s="57">
        <f t="shared" si="107"/>
        <v>9.6755235152835184E-2</v>
      </c>
      <c r="C154" s="16">
        <f t="shared" si="89"/>
        <v>9.649371409733476E-2</v>
      </c>
      <c r="D154" s="34">
        <f t="shared" si="90"/>
        <v>1</v>
      </c>
      <c r="E154" s="49">
        <f t="shared" si="108"/>
        <v>8.3562220476305613E-2</v>
      </c>
      <c r="F154" s="49">
        <f t="shared" si="91"/>
        <v>4.8253433248073983E-2</v>
      </c>
      <c r="G154" s="20">
        <f t="shared" ref="G154:G217" si="123">MOD(IF(OR(D154=2,D154=3,D154=6,D154=7,D154=10,D154=11,D154=14,D154=15),180+F154,F154),360)</f>
        <v>4.8253433248073983E-2</v>
      </c>
      <c r="H154" s="49">
        <f t="shared" si="92"/>
        <v>30.004520703996253</v>
      </c>
      <c r="I154" s="20">
        <f t="shared" ref="I154:I217" si="124">IF(D154&gt;8,360-H154,H154)</f>
        <v>30.004520703996253</v>
      </c>
      <c r="J154" s="57">
        <f t="shared" si="93"/>
        <v>0</v>
      </c>
      <c r="K154" s="16">
        <f t="shared" ref="K154:K217" si="125">MOD(I154+J154,360)</f>
        <v>30.004520703996253</v>
      </c>
      <c r="L154" s="34">
        <f t="shared" si="94"/>
        <v>1</v>
      </c>
      <c r="M154" s="49">
        <f t="shared" si="109"/>
        <v>59.995514483281191</v>
      </c>
      <c r="N154" s="20">
        <f t="shared" si="110"/>
        <v>59.995514483281191</v>
      </c>
      <c r="O154" s="16">
        <f t="shared" si="95"/>
        <v>30.004485516718809</v>
      </c>
      <c r="P154" s="49">
        <f t="shared" si="111"/>
        <v>4.825343324807399E-2</v>
      </c>
      <c r="Q154" s="20">
        <f t="shared" ref="Q154:Q217" si="126">MOD(IF(OR(L154=2,L154=3,L154=6,L154=7,L154=10,L154=11,L154=14,L154=15),180+P154,P154),360)</f>
        <v>4.825343324807399E-2</v>
      </c>
      <c r="R154" s="49">
        <f t="shared" si="112"/>
        <v>9.6493714096935496E-2</v>
      </c>
      <c r="S154" s="20">
        <f t="shared" ref="S154:S217" si="127">MOD(IF(OR(L154=3,L154=4,L154=7,L154=8,L154=11,L154=12,L154=15,L154=16),360-R154,R154),360)</f>
        <v>9.6493714096935496E-2</v>
      </c>
      <c r="T154" s="57">
        <f t="shared" si="113"/>
        <v>-8.3792454776394354E-2</v>
      </c>
      <c r="U154" s="16">
        <f t="shared" si="96"/>
        <v>-2.3023430008874135E-4</v>
      </c>
      <c r="V154" s="16">
        <f t="shared" si="114"/>
        <v>-2.3023430008874135E-4</v>
      </c>
      <c r="W154" s="34">
        <f t="shared" ref="W154:W217" si="128">IF(AND(E154&gt;=0,V154&lt;0),IF(L154=1,4,IF(L154=2,3,IF(L154=7,6,IF(L154=8,5,IF(L154=11,10,IF(L154=12,9,IF(L154=13,16,IF(L154=14,15,L154)))))))),L154)</f>
        <v>4</v>
      </c>
      <c r="X154" s="49">
        <f t="shared" si="115"/>
        <v>59.995479296270879</v>
      </c>
      <c r="Y154" s="20">
        <f t="shared" si="116"/>
        <v>59.995479296270879</v>
      </c>
      <c r="Z154" s="16">
        <f t="shared" si="97"/>
        <v>30.004520703729121</v>
      </c>
      <c r="AA154" s="49">
        <f t="shared" ref="AA154:AA217" si="129">DEGREES(ATAN(TAN(RADIANS(K154))*SIN(RADIANS(V154))))</f>
        <v>-1.3295005724308072E-4</v>
      </c>
      <c r="AB154" s="20">
        <f t="shared" si="98"/>
        <v>359.99986704994274</v>
      </c>
      <c r="AC154" s="49">
        <f t="shared" si="99"/>
        <v>2.6586379741064134E-4</v>
      </c>
      <c r="AD154" s="20">
        <f t="shared" si="100"/>
        <v>359.99973413620256</v>
      </c>
      <c r="AF154" s="58">
        <f t="shared" si="117"/>
        <v>6.1111124885052899</v>
      </c>
      <c r="AG154" s="51">
        <f t="shared" si="101"/>
        <v>366.66674931031741</v>
      </c>
      <c r="AH154" s="16">
        <f t="shared" si="102"/>
        <v>250.00005634794371</v>
      </c>
      <c r="AI154" s="52">
        <f t="shared" ref="AI154:AI217" si="130">AG154^2*$H$7/2</f>
        <v>159.83409952615975</v>
      </c>
      <c r="AJ154" s="52">
        <f t="shared" si="103"/>
        <v>4.8386383305341951E-2</v>
      </c>
      <c r="AK154" s="16">
        <f t="shared" si="118"/>
        <v>6.1928988157303024</v>
      </c>
      <c r="AL154" s="16">
        <f t="shared" si="119"/>
        <v>6.1927658656730387</v>
      </c>
      <c r="AM154" s="32">
        <f t="shared" ref="AM154:AM217" si="131">AF154*COS(RADIANS($V154))</f>
        <v>6.1111124884559516</v>
      </c>
      <c r="AN154" s="32">
        <f t="shared" ref="AN154:AN217" si="132">AF154*SIN(RADIANS($V154))</f>
        <v>-2.4556568014395166E-5</v>
      </c>
      <c r="AO154" s="32">
        <f t="shared" ref="AO154:AO217" si="133">AM154*COS(RADIANS(AL154))</f>
        <v>6.0754516536833494</v>
      </c>
      <c r="AP154" s="32">
        <f t="shared" ref="AP154:AP217" si="134">AN154</f>
        <v>-2.4556568014395166E-5</v>
      </c>
      <c r="AQ154" s="32">
        <f t="shared" ref="AQ154:AQ217" si="135">AM154*SIN(RADIANS(AL154))</f>
        <v>0.65922913339638189</v>
      </c>
      <c r="AR154" s="56">
        <f t="shared" si="122"/>
        <v>786.79342556144513</v>
      </c>
      <c r="AS154" s="56">
        <f t="shared" si="122"/>
        <v>-9.7425624406675493E-4</v>
      </c>
      <c r="AT154" s="56">
        <f t="shared" si="122"/>
        <v>42.560462979246232</v>
      </c>
      <c r="AU154" s="55">
        <f t="shared" si="105"/>
        <v>0.31005890174502254</v>
      </c>
      <c r="AV154" s="56">
        <f t="shared" ref="AV154:AV217" si="136">AI154*AU154*$C$16</f>
        <v>11547.010588993171</v>
      </c>
      <c r="AW154" s="53">
        <f t="shared" ref="AW154:AW217" si="137">(AV154/$C$6)*$H$8^2</f>
        <v>1.0319819963618507E-2</v>
      </c>
      <c r="AX154" s="53">
        <f t="shared" ref="AX154:AX217" si="138">AW154*360 / (2*PI()*AF154)</f>
        <v>9.6755235705833387E-2</v>
      </c>
      <c r="AY154" s="56">
        <f t="shared" ref="AY154:AY217" si="139">550*$H$19*$C$13/AG154</f>
        <v>676.67318089707248</v>
      </c>
      <c r="AZ154" s="56">
        <f t="shared" ref="AZ154:AZ217" si="140">AI154*$C$18*$C$19</f>
        <v>399.58524881539938</v>
      </c>
      <c r="BA154" s="53">
        <f t="shared" ref="BA154:BA217" si="141">ABS((AU154^2)/(PI()*$C$17*$C$14))</f>
        <v>7.4403432051347793E-3</v>
      </c>
      <c r="BB154" s="56">
        <f t="shared" ref="BB154:BB217" si="142">BA154*AI154*$C$16</f>
        <v>277.08838963148361</v>
      </c>
      <c r="BC154" s="56">
        <f t="shared" ref="BC154:BC217" si="143">AY154-AZ154-BB154</f>
        <v>-4.5754981050549759E-4</v>
      </c>
      <c r="BD154" s="53">
        <f t="shared" ref="BD154:BD217" si="144">(BC154/$C$6)*$H$8^2</f>
        <v>-4.0892243342232996E-10</v>
      </c>
      <c r="BE154" s="32">
        <f t="shared" ref="BE154:BE217" si="145">AF154+BD154</f>
        <v>6.1111124880963672</v>
      </c>
      <c r="BF154" s="53">
        <f t="shared" ref="BF154:BF217" si="146">-$H$9*SIN(RADIANS(V154))</f>
        <v>3.5912856418953467E-8</v>
      </c>
      <c r="BG154" s="51">
        <f t="shared" si="106"/>
        <v>6.1111125240092239</v>
      </c>
      <c r="BH154" s="51">
        <f t="shared" ref="BH154:BH217" si="147">-$H$9*COS(RADIANS(V154))</f>
        <v>-8.9372222221500656E-3</v>
      </c>
      <c r="BI154" s="51">
        <f t="shared" ref="BI154:BI217" si="148">BH154*360 / (2*PI()*AF154)</f>
        <v>-8.3792454297462168E-2</v>
      </c>
    </row>
    <row r="155" spans="1:61" ht="12.75" customHeight="1" x14ac:dyDescent="0.2">
      <c r="A155" s="45">
        <f t="shared" ref="A155:A218" si="149">A154+1</f>
        <v>129</v>
      </c>
      <c r="B155" s="57">
        <f t="shared" si="107"/>
        <v>9.6755235705833387E-2</v>
      </c>
      <c r="C155" s="16">
        <f t="shared" ref="C155:C218" si="150">MOD(AD154+B155,360)</f>
        <v>9.6489371908376143E-2</v>
      </c>
      <c r="D155" s="34">
        <f t="shared" ref="D155:D218" si="151">IF($O154&gt;=270,IF(C155&gt;270,16,IF(C155&gt;180,15,IF(C155&gt;90,14,13))),IF($O154&gt;=180,IF(C155&gt;270,12,IF(C155&gt;180,11,IF(C155&gt;90,10,9))),IF($O154&gt;=90,IF(C155&gt;270,8,IF(C155&gt;180,7,IF(C155&gt;90,6,5))),IF(C155&gt;270,4,IF(C155&gt;180,3,IF(C155&gt;90,2,1))))))</f>
        <v>1</v>
      </c>
      <c r="E155" s="49">
        <f t="shared" si="108"/>
        <v>8.3558430569152603E-2</v>
      </c>
      <c r="F155" s="49">
        <f t="shared" ref="F155:F218" si="152">IF(OR(N154=90, N154=270), 0, DEGREES(ATAN(COS(RADIANS(Y154))*TAN(RADIANS(C155)))))</f>
        <v>4.8251313170286803E-2</v>
      </c>
      <c r="G155" s="20">
        <f t="shared" si="123"/>
        <v>4.8251313170286803E-2</v>
      </c>
      <c r="H155" s="49">
        <f t="shared" ref="H155:H218" si="153">DEGREES(ACOS(SIN(RADIANS(Y154))*COS(RADIANS(G155))))</f>
        <v>30.00455588786474</v>
      </c>
      <c r="I155" s="20">
        <f t="shared" si="124"/>
        <v>30.00455588786474</v>
      </c>
      <c r="J155" s="57">
        <f t="shared" ref="J155:J218" si="154">J154</f>
        <v>0</v>
      </c>
      <c r="K155" s="16">
        <f t="shared" si="125"/>
        <v>30.00455588786474</v>
      </c>
      <c r="L155" s="34">
        <f t="shared" ref="L155:L218" si="155">IF(J155&gt;0,IF(K155&gt;=270,IF(D155=9,16,IF(D155=12,13,IF(D155=14,11,IF(D155=15,10,D155)))),IF(K155&gt;=180,IF(D155=2,14,IF(D155=3,15,IF(D155=5,9,IF(D155=8,12,D155)))),IF(K155&gt;=90,IF(D155=1,8,IF(D155=4,5,IF(D155=6,3,IF(D155=7,2,D155)))),IF(D155=10,6,IF(D155=11,7,IF(D155=13,1,IF(D155=16,4,D155))))))),IF(K155&gt;=270,IF(D155=1,13,IF(D155=4,16,IF(D155=6,10,IF(D155=7,11,D155)))),IF(K155&gt;=180,IF(D155=10,15,IF(D155=11,14,IF(D155=13,12,IF(D155=16,9,D155)))),IF(K155&gt;=90,IF(D155=9,5,IF(D155=12,8,IF(D155=14,2,IF(D155=15,3,D155)))),IF(D155=2,7,IF(D155=3,6,IF(D155=5,4,IF(D155=8,1,D155))))))))</f>
        <v>1</v>
      </c>
      <c r="M155" s="49">
        <f t="shared" si="109"/>
        <v>59.995479296270879</v>
      </c>
      <c r="N155" s="20">
        <f t="shared" si="110"/>
        <v>59.995479296270879</v>
      </c>
      <c r="O155" s="16">
        <f t="shared" ref="O155:O218" si="156">MOD(90-N155,360)</f>
        <v>30.004520703729121</v>
      </c>
      <c r="P155" s="49">
        <f t="shared" si="111"/>
        <v>4.8251313170286782E-2</v>
      </c>
      <c r="Q155" s="20">
        <f t="shared" si="126"/>
        <v>4.8251313170286782E-2</v>
      </c>
      <c r="R155" s="49">
        <f t="shared" si="112"/>
        <v>9.6489371904692783E-2</v>
      </c>
      <c r="S155" s="20">
        <f t="shared" si="127"/>
        <v>9.6489371904692783E-2</v>
      </c>
      <c r="T155" s="57">
        <f t="shared" si="113"/>
        <v>-8.3792454297462168E-2</v>
      </c>
      <c r="U155" s="16">
        <f t="shared" ref="U155:U218" si="157">E155+T155</f>
        <v>-2.340237283095653E-4</v>
      </c>
      <c r="V155" s="16">
        <f t="shared" si="114"/>
        <v>-2.340237283095653E-4</v>
      </c>
      <c r="W155" s="34">
        <f t="shared" si="128"/>
        <v>4</v>
      </c>
      <c r="X155" s="49">
        <f t="shared" si="115"/>
        <v>59.995444112411242</v>
      </c>
      <c r="Y155" s="20">
        <f t="shared" si="116"/>
        <v>59.995444112411242</v>
      </c>
      <c r="Z155" s="16">
        <f t="shared" ref="Z155:Z218" si="158">MOD(90-Y155,360)</f>
        <v>30.004555887588758</v>
      </c>
      <c r="AA155" s="49">
        <f t="shared" si="129"/>
        <v>-1.3513847494648869E-4</v>
      </c>
      <c r="AB155" s="20">
        <f t="shared" ref="AB155:AB218" si="159">MOD(IF(OR(W155=2,W155=3,W155=6,W155=7,W155=10,W155=11,W155=14,W155=15),180+AA155,AA155),360)</f>
        <v>359.99986486152505</v>
      </c>
      <c r="AC155" s="49">
        <f t="shared" ref="AC155:AC218" si="160">DEGREES(ACOS(COS(RADIANS(V155))*COS(RADIANS(AB155))))</f>
        <v>2.7024060137812491E-4</v>
      </c>
      <c r="AD155" s="20">
        <f t="shared" ref="AD155:AD218" si="161">MOD(IF(OR(W155=3,W155=4,W155=7,W155=8,W155=11,W155=12,W155=15,W155=16),360-AC155,AC155),360)</f>
        <v>359.99972975939863</v>
      </c>
      <c r="AF155" s="58">
        <f t="shared" si="117"/>
        <v>6.1111125240092239</v>
      </c>
      <c r="AG155" s="51">
        <f t="shared" ref="AG155:AG218" si="162">AF155/$H$8</f>
        <v>366.66675144055341</v>
      </c>
      <c r="AH155" s="16">
        <f t="shared" ref="AH155:AH218" si="163">AG155/(5280/3600)</f>
        <v>250.00005780037733</v>
      </c>
      <c r="AI155" s="52">
        <f t="shared" si="130"/>
        <v>159.83410138334673</v>
      </c>
      <c r="AJ155" s="52">
        <f t="shared" ref="AJ155:AJ218" si="164">MOD(Q155-AB155,360)</f>
        <v>4.838645164522859E-2</v>
      </c>
      <c r="AK155" s="16">
        <f t="shared" si="118"/>
        <v>6.241285267375531</v>
      </c>
      <c r="AL155" s="16">
        <f t="shared" si="119"/>
        <v>6.2411501289005855</v>
      </c>
      <c r="AM155" s="32">
        <f t="shared" si="131"/>
        <v>6.1111125239582478</v>
      </c>
      <c r="AN155" s="32">
        <f t="shared" si="132"/>
        <v>-2.4960744912413581E-5</v>
      </c>
      <c r="AO155" s="32">
        <f t="shared" si="133"/>
        <v>6.0748928270445539</v>
      </c>
      <c r="AP155" s="32">
        <f t="shared" si="134"/>
        <v>-2.4960744912413581E-5</v>
      </c>
      <c r="AQ155" s="32">
        <f t="shared" si="135"/>
        <v>0.66435940604612986</v>
      </c>
      <c r="AR155" s="56">
        <f t="shared" ref="AR155:AT170" si="165">AR154+AO155</f>
        <v>792.86831838848968</v>
      </c>
      <c r="AS155" s="56">
        <f t="shared" si="165"/>
        <v>-9.9921698897916856E-4</v>
      </c>
      <c r="AT155" s="56">
        <f t="shared" si="165"/>
        <v>43.224822385292363</v>
      </c>
      <c r="AU155" s="55">
        <f t="shared" ref="AU155:AU218" si="166">$H$15</f>
        <v>0.31005890174502254</v>
      </c>
      <c r="AV155" s="56">
        <f t="shared" si="136"/>
        <v>11547.010723163277</v>
      </c>
      <c r="AW155" s="53">
        <f t="shared" si="137"/>
        <v>1.0319820083529312E-2</v>
      </c>
      <c r="AX155" s="53">
        <f t="shared" si="138"/>
        <v>9.6755236267955499E-2</v>
      </c>
      <c r="AY155" s="56">
        <f t="shared" si="139"/>
        <v>676.67317696578186</v>
      </c>
      <c r="AZ155" s="56">
        <f t="shared" si="140"/>
        <v>399.58525345836682</v>
      </c>
      <c r="BA155" s="53">
        <f t="shared" si="141"/>
        <v>7.4403432051347793E-3</v>
      </c>
      <c r="BB155" s="56">
        <f t="shared" si="142"/>
        <v>277.08839285110292</v>
      </c>
      <c r="BC155" s="56">
        <f t="shared" si="143"/>
        <v>-4.6934368788242864E-4</v>
      </c>
      <c r="BD155" s="53">
        <f t="shared" si="144"/>
        <v>-4.1946288372025719E-10</v>
      </c>
      <c r="BE155" s="32">
        <f t="shared" si="145"/>
        <v>6.1111125235897612</v>
      </c>
      <c r="BF155" s="53">
        <f t="shared" si="146"/>
        <v>3.6503946415323154E-8</v>
      </c>
      <c r="BG155" s="51">
        <f t="shared" ref="BG155:BG218" si="167">BE155+BF155</f>
        <v>6.1111125600937077</v>
      </c>
      <c r="BH155" s="51">
        <f t="shared" si="147"/>
        <v>-8.9372222221476717E-3</v>
      </c>
      <c r="BI155" s="51">
        <f t="shared" si="148"/>
        <v>-8.3792453810627915E-2</v>
      </c>
    </row>
    <row r="156" spans="1:61" ht="12.75" customHeight="1" x14ac:dyDescent="0.2">
      <c r="A156" s="45">
        <f t="shared" si="149"/>
        <v>130</v>
      </c>
      <c r="B156" s="57">
        <f t="shared" ref="B156:B219" si="168">AX155</f>
        <v>9.6755236267955499E-2</v>
      </c>
      <c r="C156" s="16">
        <f t="shared" si="150"/>
        <v>9.6484995666571649E-2</v>
      </c>
      <c r="D156" s="34">
        <f t="shared" si="151"/>
        <v>1</v>
      </c>
      <c r="E156" s="49">
        <f t="shared" ref="E156:E219" si="169">DEGREES(ASIN(SIN(RADIANS(Y155))*SIN(RADIANS(C156))))</f>
        <v>8.3554611178023055E-2</v>
      </c>
      <c r="F156" s="49">
        <f t="shared" si="152"/>
        <v>4.8249176054464563E-2</v>
      </c>
      <c r="G156" s="20">
        <f t="shared" si="123"/>
        <v>4.8249176054464563E-2</v>
      </c>
      <c r="H156" s="49">
        <f t="shared" si="153"/>
        <v>30.004591068557865</v>
      </c>
      <c r="I156" s="20">
        <f t="shared" si="124"/>
        <v>30.004591068557865</v>
      </c>
      <c r="J156" s="57">
        <f t="shared" si="154"/>
        <v>0</v>
      </c>
      <c r="K156" s="16">
        <f t="shared" si="125"/>
        <v>30.004591068557865</v>
      </c>
      <c r="L156" s="34">
        <f t="shared" si="155"/>
        <v>1</v>
      </c>
      <c r="M156" s="49">
        <f t="shared" ref="M156:M219" si="170">DEGREES(ACOS(SIN(RADIANS(K156))*COS(RADIANS(E156))))</f>
        <v>59.995444112411242</v>
      </c>
      <c r="N156" s="20">
        <f t="shared" ref="N156:N219" si="171">MOD(IF(AND(L156&gt;=5,L156&lt;=12),360-M156,M156),360)</f>
        <v>59.995444112411242</v>
      </c>
      <c r="O156" s="16">
        <f t="shared" si="156"/>
        <v>30.004555887588758</v>
      </c>
      <c r="P156" s="49">
        <f t="shared" ref="P156:P219" si="172">IF(OR(N156=90, N156=270), 0, DEGREES(ATAN(TAN(RADIANS(K156))*SIN(RADIANS(E156)))))</f>
        <v>4.8249176054464556E-2</v>
      </c>
      <c r="Q156" s="20">
        <f t="shared" si="126"/>
        <v>4.8249176054464556E-2</v>
      </c>
      <c r="R156" s="49">
        <f t="shared" ref="R156:R219" si="173">DEGREES(ACOS(COS(RADIANS(E156))*COS(RADIANS(Q156))))</f>
        <v>9.6484995667512868E-2</v>
      </c>
      <c r="S156" s="20">
        <f t="shared" si="127"/>
        <v>9.6484995667512868E-2</v>
      </c>
      <c r="T156" s="57">
        <f t="shared" ref="T156:T219" si="174">BI155</f>
        <v>-8.3792453810627915E-2</v>
      </c>
      <c r="U156" s="16">
        <f t="shared" si="157"/>
        <v>-2.3784263260485938E-4</v>
      </c>
      <c r="V156" s="16">
        <f t="shared" ref="V156:V219" si="175">IF(U156&lt;-90,-90,U156)</f>
        <v>-2.3784263260485938E-4</v>
      </c>
      <c r="W156" s="34">
        <f t="shared" si="128"/>
        <v>4</v>
      </c>
      <c r="X156" s="49">
        <f t="shared" ref="X156:X219" si="176">DEGREES(ACOS(SIN(RADIANS(K156))*COS(RADIANS(V156))))</f>
        <v>59.995408931727205</v>
      </c>
      <c r="Y156" s="20">
        <f t="shared" ref="Y156:Y219" si="177">MOD(IF(AND(W156&gt;=5,W156&lt;=12),360-X156,X156),360)</f>
        <v>59.995408931727205</v>
      </c>
      <c r="Z156" s="16">
        <f t="shared" si="158"/>
        <v>30.004591068272795</v>
      </c>
      <c r="AA156" s="49">
        <f t="shared" si="129"/>
        <v>-1.3734392000720554E-4</v>
      </c>
      <c r="AB156" s="20">
        <f t="shared" si="159"/>
        <v>359.99986265607998</v>
      </c>
      <c r="AC156" s="49">
        <f t="shared" si="160"/>
        <v>2.7464983901380599E-4</v>
      </c>
      <c r="AD156" s="20">
        <f t="shared" si="161"/>
        <v>359.99972535016099</v>
      </c>
      <c r="AF156" s="58">
        <f t="shared" ref="AF156:AF219" si="178">BG155</f>
        <v>6.1111125600937077</v>
      </c>
      <c r="AG156" s="51">
        <f t="shared" si="162"/>
        <v>366.66675360562249</v>
      </c>
      <c r="AH156" s="16">
        <f t="shared" si="163"/>
        <v>250.00005927656082</v>
      </c>
      <c r="AI156" s="52">
        <f t="shared" si="130"/>
        <v>159.83410327090195</v>
      </c>
      <c r="AJ156" s="52">
        <f t="shared" si="164"/>
        <v>4.8386519974485509E-2</v>
      </c>
      <c r="AK156" s="16">
        <f t="shared" ref="AK156:AK219" si="179">MOD(AJ156+AK155,360)</f>
        <v>6.2896717873500165</v>
      </c>
      <c r="AL156" s="16">
        <f t="shared" ref="AL156:AL219" si="180">MOD(AB156+AK156,360)</f>
        <v>6.28953444343</v>
      </c>
      <c r="AM156" s="32">
        <f t="shared" si="131"/>
        <v>6.1111125600410547</v>
      </c>
      <c r="AN156" s="32">
        <f t="shared" si="132"/>
        <v>-2.536806570720033E-5</v>
      </c>
      <c r="AO156" s="32">
        <f t="shared" si="133"/>
        <v>6.0743296682456709</v>
      </c>
      <c r="AP156" s="32">
        <f t="shared" si="134"/>
        <v>-2.536806570720033E-5</v>
      </c>
      <c r="AQ156" s="32">
        <f t="shared" si="135"/>
        <v>0.66948921048958376</v>
      </c>
      <c r="AR156" s="56">
        <f t="shared" si="165"/>
        <v>798.94264805673538</v>
      </c>
      <c r="AS156" s="56">
        <f t="shared" si="165"/>
        <v>-1.0245850546863689E-3</v>
      </c>
      <c r="AT156" s="56">
        <f t="shared" si="165"/>
        <v>43.89431159578195</v>
      </c>
      <c r="AU156" s="55">
        <f t="shared" si="166"/>
        <v>0.31005890174502254</v>
      </c>
      <c r="AV156" s="56">
        <f t="shared" si="136"/>
        <v>11547.010859527296</v>
      </c>
      <c r="AW156" s="53">
        <f t="shared" si="137"/>
        <v>1.0319820205400867E-2</v>
      </c>
      <c r="AX156" s="53">
        <f t="shared" si="138"/>
        <v>9.6755236839269301E-2</v>
      </c>
      <c r="AY156" s="56">
        <f t="shared" si="139"/>
        <v>676.67317297020782</v>
      </c>
      <c r="AZ156" s="56">
        <f t="shared" si="140"/>
        <v>399.5852581772549</v>
      </c>
      <c r="BA156" s="53">
        <f t="shared" si="141"/>
        <v>7.4403432051347793E-3</v>
      </c>
      <c r="BB156" s="56">
        <f t="shared" si="142"/>
        <v>277.08839612336857</v>
      </c>
      <c r="BC156" s="56">
        <f t="shared" si="143"/>
        <v>-4.81330415652792E-4</v>
      </c>
      <c r="BD156" s="53">
        <f t="shared" si="144"/>
        <v>-4.3017568870035914E-10</v>
      </c>
      <c r="BE156" s="32">
        <f t="shared" si="145"/>
        <v>6.1111125596635318</v>
      </c>
      <c r="BF156" s="53">
        <f t="shared" si="146"/>
        <v>3.7099634206329812E-8</v>
      </c>
      <c r="BG156" s="51">
        <f t="shared" si="167"/>
        <v>6.1111125967631663</v>
      </c>
      <c r="BH156" s="51">
        <f t="shared" si="147"/>
        <v>-8.9372222221452188E-3</v>
      </c>
      <c r="BI156" s="51">
        <f t="shared" si="148"/>
        <v>-8.3792453315832904E-2</v>
      </c>
    </row>
    <row r="157" spans="1:61" ht="12.75" customHeight="1" x14ac:dyDescent="0.2">
      <c r="A157" s="45">
        <f t="shared" si="149"/>
        <v>131</v>
      </c>
      <c r="B157" s="57">
        <f t="shared" si="168"/>
        <v>9.6755236839269301E-2</v>
      </c>
      <c r="C157" s="16">
        <f t="shared" si="150"/>
        <v>9.6480587000257856E-2</v>
      </c>
      <c r="D157" s="34">
        <f t="shared" si="151"/>
        <v>1</v>
      </c>
      <c r="E157" s="49">
        <f t="shared" si="169"/>
        <v>8.3550763713084022E-2</v>
      </c>
      <c r="F157" s="49">
        <f t="shared" si="152"/>
        <v>4.824702271480022E-2</v>
      </c>
      <c r="G157" s="20">
        <f t="shared" si="123"/>
        <v>4.824702271480022E-2</v>
      </c>
      <c r="H157" s="49">
        <f t="shared" si="153"/>
        <v>30.00462624605187</v>
      </c>
      <c r="I157" s="20">
        <f t="shared" si="124"/>
        <v>30.00462624605187</v>
      </c>
      <c r="J157" s="57">
        <f t="shared" si="154"/>
        <v>0</v>
      </c>
      <c r="K157" s="16">
        <f t="shared" si="125"/>
        <v>30.00462624605187</v>
      </c>
      <c r="L157" s="34">
        <f t="shared" si="155"/>
        <v>1</v>
      </c>
      <c r="M157" s="49">
        <f t="shared" si="170"/>
        <v>59.995408931727205</v>
      </c>
      <c r="N157" s="20">
        <f t="shared" si="171"/>
        <v>59.995408931727205</v>
      </c>
      <c r="O157" s="16">
        <f t="shared" si="156"/>
        <v>30.004591068272795</v>
      </c>
      <c r="P157" s="49">
        <f t="shared" si="172"/>
        <v>4.824702271480022E-2</v>
      </c>
      <c r="Q157" s="20">
        <f t="shared" si="126"/>
        <v>4.824702271480022E-2</v>
      </c>
      <c r="R157" s="49">
        <f t="shared" si="173"/>
        <v>9.6480587001384691E-2</v>
      </c>
      <c r="S157" s="20">
        <f t="shared" si="127"/>
        <v>9.6480587001384691E-2</v>
      </c>
      <c r="T157" s="57">
        <f t="shared" si="174"/>
        <v>-8.3792453315832904E-2</v>
      </c>
      <c r="U157" s="16">
        <f t="shared" si="157"/>
        <v>-2.4168960274888185E-4</v>
      </c>
      <c r="V157" s="16">
        <f t="shared" si="175"/>
        <v>-2.4168960274888185E-4</v>
      </c>
      <c r="W157" s="34">
        <f t="shared" si="128"/>
        <v>4</v>
      </c>
      <c r="X157" s="49">
        <f t="shared" si="176"/>
        <v>59.995373754242493</v>
      </c>
      <c r="Y157" s="20">
        <f t="shared" si="177"/>
        <v>59.995373754242493</v>
      </c>
      <c r="Z157" s="16">
        <f t="shared" si="158"/>
        <v>30.004626245757507</v>
      </c>
      <c r="AA157" s="49">
        <f t="shared" si="129"/>
        <v>-1.3956557815061939E-4</v>
      </c>
      <c r="AB157" s="20">
        <f t="shared" si="159"/>
        <v>359.99986043442186</v>
      </c>
      <c r="AC157" s="49">
        <f t="shared" si="160"/>
        <v>2.7909258486172274E-4</v>
      </c>
      <c r="AD157" s="20">
        <f t="shared" si="161"/>
        <v>359.99972090741511</v>
      </c>
      <c r="AF157" s="58">
        <f t="shared" si="178"/>
        <v>6.1111125967631663</v>
      </c>
      <c r="AG157" s="51">
        <f t="shared" si="162"/>
        <v>366.66675580578999</v>
      </c>
      <c r="AH157" s="16">
        <f t="shared" si="163"/>
        <v>250.00006077667501</v>
      </c>
      <c r="AI157" s="52">
        <f t="shared" si="130"/>
        <v>159.83410518905677</v>
      </c>
      <c r="AJ157" s="52">
        <f t="shared" si="164"/>
        <v>4.8386588292942179E-2</v>
      </c>
      <c r="AK157" s="16">
        <f t="shared" si="179"/>
        <v>6.3380583756429587</v>
      </c>
      <c r="AL157" s="16">
        <f t="shared" si="180"/>
        <v>6.3379188100648207</v>
      </c>
      <c r="AM157" s="32">
        <f t="shared" si="131"/>
        <v>6.1111125967087956</v>
      </c>
      <c r="AN157" s="32">
        <f t="shared" si="132"/>
        <v>-2.5778379985628018E-5</v>
      </c>
      <c r="AO157" s="32">
        <f t="shared" si="133"/>
        <v>6.073762177669245</v>
      </c>
      <c r="AP157" s="32">
        <f t="shared" si="134"/>
        <v>-2.5778379985628018E-5</v>
      </c>
      <c r="AQ157" s="32">
        <f t="shared" si="135"/>
        <v>0.67461854315417891</v>
      </c>
      <c r="AR157" s="56">
        <f t="shared" si="165"/>
        <v>805.01641023440459</v>
      </c>
      <c r="AS157" s="56">
        <f t="shared" si="165"/>
        <v>-1.0503634346719969E-3</v>
      </c>
      <c r="AT157" s="56">
        <f t="shared" si="165"/>
        <v>44.568930138936132</v>
      </c>
      <c r="AU157" s="55">
        <f t="shared" si="166"/>
        <v>0.31005890174502254</v>
      </c>
      <c r="AV157" s="56">
        <f t="shared" si="136"/>
        <v>11547.010998101943</v>
      </c>
      <c r="AW157" s="53">
        <f t="shared" si="137"/>
        <v>1.0319820329248108E-2</v>
      </c>
      <c r="AX157" s="53">
        <f t="shared" si="138"/>
        <v>9.6755237419844764E-2</v>
      </c>
      <c r="AY157" s="56">
        <f t="shared" si="139"/>
        <v>676.67316890986058</v>
      </c>
      <c r="AZ157" s="56">
        <f t="shared" si="140"/>
        <v>399.58526297264194</v>
      </c>
      <c r="BA157" s="53">
        <f t="shared" si="141"/>
        <v>7.4403432051347793E-3</v>
      </c>
      <c r="BB157" s="56">
        <f t="shared" si="142"/>
        <v>277.08839944868168</v>
      </c>
      <c r="BC157" s="56">
        <f t="shared" si="143"/>
        <v>-4.9351146304843496E-4</v>
      </c>
      <c r="BD157" s="53">
        <f t="shared" si="144"/>
        <v>-4.4106216144778737E-10</v>
      </c>
      <c r="BE157" s="32">
        <f t="shared" si="145"/>
        <v>6.111112596322104</v>
      </c>
      <c r="BF157" s="53">
        <f t="shared" si="146"/>
        <v>3.769969981938656E-8</v>
      </c>
      <c r="BG157" s="51">
        <f t="shared" si="167"/>
        <v>6.1111126340218043</v>
      </c>
      <c r="BH157" s="51">
        <f t="shared" si="147"/>
        <v>-8.9372222221427069E-3</v>
      </c>
      <c r="BI157" s="51">
        <f t="shared" si="148"/>
        <v>-8.3792452813016477E-2</v>
      </c>
    </row>
    <row r="158" spans="1:61" ht="12.75" customHeight="1" x14ac:dyDescent="0.2">
      <c r="A158" s="45">
        <f t="shared" si="149"/>
        <v>132</v>
      </c>
      <c r="B158" s="57">
        <f t="shared" si="168"/>
        <v>9.6755237419844764E-2</v>
      </c>
      <c r="C158" s="16">
        <f t="shared" si="150"/>
        <v>9.647614483498046E-2</v>
      </c>
      <c r="D158" s="34">
        <f t="shared" si="151"/>
        <v>1</v>
      </c>
      <c r="E158" s="49">
        <f t="shared" si="169"/>
        <v>8.3546887243923978E-2</v>
      </c>
      <c r="F158" s="49">
        <f t="shared" si="152"/>
        <v>4.8244852613904689E-2</v>
      </c>
      <c r="G158" s="20">
        <f t="shared" si="123"/>
        <v>4.8244852613904689E-2</v>
      </c>
      <c r="H158" s="49">
        <f t="shared" si="153"/>
        <v>30.004661420322261</v>
      </c>
      <c r="I158" s="20">
        <f t="shared" si="124"/>
        <v>30.004661420322261</v>
      </c>
      <c r="J158" s="57">
        <f t="shared" si="154"/>
        <v>0</v>
      </c>
      <c r="K158" s="16">
        <f t="shared" si="125"/>
        <v>30.004661420322261</v>
      </c>
      <c r="L158" s="34">
        <f t="shared" si="155"/>
        <v>1</v>
      </c>
      <c r="M158" s="49">
        <f t="shared" si="170"/>
        <v>59.995373754242493</v>
      </c>
      <c r="N158" s="20">
        <f t="shared" si="171"/>
        <v>59.995373754242493</v>
      </c>
      <c r="O158" s="16">
        <f t="shared" si="156"/>
        <v>30.004626245757507</v>
      </c>
      <c r="P158" s="49">
        <f t="shared" si="172"/>
        <v>4.8244852613904696E-2</v>
      </c>
      <c r="Q158" s="20">
        <f t="shared" si="126"/>
        <v>4.8244852613904696E-2</v>
      </c>
      <c r="R158" s="49">
        <f t="shared" si="173"/>
        <v>9.647614483273112E-2</v>
      </c>
      <c r="S158" s="20">
        <f t="shared" si="127"/>
        <v>9.647614483273112E-2</v>
      </c>
      <c r="T158" s="57">
        <f t="shared" si="174"/>
        <v>-8.3792452813016477E-2</v>
      </c>
      <c r="U158" s="16">
        <f t="shared" si="157"/>
        <v>-2.4556556909249849E-4</v>
      </c>
      <c r="V158" s="16">
        <f t="shared" si="175"/>
        <v>-2.4556556909249849E-4</v>
      </c>
      <c r="W158" s="34">
        <f t="shared" si="128"/>
        <v>4</v>
      </c>
      <c r="X158" s="49">
        <f t="shared" si="176"/>
        <v>59.99533857998162</v>
      </c>
      <c r="Y158" s="20">
        <f t="shared" si="177"/>
        <v>59.99533857998162</v>
      </c>
      <c r="Z158" s="16">
        <f t="shared" si="158"/>
        <v>30.00466142001838</v>
      </c>
      <c r="AA158" s="49">
        <f t="shared" si="129"/>
        <v>-1.4180398668391808E-4</v>
      </c>
      <c r="AB158" s="20">
        <f t="shared" si="159"/>
        <v>359.99985819601329</v>
      </c>
      <c r="AC158" s="49">
        <f t="shared" si="160"/>
        <v>2.8356726398753006E-4</v>
      </c>
      <c r="AD158" s="20">
        <f t="shared" si="161"/>
        <v>359.99971643273602</v>
      </c>
      <c r="AF158" s="58">
        <f t="shared" si="178"/>
        <v>6.1111126340218043</v>
      </c>
      <c r="AG158" s="51">
        <f t="shared" si="162"/>
        <v>366.66675804130824</v>
      </c>
      <c r="AH158" s="16">
        <f t="shared" si="163"/>
        <v>250.00006230089201</v>
      </c>
      <c r="AI158" s="52">
        <f t="shared" si="130"/>
        <v>159.83410713803119</v>
      </c>
      <c r="AJ158" s="52">
        <f t="shared" si="164"/>
        <v>4.8386656600598599E-2</v>
      </c>
      <c r="AK158" s="16">
        <f t="shared" si="179"/>
        <v>6.3864450322435573</v>
      </c>
      <c r="AL158" s="16">
        <f t="shared" si="180"/>
        <v>6.3863032282568497</v>
      </c>
      <c r="AM158" s="32">
        <f t="shared" si="131"/>
        <v>6.1111126339656767</v>
      </c>
      <c r="AN158" s="32">
        <f t="shared" si="132"/>
        <v>-2.6191786978213259E-5</v>
      </c>
      <c r="AO158" s="32">
        <f t="shared" si="133"/>
        <v>6.0731903557164424</v>
      </c>
      <c r="AP158" s="32">
        <f t="shared" si="134"/>
        <v>-2.6191786978213259E-5</v>
      </c>
      <c r="AQ158" s="32">
        <f t="shared" si="135"/>
        <v>0.67974740032434655</v>
      </c>
      <c r="AR158" s="56">
        <f t="shared" si="165"/>
        <v>811.08960059012099</v>
      </c>
      <c r="AS158" s="56">
        <f t="shared" si="165"/>
        <v>-1.0765552216502102E-3</v>
      </c>
      <c r="AT158" s="56">
        <f t="shared" si="165"/>
        <v>45.248677539260477</v>
      </c>
      <c r="AU158" s="55">
        <f t="shared" si="166"/>
        <v>0.31005890174502254</v>
      </c>
      <c r="AV158" s="56">
        <f t="shared" si="136"/>
        <v>11547.011138903112</v>
      </c>
      <c r="AW158" s="53">
        <f t="shared" si="137"/>
        <v>1.0319820455085242E-2</v>
      </c>
      <c r="AX158" s="53">
        <f t="shared" si="138"/>
        <v>9.6755238009748529E-2</v>
      </c>
      <c r="AY158" s="56">
        <f t="shared" si="139"/>
        <v>676.67316478427472</v>
      </c>
      <c r="AZ158" s="56">
        <f t="shared" si="140"/>
        <v>399.58526784507796</v>
      </c>
      <c r="BA158" s="53">
        <f t="shared" si="141"/>
        <v>7.4403432051347793E-3</v>
      </c>
      <c r="BB158" s="56">
        <f t="shared" si="142"/>
        <v>277.08840282742364</v>
      </c>
      <c r="BC158" s="56">
        <f t="shared" si="143"/>
        <v>-5.058882268826892E-4</v>
      </c>
      <c r="BD158" s="53">
        <f t="shared" si="144"/>
        <v>-4.5212355032565675E-10</v>
      </c>
      <c r="BE158" s="32">
        <f t="shared" si="145"/>
        <v>6.1111126335696806</v>
      </c>
      <c r="BF158" s="53">
        <f t="shared" si="146"/>
        <v>3.8304288374299819E-8</v>
      </c>
      <c r="BG158" s="51">
        <f t="shared" si="167"/>
        <v>6.1111126718739692</v>
      </c>
      <c r="BH158" s="51">
        <f t="shared" si="147"/>
        <v>-8.9372222221401378E-3</v>
      </c>
      <c r="BI158" s="51">
        <f t="shared" si="148"/>
        <v>-8.3792452302120984E-2</v>
      </c>
    </row>
    <row r="159" spans="1:61" ht="12.75" customHeight="1" x14ac:dyDescent="0.2">
      <c r="A159" s="45">
        <f t="shared" si="149"/>
        <v>133</v>
      </c>
      <c r="B159" s="57">
        <f t="shared" si="168"/>
        <v>9.6755238009748529E-2</v>
      </c>
      <c r="C159" s="16">
        <f t="shared" si="150"/>
        <v>9.647167074575691E-2</v>
      </c>
      <c r="D159" s="34">
        <f t="shared" si="151"/>
        <v>1</v>
      </c>
      <c r="E159" s="49">
        <f t="shared" si="169"/>
        <v>8.3542983134534635E-2</v>
      </c>
      <c r="F159" s="49">
        <f t="shared" si="152"/>
        <v>4.8242666539310849E-2</v>
      </c>
      <c r="G159" s="20">
        <f t="shared" si="123"/>
        <v>4.8242666539310849E-2</v>
      </c>
      <c r="H159" s="49">
        <f t="shared" si="153"/>
        <v>30.004696591345684</v>
      </c>
      <c r="I159" s="20">
        <f t="shared" si="124"/>
        <v>30.004696591345684</v>
      </c>
      <c r="J159" s="57">
        <f t="shared" si="154"/>
        <v>0</v>
      </c>
      <c r="K159" s="16">
        <f t="shared" si="125"/>
        <v>30.004696591345684</v>
      </c>
      <c r="L159" s="34">
        <f t="shared" si="155"/>
        <v>1</v>
      </c>
      <c r="M159" s="49">
        <f t="shared" si="170"/>
        <v>59.99533857998162</v>
      </c>
      <c r="N159" s="20">
        <f t="shared" si="171"/>
        <v>59.99533857998162</v>
      </c>
      <c r="O159" s="16">
        <f t="shared" si="156"/>
        <v>30.00466142001838</v>
      </c>
      <c r="P159" s="49">
        <f t="shared" si="172"/>
        <v>4.8242666539310836E-2</v>
      </c>
      <c r="Q159" s="20">
        <f t="shared" si="126"/>
        <v>4.8242666539310836E-2</v>
      </c>
      <c r="R159" s="49">
        <f t="shared" si="173"/>
        <v>9.6471670743661822E-2</v>
      </c>
      <c r="S159" s="20">
        <f t="shared" si="127"/>
        <v>9.6471670743661822E-2</v>
      </c>
      <c r="T159" s="57">
        <f t="shared" si="174"/>
        <v>-8.3792452302120984E-2</v>
      </c>
      <c r="U159" s="16">
        <f t="shared" si="157"/>
        <v>-2.4946916758634974E-4</v>
      </c>
      <c r="V159" s="16">
        <f t="shared" si="175"/>
        <v>-2.4946916758634974E-4</v>
      </c>
      <c r="W159" s="34">
        <f t="shared" si="128"/>
        <v>4</v>
      </c>
      <c r="X159" s="49">
        <f t="shared" si="176"/>
        <v>59.995303408967921</v>
      </c>
      <c r="Y159" s="20">
        <f t="shared" si="177"/>
        <v>59.995303408967921</v>
      </c>
      <c r="Z159" s="16">
        <f t="shared" si="158"/>
        <v>30.004696591032079</v>
      </c>
      <c r="AA159" s="49">
        <f t="shared" si="129"/>
        <v>-1.4405835799395549E-4</v>
      </c>
      <c r="AB159" s="20">
        <f t="shared" si="159"/>
        <v>359.99985594164201</v>
      </c>
      <c r="AC159" s="49">
        <f t="shared" si="160"/>
        <v>2.8807491868444165E-4</v>
      </c>
      <c r="AD159" s="20">
        <f t="shared" si="161"/>
        <v>359.99971192508133</v>
      </c>
      <c r="AF159" s="58">
        <f t="shared" si="178"/>
        <v>6.1111126718739692</v>
      </c>
      <c r="AG159" s="51">
        <f t="shared" si="162"/>
        <v>366.66676031243816</v>
      </c>
      <c r="AH159" s="16">
        <f t="shared" si="163"/>
        <v>250.00006384938968</v>
      </c>
      <c r="AI159" s="52">
        <f t="shared" si="130"/>
        <v>159.83410911805265</v>
      </c>
      <c r="AJ159" s="52">
        <f t="shared" si="164"/>
        <v>4.8386724897284239E-2</v>
      </c>
      <c r="AK159" s="16">
        <f t="shared" si="179"/>
        <v>6.4348317571408415</v>
      </c>
      <c r="AL159" s="16">
        <f t="shared" si="180"/>
        <v>6.4346876987828523</v>
      </c>
      <c r="AM159" s="32">
        <f t="shared" si="131"/>
        <v>6.1111126718160431</v>
      </c>
      <c r="AN159" s="32">
        <f t="shared" si="132"/>
        <v>-2.6608141196959882E-5</v>
      </c>
      <c r="AO159" s="32">
        <f t="shared" si="133"/>
        <v>6.0726142027760108</v>
      </c>
      <c r="AP159" s="32">
        <f t="shared" si="134"/>
        <v>-2.6608141196959882E-5</v>
      </c>
      <c r="AQ159" s="32">
        <f t="shared" si="135"/>
        <v>0.68487577842531733</v>
      </c>
      <c r="AR159" s="56">
        <f t="shared" si="165"/>
        <v>817.16221479289698</v>
      </c>
      <c r="AS159" s="56">
        <f t="shared" si="165"/>
        <v>-1.1031633628471702E-3</v>
      </c>
      <c r="AT159" s="56">
        <f t="shared" si="165"/>
        <v>45.933553317685792</v>
      </c>
      <c r="AU159" s="55">
        <f t="shared" si="166"/>
        <v>0.31005890174502254</v>
      </c>
      <c r="AV159" s="56">
        <f t="shared" si="136"/>
        <v>11547.011281947238</v>
      </c>
      <c r="AW159" s="53">
        <f t="shared" si="137"/>
        <v>1.0319820582926955E-2</v>
      </c>
      <c r="AX159" s="53">
        <f t="shared" si="138"/>
        <v>9.6755238609049429E-2</v>
      </c>
      <c r="AY159" s="56">
        <f t="shared" si="139"/>
        <v>676.67316059296843</v>
      </c>
      <c r="AZ159" s="56">
        <f t="shared" si="140"/>
        <v>399.58527279513163</v>
      </c>
      <c r="BA159" s="53">
        <f t="shared" si="141"/>
        <v>7.4403432051347793E-3</v>
      </c>
      <c r="BB159" s="56">
        <f t="shared" si="142"/>
        <v>277.0884062599888</v>
      </c>
      <c r="BC159" s="56">
        <f t="shared" si="143"/>
        <v>-5.184621520015753E-4</v>
      </c>
      <c r="BD159" s="53">
        <f t="shared" si="144"/>
        <v>-4.6336114662496341E-10</v>
      </c>
      <c r="BE159" s="32">
        <f t="shared" si="145"/>
        <v>6.1111126714106083</v>
      </c>
      <c r="BF159" s="53">
        <f t="shared" si="146"/>
        <v>3.8913187101257345E-8</v>
      </c>
      <c r="BG159" s="51">
        <f t="shared" si="167"/>
        <v>6.1111127103237957</v>
      </c>
      <c r="BH159" s="51">
        <f t="shared" si="147"/>
        <v>-8.9372222221375062E-3</v>
      </c>
      <c r="BI159" s="51">
        <f t="shared" si="148"/>
        <v>-8.379245178308678E-2</v>
      </c>
    </row>
    <row r="160" spans="1:61" ht="12.75" customHeight="1" x14ac:dyDescent="0.2">
      <c r="A160" s="45">
        <f t="shared" si="149"/>
        <v>134</v>
      </c>
      <c r="B160" s="57">
        <f t="shared" si="168"/>
        <v>9.6755238609049429E-2</v>
      </c>
      <c r="C160" s="16">
        <f t="shared" si="150"/>
        <v>9.6467163690363122E-2</v>
      </c>
      <c r="D160" s="34">
        <f t="shared" si="151"/>
        <v>1</v>
      </c>
      <c r="E160" s="49">
        <f t="shared" si="169"/>
        <v>8.3539050482415167E-2</v>
      </c>
      <c r="F160" s="49">
        <f t="shared" si="152"/>
        <v>4.8240463969747287E-2</v>
      </c>
      <c r="G160" s="20">
        <f t="shared" si="123"/>
        <v>4.8240463969747287E-2</v>
      </c>
      <c r="H160" s="49">
        <f t="shared" si="153"/>
        <v>30.004731759098046</v>
      </c>
      <c r="I160" s="20">
        <f t="shared" si="124"/>
        <v>30.004731759098046</v>
      </c>
      <c r="J160" s="57">
        <f t="shared" si="154"/>
        <v>0</v>
      </c>
      <c r="K160" s="16">
        <f t="shared" si="125"/>
        <v>30.004731759098046</v>
      </c>
      <c r="L160" s="34">
        <f t="shared" si="155"/>
        <v>1</v>
      </c>
      <c r="M160" s="49">
        <f t="shared" si="170"/>
        <v>59.995303408967921</v>
      </c>
      <c r="N160" s="20">
        <f t="shared" si="171"/>
        <v>59.995303408967921</v>
      </c>
      <c r="O160" s="16">
        <f t="shared" si="156"/>
        <v>30.004696591032079</v>
      </c>
      <c r="P160" s="49">
        <f t="shared" si="172"/>
        <v>4.8240463969747287E-2</v>
      </c>
      <c r="Q160" s="20">
        <f t="shared" si="126"/>
        <v>4.8240463969747287E-2</v>
      </c>
      <c r="R160" s="49">
        <f t="shared" si="173"/>
        <v>9.6467163690764024E-2</v>
      </c>
      <c r="S160" s="20">
        <f t="shared" si="127"/>
        <v>9.6467163690764024E-2</v>
      </c>
      <c r="T160" s="57">
        <f t="shared" si="174"/>
        <v>-8.379245178308678E-2</v>
      </c>
      <c r="U160" s="16">
        <f t="shared" si="157"/>
        <v>-2.5340130067161293E-4</v>
      </c>
      <c r="V160" s="16">
        <f t="shared" si="175"/>
        <v>-2.5340130067161293E-4</v>
      </c>
      <c r="W160" s="34">
        <f t="shared" si="128"/>
        <v>4</v>
      </c>
      <c r="X160" s="49">
        <f t="shared" si="176"/>
        <v>59.995268241225531</v>
      </c>
      <c r="Y160" s="20">
        <f t="shared" si="177"/>
        <v>59.995268241225531</v>
      </c>
      <c r="Z160" s="16">
        <f t="shared" si="158"/>
        <v>30.004731758774469</v>
      </c>
      <c r="AA160" s="49">
        <f t="shared" si="129"/>
        <v>-1.4632921327159773E-4</v>
      </c>
      <c r="AB160" s="20">
        <f t="shared" si="159"/>
        <v>359.99985367078671</v>
      </c>
      <c r="AC160" s="49">
        <f t="shared" si="160"/>
        <v>2.9261651608280268E-4</v>
      </c>
      <c r="AD160" s="20">
        <f t="shared" si="161"/>
        <v>359.99970738348389</v>
      </c>
      <c r="AF160" s="58">
        <f t="shared" si="178"/>
        <v>6.1111127103237957</v>
      </c>
      <c r="AG160" s="51">
        <f t="shared" si="162"/>
        <v>366.66676261942774</v>
      </c>
      <c r="AH160" s="16">
        <f t="shared" si="163"/>
        <v>250.00006542233712</v>
      </c>
      <c r="AI160" s="52">
        <f t="shared" si="130"/>
        <v>159.83411112933737</v>
      </c>
      <c r="AJ160" s="52">
        <f t="shared" si="164"/>
        <v>4.8386793183055943E-2</v>
      </c>
      <c r="AK160" s="16">
        <f t="shared" si="179"/>
        <v>6.4832185503238975</v>
      </c>
      <c r="AL160" s="16">
        <f t="shared" si="180"/>
        <v>6.4830722211106036</v>
      </c>
      <c r="AM160" s="32">
        <f t="shared" si="131"/>
        <v>6.1111127102640284</v>
      </c>
      <c r="AN160" s="32">
        <f t="shared" si="132"/>
        <v>-2.7027538895569859E-5</v>
      </c>
      <c r="AO160" s="32">
        <f t="shared" si="133"/>
        <v>6.0720337192550664</v>
      </c>
      <c r="AP160" s="32">
        <f t="shared" si="134"/>
        <v>-2.7027538895569859E-5</v>
      </c>
      <c r="AQ160" s="32">
        <f t="shared" si="135"/>
        <v>0.6900036737438805</v>
      </c>
      <c r="AR160" s="56">
        <f t="shared" si="165"/>
        <v>823.23424851215202</v>
      </c>
      <c r="AS160" s="56">
        <f t="shared" si="165"/>
        <v>-1.13019090174274E-3</v>
      </c>
      <c r="AT160" s="56">
        <f t="shared" si="165"/>
        <v>46.623556991429673</v>
      </c>
      <c r="AU160" s="55">
        <f t="shared" si="166"/>
        <v>0.31005890174502254</v>
      </c>
      <c r="AV160" s="56">
        <f t="shared" si="136"/>
        <v>11547.011427249936</v>
      </c>
      <c r="AW160" s="53">
        <f t="shared" si="137"/>
        <v>1.0319820712787206E-2</v>
      </c>
      <c r="AX160" s="53">
        <f t="shared" si="138"/>
        <v>9.6755239217812913E-2</v>
      </c>
      <c r="AY160" s="56">
        <f t="shared" si="139"/>
        <v>676.67315633548435</v>
      </c>
      <c r="AZ160" s="56">
        <f t="shared" si="140"/>
        <v>399.5852778233434</v>
      </c>
      <c r="BA160" s="53">
        <f t="shared" si="141"/>
        <v>7.4403432051347793E-3</v>
      </c>
      <c r="BB160" s="56">
        <f t="shared" si="142"/>
        <v>277.08840974675195</v>
      </c>
      <c r="BC160" s="56">
        <f t="shared" si="143"/>
        <v>-5.3123461100312852E-4</v>
      </c>
      <c r="BD160" s="53">
        <f t="shared" si="144"/>
        <v>-4.747761770670738E-10</v>
      </c>
      <c r="BE160" s="32">
        <f t="shared" si="145"/>
        <v>6.1111127098490199</v>
      </c>
      <c r="BF160" s="53">
        <f t="shared" si="146"/>
        <v>3.9526536766602012E-8</v>
      </c>
      <c r="BG160" s="51">
        <f t="shared" si="167"/>
        <v>6.1111127493755566</v>
      </c>
      <c r="BH160" s="51">
        <f t="shared" si="147"/>
        <v>-8.9372222221348156E-3</v>
      </c>
      <c r="BI160" s="51">
        <f t="shared" si="148"/>
        <v>-8.3792451255857214E-2</v>
      </c>
    </row>
    <row r="161" spans="1:61" ht="12.75" customHeight="1" x14ac:dyDescent="0.2">
      <c r="A161" s="45">
        <f t="shared" si="149"/>
        <v>135</v>
      </c>
      <c r="B161" s="57">
        <f t="shared" si="168"/>
        <v>9.6755239217812913E-2</v>
      </c>
      <c r="C161" s="16">
        <f t="shared" si="150"/>
        <v>9.6462622701722012E-2</v>
      </c>
      <c r="D161" s="34">
        <f t="shared" si="151"/>
        <v>1</v>
      </c>
      <c r="E161" s="49">
        <f t="shared" si="169"/>
        <v>8.3535088450142819E-2</v>
      </c>
      <c r="F161" s="49">
        <f t="shared" si="152"/>
        <v>4.8238244421518181E-2</v>
      </c>
      <c r="G161" s="20">
        <f t="shared" si="123"/>
        <v>4.8238244421518181E-2</v>
      </c>
      <c r="H161" s="49">
        <f t="shared" si="153"/>
        <v>30.004766923554502</v>
      </c>
      <c r="I161" s="20">
        <f t="shared" si="124"/>
        <v>30.004766923554502</v>
      </c>
      <c r="J161" s="57">
        <f t="shared" si="154"/>
        <v>0</v>
      </c>
      <c r="K161" s="16">
        <f t="shared" si="125"/>
        <v>30.004766923554502</v>
      </c>
      <c r="L161" s="34">
        <f t="shared" si="155"/>
        <v>1</v>
      </c>
      <c r="M161" s="49">
        <f t="shared" si="170"/>
        <v>59.995268241225517</v>
      </c>
      <c r="N161" s="20">
        <f t="shared" si="171"/>
        <v>59.995268241225517</v>
      </c>
      <c r="O161" s="16">
        <f t="shared" si="156"/>
        <v>30.004731758774483</v>
      </c>
      <c r="P161" s="49">
        <f t="shared" si="172"/>
        <v>4.8238244421518181E-2</v>
      </c>
      <c r="Q161" s="20">
        <f t="shared" si="126"/>
        <v>4.8238244421518181E-2</v>
      </c>
      <c r="R161" s="49">
        <f t="shared" si="173"/>
        <v>9.6462622702174705E-2</v>
      </c>
      <c r="S161" s="20">
        <f t="shared" si="127"/>
        <v>9.6462622702174705E-2</v>
      </c>
      <c r="T161" s="57">
        <f t="shared" si="174"/>
        <v>-8.3792451255857214E-2</v>
      </c>
      <c r="U161" s="16">
        <f t="shared" si="157"/>
        <v>-2.5736280571439507E-4</v>
      </c>
      <c r="V161" s="16">
        <f t="shared" si="175"/>
        <v>-2.5736280571439507E-4</v>
      </c>
      <c r="W161" s="34">
        <f t="shared" si="128"/>
        <v>4</v>
      </c>
      <c r="X161" s="49">
        <f t="shared" si="176"/>
        <v>59.995233076779279</v>
      </c>
      <c r="Y161" s="20">
        <f t="shared" si="177"/>
        <v>59.995233076779279</v>
      </c>
      <c r="Z161" s="16">
        <f t="shared" si="158"/>
        <v>30.004766923220721</v>
      </c>
      <c r="AA161" s="49">
        <f t="shared" si="129"/>
        <v>-1.4861703613231053E-4</v>
      </c>
      <c r="AB161" s="20">
        <f t="shared" si="159"/>
        <v>359.99985138296387</v>
      </c>
      <c r="AC161" s="49">
        <f t="shared" si="160"/>
        <v>2.9719172644814836E-4</v>
      </c>
      <c r="AD161" s="20">
        <f t="shared" si="161"/>
        <v>359.99970280827353</v>
      </c>
      <c r="AF161" s="58">
        <f t="shared" si="178"/>
        <v>6.1111127493755566</v>
      </c>
      <c r="AG161" s="51">
        <f t="shared" si="162"/>
        <v>366.66676496253342</v>
      </c>
      <c r="AH161" s="16">
        <f t="shared" si="163"/>
        <v>250.00006701990918</v>
      </c>
      <c r="AI161" s="52">
        <f t="shared" si="130"/>
        <v>159.83411317210891</v>
      </c>
      <c r="AJ161" s="52">
        <f t="shared" si="164"/>
        <v>4.8386861457629493E-2</v>
      </c>
      <c r="AK161" s="16">
        <f t="shared" si="179"/>
        <v>6.531605411781527</v>
      </c>
      <c r="AL161" s="16">
        <f t="shared" si="180"/>
        <v>6.5314567947453952</v>
      </c>
      <c r="AM161" s="32">
        <f t="shared" si="131"/>
        <v>6.1111127493139064</v>
      </c>
      <c r="AN161" s="32">
        <f t="shared" si="132"/>
        <v>-2.7450069386906665E-5</v>
      </c>
      <c r="AO161" s="32">
        <f t="shared" si="133"/>
        <v>6.0714489055636784</v>
      </c>
      <c r="AP161" s="32">
        <f t="shared" si="134"/>
        <v>-2.7450069386906665E-5</v>
      </c>
      <c r="AQ161" s="32">
        <f t="shared" si="135"/>
        <v>0.6951310825711764</v>
      </c>
      <c r="AR161" s="56">
        <f t="shared" si="165"/>
        <v>829.30569741771569</v>
      </c>
      <c r="AS161" s="56">
        <f t="shared" si="165"/>
        <v>-1.1576409711296467E-3</v>
      </c>
      <c r="AT161" s="56">
        <f t="shared" si="165"/>
        <v>47.318688074000846</v>
      </c>
      <c r="AU161" s="55">
        <f t="shared" si="166"/>
        <v>0.31005890174502254</v>
      </c>
      <c r="AV161" s="56">
        <f t="shared" si="136"/>
        <v>11547.01157482736</v>
      </c>
      <c r="AW161" s="53">
        <f t="shared" si="137"/>
        <v>1.0319820844680428E-2</v>
      </c>
      <c r="AX161" s="53">
        <f t="shared" si="138"/>
        <v>9.6755239836106594E-2</v>
      </c>
      <c r="AY161" s="56">
        <f t="shared" si="139"/>
        <v>676.67315201134898</v>
      </c>
      <c r="AZ161" s="56">
        <f t="shared" si="140"/>
        <v>399.58528293027229</v>
      </c>
      <c r="BA161" s="53">
        <f t="shared" si="141"/>
        <v>7.4403432051347793E-3</v>
      </c>
      <c r="BB161" s="56">
        <f t="shared" si="142"/>
        <v>277.08841328810058</v>
      </c>
      <c r="BC161" s="56">
        <f t="shared" si="143"/>
        <v>-5.4420702389279541E-4</v>
      </c>
      <c r="BD161" s="53">
        <f t="shared" si="144"/>
        <v>-4.863699107424111E-10</v>
      </c>
      <c r="BE161" s="32">
        <f t="shared" si="145"/>
        <v>6.1111127488891865</v>
      </c>
      <c r="BF161" s="53">
        <f t="shared" si="146"/>
        <v>4.014446798600993E-8</v>
      </c>
      <c r="BG161" s="51">
        <f t="shared" si="167"/>
        <v>6.1111127890336547</v>
      </c>
      <c r="BH161" s="51">
        <f t="shared" si="147"/>
        <v>-8.9372222221320609E-3</v>
      </c>
      <c r="BI161" s="51">
        <f t="shared" si="148"/>
        <v>-8.3792450720373612E-2</v>
      </c>
    </row>
    <row r="162" spans="1:61" ht="12.75" customHeight="1" x14ac:dyDescent="0.2">
      <c r="A162" s="45">
        <f t="shared" si="149"/>
        <v>136</v>
      </c>
      <c r="B162" s="57">
        <f t="shared" si="168"/>
        <v>9.6755239836106594E-2</v>
      </c>
      <c r="C162" s="16">
        <f t="shared" si="150"/>
        <v>9.6458048109639094E-2</v>
      </c>
      <c r="D162" s="34">
        <f t="shared" si="151"/>
        <v>1</v>
      </c>
      <c r="E162" s="49">
        <f t="shared" si="169"/>
        <v>8.3531097323375464E-2</v>
      </c>
      <c r="F162" s="49">
        <f t="shared" si="152"/>
        <v>4.823600805946078E-2</v>
      </c>
      <c r="G162" s="20">
        <f t="shared" si="123"/>
        <v>4.823600805946078E-2</v>
      </c>
      <c r="H162" s="49">
        <f t="shared" si="153"/>
        <v>30.004802084690471</v>
      </c>
      <c r="I162" s="20">
        <f t="shared" si="124"/>
        <v>30.004802084690471</v>
      </c>
      <c r="J162" s="57">
        <f t="shared" si="154"/>
        <v>0</v>
      </c>
      <c r="K162" s="16">
        <f t="shared" si="125"/>
        <v>30.004802084690471</v>
      </c>
      <c r="L162" s="34">
        <f t="shared" si="155"/>
        <v>1</v>
      </c>
      <c r="M162" s="49">
        <f t="shared" si="170"/>
        <v>59.995233076779265</v>
      </c>
      <c r="N162" s="20">
        <f t="shared" si="171"/>
        <v>59.995233076779265</v>
      </c>
      <c r="O162" s="16">
        <f t="shared" si="156"/>
        <v>30.004766923220735</v>
      </c>
      <c r="P162" s="49">
        <f t="shared" si="172"/>
        <v>4.8236008059460794E-2</v>
      </c>
      <c r="Q162" s="20">
        <f t="shared" si="126"/>
        <v>4.8236008059460794E-2</v>
      </c>
      <c r="R162" s="49">
        <f t="shared" si="173"/>
        <v>9.6458048109371308E-2</v>
      </c>
      <c r="S162" s="20">
        <f t="shared" si="127"/>
        <v>9.6458048109371308E-2</v>
      </c>
      <c r="T162" s="57">
        <f t="shared" si="174"/>
        <v>-8.3792450720373612E-2</v>
      </c>
      <c r="U162" s="16">
        <f t="shared" si="157"/>
        <v>-2.6135339699814852E-4</v>
      </c>
      <c r="V162" s="16">
        <f t="shared" si="175"/>
        <v>-2.6135339699814852E-4</v>
      </c>
      <c r="W162" s="34">
        <f t="shared" si="128"/>
        <v>4</v>
      </c>
      <c r="X162" s="49">
        <f t="shared" si="176"/>
        <v>59.99519791565374</v>
      </c>
      <c r="Y162" s="20">
        <f t="shared" si="177"/>
        <v>59.99519791565374</v>
      </c>
      <c r="Z162" s="16">
        <f t="shared" si="158"/>
        <v>30.00480208434626</v>
      </c>
      <c r="AA162" s="49">
        <f t="shared" si="129"/>
        <v>-1.5092166165669706E-4</v>
      </c>
      <c r="AB162" s="20">
        <f t="shared" si="159"/>
        <v>359.99984907833834</v>
      </c>
      <c r="AC162" s="49">
        <f t="shared" si="160"/>
        <v>3.0180022870984459E-4</v>
      </c>
      <c r="AD162" s="20">
        <f t="shared" si="161"/>
        <v>359.99969819977127</v>
      </c>
      <c r="AF162" s="58">
        <f t="shared" si="178"/>
        <v>6.1111127890336547</v>
      </c>
      <c r="AG162" s="51">
        <f t="shared" si="162"/>
        <v>366.66676734201928</v>
      </c>
      <c r="AH162" s="16">
        <f t="shared" si="163"/>
        <v>250.0000686422859</v>
      </c>
      <c r="AI162" s="52">
        <f t="shared" si="130"/>
        <v>159.83411524659752</v>
      </c>
      <c r="AJ162" s="52">
        <f t="shared" si="164"/>
        <v>4.8386929721118577E-2</v>
      </c>
      <c r="AK162" s="16">
        <f t="shared" si="179"/>
        <v>6.5799923415026456</v>
      </c>
      <c r="AL162" s="16">
        <f t="shared" si="180"/>
        <v>6.5798414198409887</v>
      </c>
      <c r="AM162" s="32">
        <f t="shared" si="131"/>
        <v>6.1111127889700771</v>
      </c>
      <c r="AN162" s="32">
        <f t="shared" si="132"/>
        <v>-2.7875702196922858E-5</v>
      </c>
      <c r="AO162" s="32">
        <f t="shared" si="133"/>
        <v>6.0708597621073883</v>
      </c>
      <c r="AP162" s="32">
        <f t="shared" si="134"/>
        <v>-2.7875702196922858E-5</v>
      </c>
      <c r="AQ162" s="32">
        <f t="shared" si="135"/>
        <v>0.7002580012674311</v>
      </c>
      <c r="AR162" s="56">
        <f t="shared" si="165"/>
        <v>835.37655717982307</v>
      </c>
      <c r="AS162" s="56">
        <f t="shared" si="165"/>
        <v>-1.1855166733265696E-3</v>
      </c>
      <c r="AT162" s="56">
        <f t="shared" si="165"/>
        <v>48.018946075268275</v>
      </c>
      <c r="AU162" s="55">
        <f t="shared" si="166"/>
        <v>0.31005890174502254</v>
      </c>
      <c r="AV162" s="56">
        <f t="shared" si="136"/>
        <v>11547.011724696142</v>
      </c>
      <c r="AW162" s="53">
        <f t="shared" si="137"/>
        <v>1.0319820978621492E-2</v>
      </c>
      <c r="AX162" s="53">
        <f t="shared" si="138"/>
        <v>9.6755240464000247E-2</v>
      </c>
      <c r="AY162" s="56">
        <f t="shared" si="139"/>
        <v>676.67314762007504</v>
      </c>
      <c r="AZ162" s="56">
        <f t="shared" si="140"/>
        <v>399.58528811649381</v>
      </c>
      <c r="BA162" s="53">
        <f t="shared" si="141"/>
        <v>7.4403432051347793E-3</v>
      </c>
      <c r="BB162" s="56">
        <f t="shared" si="142"/>
        <v>277.08841688443403</v>
      </c>
      <c r="BC162" s="56">
        <f t="shared" si="143"/>
        <v>-5.573808527969959E-4</v>
      </c>
      <c r="BD162" s="53">
        <f t="shared" si="144"/>
        <v>-4.9814365438584843E-10</v>
      </c>
      <c r="BE162" s="32">
        <f t="shared" si="145"/>
        <v>6.111112788535511</v>
      </c>
      <c r="BF162" s="53">
        <f t="shared" si="146"/>
        <v>4.0766936192284337E-8</v>
      </c>
      <c r="BG162" s="51">
        <f t="shared" si="167"/>
        <v>6.1111128293024475</v>
      </c>
      <c r="BH162" s="51">
        <f t="shared" si="147"/>
        <v>-8.937222222129242E-3</v>
      </c>
      <c r="BI162" s="51">
        <f t="shared" si="148"/>
        <v>-8.3792450176575647E-2</v>
      </c>
    </row>
    <row r="163" spans="1:61" ht="12.75" customHeight="1" x14ac:dyDescent="0.2">
      <c r="A163" s="45">
        <f t="shared" si="149"/>
        <v>137</v>
      </c>
      <c r="B163" s="57">
        <f t="shared" si="168"/>
        <v>9.6755240464000247E-2</v>
      </c>
      <c r="C163" s="16">
        <f t="shared" si="150"/>
        <v>9.6453440235279686E-2</v>
      </c>
      <c r="D163" s="34">
        <f t="shared" si="151"/>
        <v>1</v>
      </c>
      <c r="E163" s="49">
        <f t="shared" si="169"/>
        <v>8.3527077380288126E-2</v>
      </c>
      <c r="F163" s="49">
        <f t="shared" si="152"/>
        <v>4.8233755044092712E-2</v>
      </c>
      <c r="G163" s="20">
        <f t="shared" si="123"/>
        <v>4.8233755044092712E-2</v>
      </c>
      <c r="H163" s="49">
        <f t="shared" si="153"/>
        <v>30.004837242481592</v>
      </c>
      <c r="I163" s="20">
        <f t="shared" si="124"/>
        <v>30.004837242481592</v>
      </c>
      <c r="J163" s="57">
        <f t="shared" si="154"/>
        <v>0</v>
      </c>
      <c r="K163" s="16">
        <f t="shared" si="125"/>
        <v>30.004837242481592</v>
      </c>
      <c r="L163" s="34">
        <f t="shared" si="155"/>
        <v>1</v>
      </c>
      <c r="M163" s="49">
        <f t="shared" si="170"/>
        <v>59.995197915653755</v>
      </c>
      <c r="N163" s="20">
        <f t="shared" si="171"/>
        <v>59.995197915653755</v>
      </c>
      <c r="O163" s="16">
        <f t="shared" si="156"/>
        <v>30.004802084346245</v>
      </c>
      <c r="P163" s="49">
        <f t="shared" si="172"/>
        <v>4.8233755044092684E-2</v>
      </c>
      <c r="Q163" s="20">
        <f t="shared" si="126"/>
        <v>4.8233755044092684E-2</v>
      </c>
      <c r="R163" s="49">
        <f t="shared" si="173"/>
        <v>9.6453440232546608E-2</v>
      </c>
      <c r="S163" s="20">
        <f t="shared" si="127"/>
        <v>9.6453440232546608E-2</v>
      </c>
      <c r="T163" s="57">
        <f t="shared" si="174"/>
        <v>-8.3792450176575647E-2</v>
      </c>
      <c r="U163" s="16">
        <f t="shared" si="157"/>
        <v>-2.6537279628752186E-4</v>
      </c>
      <c r="V163" s="16">
        <f t="shared" si="175"/>
        <v>-2.6537279628752186E-4</v>
      </c>
      <c r="W163" s="34">
        <f t="shared" si="128"/>
        <v>4</v>
      </c>
      <c r="X163" s="49">
        <f t="shared" si="176"/>
        <v>59.995162757873295</v>
      </c>
      <c r="Y163" s="20">
        <f t="shared" si="177"/>
        <v>59.995162757873295</v>
      </c>
      <c r="Z163" s="16">
        <f t="shared" si="158"/>
        <v>30.004837242126705</v>
      </c>
      <c r="AA163" s="49">
        <f t="shared" si="129"/>
        <v>-1.5324292924451675E-4</v>
      </c>
      <c r="AB163" s="20">
        <f t="shared" si="159"/>
        <v>359.99984675707077</v>
      </c>
      <c r="AC163" s="49">
        <f t="shared" si="160"/>
        <v>3.0644052088274866E-4</v>
      </c>
      <c r="AD163" s="20">
        <f t="shared" si="161"/>
        <v>359.99969355947911</v>
      </c>
      <c r="AF163" s="58">
        <f t="shared" si="178"/>
        <v>6.1111128293024475</v>
      </c>
      <c r="AG163" s="51">
        <f t="shared" si="162"/>
        <v>366.66676975814687</v>
      </c>
      <c r="AH163" s="16">
        <f t="shared" si="163"/>
        <v>250.00007028964561</v>
      </c>
      <c r="AI163" s="52">
        <f t="shared" si="130"/>
        <v>159.83411735303119</v>
      </c>
      <c r="AJ163" s="52">
        <f t="shared" si="164"/>
        <v>4.838699797329582E-2</v>
      </c>
      <c r="AK163" s="16">
        <f t="shared" si="179"/>
        <v>6.6283793394759414</v>
      </c>
      <c r="AL163" s="16">
        <f t="shared" si="180"/>
        <v>6.6282260965467117</v>
      </c>
      <c r="AM163" s="32">
        <f t="shared" si="131"/>
        <v>6.1111128292368999</v>
      </c>
      <c r="AN163" s="32">
        <f t="shared" si="132"/>
        <v>-2.830440764951028E-5</v>
      </c>
      <c r="AO163" s="32">
        <f t="shared" si="133"/>
        <v>6.0702662892947767</v>
      </c>
      <c r="AP163" s="32">
        <f t="shared" si="134"/>
        <v>-2.830440764951028E-5</v>
      </c>
      <c r="AQ163" s="32">
        <f t="shared" si="135"/>
        <v>0.70538442619273489</v>
      </c>
      <c r="AR163" s="56">
        <f t="shared" si="165"/>
        <v>841.44682346911782</v>
      </c>
      <c r="AS163" s="56">
        <f t="shared" si="165"/>
        <v>-1.2138210809760799E-3</v>
      </c>
      <c r="AT163" s="56">
        <f t="shared" si="165"/>
        <v>48.724330501461012</v>
      </c>
      <c r="AU163" s="55">
        <f t="shared" si="166"/>
        <v>0.31005890174502254</v>
      </c>
      <c r="AV163" s="56">
        <f t="shared" si="136"/>
        <v>11547.011876872753</v>
      </c>
      <c r="AW163" s="53">
        <f t="shared" si="137"/>
        <v>1.031982111462511E-2</v>
      </c>
      <c r="AX163" s="53">
        <f t="shared" si="138"/>
        <v>9.6755241101562778E-2</v>
      </c>
      <c r="AY163" s="56">
        <f t="shared" si="139"/>
        <v>676.67314316117995</v>
      </c>
      <c r="AZ163" s="56">
        <f t="shared" si="140"/>
        <v>399.58529338257796</v>
      </c>
      <c r="BA163" s="53">
        <f t="shared" si="141"/>
        <v>7.4403432051347793E-3</v>
      </c>
      <c r="BB163" s="56">
        <f t="shared" si="142"/>
        <v>277.08842053614734</v>
      </c>
      <c r="BC163" s="56">
        <f t="shared" si="143"/>
        <v>-5.7075754534707812E-4</v>
      </c>
      <c r="BD163" s="53">
        <f t="shared" si="144"/>
        <v>-5.100987017776914E-10</v>
      </c>
      <c r="BE163" s="32">
        <f t="shared" si="145"/>
        <v>6.1111128287923489</v>
      </c>
      <c r="BF163" s="53">
        <f t="shared" si="146"/>
        <v>4.1393897985175038E-8</v>
      </c>
      <c r="BG163" s="51">
        <f t="shared" si="167"/>
        <v>6.1111128701862469</v>
      </c>
      <c r="BH163" s="51">
        <f t="shared" si="147"/>
        <v>-8.9372222221263606E-3</v>
      </c>
      <c r="BI163" s="51">
        <f t="shared" si="148"/>
        <v>-8.3792449624403562E-2</v>
      </c>
    </row>
    <row r="164" spans="1:61" ht="12.75" customHeight="1" x14ac:dyDescent="0.2">
      <c r="A164" s="45">
        <f t="shared" si="149"/>
        <v>138</v>
      </c>
      <c r="B164" s="57">
        <f t="shared" si="168"/>
        <v>9.6755241101562778E-2</v>
      </c>
      <c r="C164" s="16">
        <f t="shared" si="150"/>
        <v>9.6448800580674288E-2</v>
      </c>
      <c r="D164" s="34">
        <f t="shared" si="151"/>
        <v>1</v>
      </c>
      <c r="E164" s="49">
        <f t="shared" si="169"/>
        <v>8.3523029921664271E-2</v>
      </c>
      <c r="F164" s="49">
        <f t="shared" si="152"/>
        <v>4.8231486126452713E-2</v>
      </c>
      <c r="G164" s="20">
        <f t="shared" si="123"/>
        <v>4.8231486126452713E-2</v>
      </c>
      <c r="H164" s="49">
        <f t="shared" si="153"/>
        <v>30.004872396904645</v>
      </c>
      <c r="I164" s="20">
        <f t="shared" si="124"/>
        <v>30.004872396904645</v>
      </c>
      <c r="J164" s="57">
        <f t="shared" si="154"/>
        <v>0</v>
      </c>
      <c r="K164" s="16">
        <f t="shared" si="125"/>
        <v>30.004872396904645</v>
      </c>
      <c r="L164" s="34">
        <f t="shared" si="155"/>
        <v>1</v>
      </c>
      <c r="M164" s="49">
        <f t="shared" si="170"/>
        <v>59.995162757873281</v>
      </c>
      <c r="N164" s="20">
        <f t="shared" si="171"/>
        <v>59.995162757873281</v>
      </c>
      <c r="O164" s="16">
        <f t="shared" si="156"/>
        <v>30.004837242126719</v>
      </c>
      <c r="P164" s="49">
        <f t="shared" si="172"/>
        <v>4.8231486126452741E-2</v>
      </c>
      <c r="Q164" s="20">
        <f t="shared" si="126"/>
        <v>4.8231486126452741E-2</v>
      </c>
      <c r="R164" s="49">
        <f t="shared" si="173"/>
        <v>9.6448800582247807E-2</v>
      </c>
      <c r="S164" s="20">
        <f t="shared" si="127"/>
        <v>9.6448800582247807E-2</v>
      </c>
      <c r="T164" s="57">
        <f t="shared" si="174"/>
        <v>-8.3792449624403562E-2</v>
      </c>
      <c r="U164" s="16">
        <f t="shared" si="157"/>
        <v>-2.6941970273929028E-4</v>
      </c>
      <c r="V164" s="16">
        <f t="shared" si="175"/>
        <v>-2.6941970273929028E-4</v>
      </c>
      <c r="W164" s="34">
        <f t="shared" si="128"/>
        <v>4</v>
      </c>
      <c r="X164" s="49">
        <f t="shared" si="176"/>
        <v>59.995127603461142</v>
      </c>
      <c r="Y164" s="20">
        <f t="shared" si="177"/>
        <v>59.995127603461142</v>
      </c>
      <c r="Z164" s="16">
        <f t="shared" si="158"/>
        <v>30.004872396538858</v>
      </c>
      <c r="AA164" s="49">
        <f t="shared" si="129"/>
        <v>-1.555800877757173E-4</v>
      </c>
      <c r="AB164" s="20">
        <f t="shared" si="159"/>
        <v>359.99984441991222</v>
      </c>
      <c r="AC164" s="49">
        <f t="shared" si="160"/>
        <v>3.1111352347027419E-4</v>
      </c>
      <c r="AD164" s="20">
        <f t="shared" si="161"/>
        <v>359.99968888647652</v>
      </c>
      <c r="AF164" s="58">
        <f t="shared" si="178"/>
        <v>6.1111128701862469</v>
      </c>
      <c r="AG164" s="51">
        <f t="shared" si="162"/>
        <v>366.66677221117482</v>
      </c>
      <c r="AH164" s="16">
        <f t="shared" si="163"/>
        <v>250.00007196216467</v>
      </c>
      <c r="AI164" s="52">
        <f t="shared" si="130"/>
        <v>159.83411949163545</v>
      </c>
      <c r="AJ164" s="52">
        <f t="shared" si="164"/>
        <v>4.8387066214218066E-2</v>
      </c>
      <c r="AK164" s="16">
        <f t="shared" si="179"/>
        <v>6.6767664056901594</v>
      </c>
      <c r="AL164" s="16">
        <f t="shared" si="180"/>
        <v>6.6766108256023813</v>
      </c>
      <c r="AM164" s="32">
        <f t="shared" si="131"/>
        <v>6.111112870118685</v>
      </c>
      <c r="AN164" s="32">
        <f t="shared" si="132"/>
        <v>-2.8736046998188203E-5</v>
      </c>
      <c r="AO164" s="32">
        <f t="shared" si="133"/>
        <v>6.0696684875300866</v>
      </c>
      <c r="AP164" s="32">
        <f t="shared" si="134"/>
        <v>-2.8736046998188203E-5</v>
      </c>
      <c r="AQ164" s="32">
        <f t="shared" si="135"/>
        <v>0.71051035377006633</v>
      </c>
      <c r="AR164" s="56">
        <f t="shared" si="165"/>
        <v>847.51649195664788</v>
      </c>
      <c r="AS164" s="56">
        <f t="shared" si="165"/>
        <v>-1.2425571279742682E-3</v>
      </c>
      <c r="AT164" s="56">
        <f t="shared" si="165"/>
        <v>49.43484085523108</v>
      </c>
      <c r="AU164" s="55">
        <f t="shared" si="166"/>
        <v>0.31005890174502254</v>
      </c>
      <c r="AV164" s="56">
        <f t="shared" si="136"/>
        <v>11547.012031373491</v>
      </c>
      <c r="AW164" s="53">
        <f t="shared" si="137"/>
        <v>1.0319821252705853E-2</v>
      </c>
      <c r="AX164" s="53">
        <f t="shared" si="138"/>
        <v>9.6755241748862547E-2</v>
      </c>
      <c r="AY164" s="56">
        <f t="shared" si="139"/>
        <v>676.67313863418644</v>
      </c>
      <c r="AZ164" s="56">
        <f t="shared" si="140"/>
        <v>399.58529872908861</v>
      </c>
      <c r="BA164" s="53">
        <f t="shared" si="141"/>
        <v>7.4403432051347793E-3</v>
      </c>
      <c r="BB164" s="56">
        <f t="shared" si="142"/>
        <v>277.08842424363161</v>
      </c>
      <c r="BC164" s="56">
        <f t="shared" si="143"/>
        <v>-5.843385337698237E-4</v>
      </c>
      <c r="BD164" s="53">
        <f t="shared" si="144"/>
        <v>-5.2223633293084188E-10</v>
      </c>
      <c r="BE164" s="32">
        <f t="shared" si="145"/>
        <v>6.1111128696640105</v>
      </c>
      <c r="BF164" s="53">
        <f t="shared" si="146"/>
        <v>4.2025150454012594E-8</v>
      </c>
      <c r="BG164" s="51">
        <f t="shared" si="167"/>
        <v>6.1111129116891609</v>
      </c>
      <c r="BH164" s="51">
        <f t="shared" si="147"/>
        <v>-8.937222222123415E-3</v>
      </c>
      <c r="BI164" s="51">
        <f t="shared" si="148"/>
        <v>-8.3792449063798222E-2</v>
      </c>
    </row>
    <row r="165" spans="1:61" ht="12.75" customHeight="1" x14ac:dyDescent="0.2">
      <c r="A165" s="45">
        <f t="shared" si="149"/>
        <v>139</v>
      </c>
      <c r="B165" s="57">
        <f t="shared" si="168"/>
        <v>9.6755241748862547E-2</v>
      </c>
      <c r="C165" s="16">
        <f t="shared" si="150"/>
        <v>9.6444128225357417E-2</v>
      </c>
      <c r="D165" s="34">
        <f t="shared" si="151"/>
        <v>1</v>
      </c>
      <c r="E165" s="49">
        <f t="shared" si="169"/>
        <v>8.3518954150445204E-2</v>
      </c>
      <c r="F165" s="49">
        <f t="shared" si="152"/>
        <v>4.8229200846155562E-2</v>
      </c>
      <c r="G165" s="20">
        <f t="shared" si="123"/>
        <v>4.8229200846155562E-2</v>
      </c>
      <c r="H165" s="49">
        <f t="shared" si="153"/>
        <v>30.004907547935687</v>
      </c>
      <c r="I165" s="20">
        <f t="shared" si="124"/>
        <v>30.004907547935687</v>
      </c>
      <c r="J165" s="57">
        <f t="shared" si="154"/>
        <v>0</v>
      </c>
      <c r="K165" s="16">
        <f t="shared" si="125"/>
        <v>30.004907547935687</v>
      </c>
      <c r="L165" s="34">
        <f t="shared" si="155"/>
        <v>1</v>
      </c>
      <c r="M165" s="49">
        <f t="shared" si="170"/>
        <v>59.995127603461142</v>
      </c>
      <c r="N165" s="20">
        <f t="shared" si="171"/>
        <v>59.995127603461142</v>
      </c>
      <c r="O165" s="16">
        <f t="shared" si="156"/>
        <v>30.004872396538858</v>
      </c>
      <c r="P165" s="49">
        <f t="shared" si="172"/>
        <v>4.8229200846155548E-2</v>
      </c>
      <c r="Q165" s="20">
        <f t="shared" si="126"/>
        <v>4.8229200846155548E-2</v>
      </c>
      <c r="R165" s="49">
        <f t="shared" si="173"/>
        <v>9.6444128224231485E-2</v>
      </c>
      <c r="S165" s="20">
        <f t="shared" si="127"/>
        <v>9.6444128224231485E-2</v>
      </c>
      <c r="T165" s="57">
        <f t="shared" si="174"/>
        <v>-8.3792449063798222E-2</v>
      </c>
      <c r="U165" s="16">
        <f t="shared" si="157"/>
        <v>-2.7349491335301734E-4</v>
      </c>
      <c r="V165" s="16">
        <f t="shared" si="175"/>
        <v>-2.7349491335301734E-4</v>
      </c>
      <c r="W165" s="34">
        <f t="shared" si="128"/>
        <v>4</v>
      </c>
      <c r="X165" s="49">
        <f t="shared" si="176"/>
        <v>59.995092452441263</v>
      </c>
      <c r="Y165" s="20">
        <f t="shared" si="177"/>
        <v>59.995092452441263</v>
      </c>
      <c r="Z165" s="16">
        <f t="shared" si="158"/>
        <v>30.004907547558737</v>
      </c>
      <c r="AA165" s="49">
        <f t="shared" si="129"/>
        <v>-1.5793359755565483E-4</v>
      </c>
      <c r="AB165" s="20">
        <f t="shared" si="159"/>
        <v>359.99984206640244</v>
      </c>
      <c r="AC165" s="49">
        <f t="shared" si="160"/>
        <v>3.1582124657025779E-4</v>
      </c>
      <c r="AD165" s="20">
        <f t="shared" si="161"/>
        <v>359.99968417875345</v>
      </c>
      <c r="AF165" s="58">
        <f t="shared" si="178"/>
        <v>6.1111129116891609</v>
      </c>
      <c r="AG165" s="51">
        <f t="shared" si="162"/>
        <v>366.66677470134965</v>
      </c>
      <c r="AH165" s="16">
        <f t="shared" si="163"/>
        <v>250.00007366001114</v>
      </c>
      <c r="AI165" s="52">
        <f t="shared" si="130"/>
        <v>159.83412166262522</v>
      </c>
      <c r="AJ165" s="52">
        <f t="shared" si="164"/>
        <v>4.8387134443714785E-2</v>
      </c>
      <c r="AK165" s="16">
        <f t="shared" si="179"/>
        <v>6.7251535401338742</v>
      </c>
      <c r="AL165" s="16">
        <f t="shared" si="180"/>
        <v>6.7249956065363108</v>
      </c>
      <c r="AM165" s="32">
        <f t="shared" si="131"/>
        <v>6.1111129116195393</v>
      </c>
      <c r="AN165" s="32">
        <f t="shared" si="132"/>
        <v>-2.9170705250374766E-5</v>
      </c>
      <c r="AO165" s="32">
        <f t="shared" si="133"/>
        <v>6.0690663572353127</v>
      </c>
      <c r="AP165" s="32">
        <f t="shared" si="134"/>
        <v>-2.9170705250374766E-5</v>
      </c>
      <c r="AQ165" s="32">
        <f t="shared" si="135"/>
        <v>0.71563578029437025</v>
      </c>
      <c r="AR165" s="56">
        <f t="shared" si="165"/>
        <v>853.58555831388321</v>
      </c>
      <c r="AS165" s="56">
        <f t="shared" si="165"/>
        <v>-1.271727833224643E-3</v>
      </c>
      <c r="AT165" s="56">
        <f t="shared" si="165"/>
        <v>50.15047663552545</v>
      </c>
      <c r="AU165" s="55">
        <f t="shared" si="166"/>
        <v>0.31005890174502254</v>
      </c>
      <c r="AV165" s="56">
        <f t="shared" si="136"/>
        <v>11547.012188213877</v>
      </c>
      <c r="AW165" s="53">
        <f t="shared" si="137"/>
        <v>1.0319821392877591E-2</v>
      </c>
      <c r="AX165" s="53">
        <f t="shared" si="138"/>
        <v>9.6755242405964545E-2</v>
      </c>
      <c r="AY165" s="56">
        <f t="shared" si="139"/>
        <v>676.67313403863932</v>
      </c>
      <c r="AZ165" s="56">
        <f t="shared" si="140"/>
        <v>399.58530415656304</v>
      </c>
      <c r="BA165" s="53">
        <f t="shared" si="141"/>
        <v>7.4403432051347793E-3</v>
      </c>
      <c r="BB165" s="56">
        <f t="shared" si="142"/>
        <v>277.08842800725938</v>
      </c>
      <c r="BC165" s="56">
        <f t="shared" si="143"/>
        <v>-5.9812518310309315E-4</v>
      </c>
      <c r="BD165" s="53">
        <f t="shared" si="144"/>
        <v>-5.345577678099699E-10</v>
      </c>
      <c r="BE165" s="32">
        <f t="shared" si="145"/>
        <v>6.1111129111546028</v>
      </c>
      <c r="BF165" s="53">
        <f t="shared" si="146"/>
        <v>4.2660817917940059E-8</v>
      </c>
      <c r="BG165" s="51">
        <f t="shared" si="167"/>
        <v>6.1111129538154207</v>
      </c>
      <c r="BH165" s="51">
        <f t="shared" si="147"/>
        <v>-8.9372222221204018E-3</v>
      </c>
      <c r="BI165" s="51">
        <f t="shared" si="148"/>
        <v>-8.379244849470327E-2</v>
      </c>
    </row>
    <row r="166" spans="1:61" ht="12.75" customHeight="1" x14ac:dyDescent="0.2">
      <c r="A166" s="45">
        <f t="shared" si="149"/>
        <v>140</v>
      </c>
      <c r="B166" s="57">
        <f t="shared" si="168"/>
        <v>9.6755242405964545E-2</v>
      </c>
      <c r="C166" s="16">
        <f t="shared" si="150"/>
        <v>9.6439421159402627E-2</v>
      </c>
      <c r="D166" s="34">
        <f t="shared" si="151"/>
        <v>1</v>
      </c>
      <c r="E166" s="49">
        <f t="shared" si="169"/>
        <v>8.3514848326120175E-2</v>
      </c>
      <c r="F166" s="49">
        <f t="shared" si="152"/>
        <v>4.8226898198000454E-2</v>
      </c>
      <c r="G166" s="20">
        <f t="shared" si="123"/>
        <v>4.8226898198000454E-2</v>
      </c>
      <c r="H166" s="49">
        <f t="shared" si="153"/>
        <v>30.004942695549335</v>
      </c>
      <c r="I166" s="20">
        <f t="shared" si="124"/>
        <v>30.004942695549335</v>
      </c>
      <c r="J166" s="57">
        <f t="shared" si="154"/>
        <v>0</v>
      </c>
      <c r="K166" s="16">
        <f t="shared" si="125"/>
        <v>30.004942695549335</v>
      </c>
      <c r="L166" s="34">
        <f t="shared" si="155"/>
        <v>1</v>
      </c>
      <c r="M166" s="49">
        <f t="shared" si="170"/>
        <v>59.995092452441263</v>
      </c>
      <c r="N166" s="20">
        <f t="shared" si="171"/>
        <v>59.995092452441263</v>
      </c>
      <c r="O166" s="16">
        <f t="shared" si="156"/>
        <v>30.004907547558737</v>
      </c>
      <c r="P166" s="49">
        <f t="shared" si="172"/>
        <v>4.822689819800044E-2</v>
      </c>
      <c r="Q166" s="20">
        <f t="shared" si="126"/>
        <v>4.822689819800044E-2</v>
      </c>
      <c r="R166" s="49">
        <f t="shared" si="173"/>
        <v>9.6439421158348609E-2</v>
      </c>
      <c r="S166" s="20">
        <f t="shared" si="127"/>
        <v>9.6439421158348609E-2</v>
      </c>
      <c r="T166" s="57">
        <f t="shared" si="174"/>
        <v>-8.379244849470327E-2</v>
      </c>
      <c r="U166" s="16">
        <f t="shared" si="157"/>
        <v>-2.7760016858309478E-4</v>
      </c>
      <c r="V166" s="16">
        <f t="shared" si="175"/>
        <v>-2.7760016858309478E-4</v>
      </c>
      <c r="W166" s="34">
        <f t="shared" si="128"/>
        <v>4</v>
      </c>
      <c r="X166" s="49">
        <f t="shared" si="176"/>
        <v>59.995057304838994</v>
      </c>
      <c r="Y166" s="20">
        <f t="shared" si="177"/>
        <v>59.995057304838994</v>
      </c>
      <c r="Z166" s="16">
        <f t="shared" si="158"/>
        <v>30.004942695161006</v>
      </c>
      <c r="AA166" s="49">
        <f t="shared" si="129"/>
        <v>-1.6030446370468433E-4</v>
      </c>
      <c r="AB166" s="20">
        <f t="shared" si="159"/>
        <v>359.99983969553631</v>
      </c>
      <c r="AC166" s="49">
        <f t="shared" si="160"/>
        <v>3.2056102352932104E-4</v>
      </c>
      <c r="AD166" s="20">
        <f t="shared" si="161"/>
        <v>359.99967943897644</v>
      </c>
      <c r="AF166" s="58">
        <f t="shared" si="178"/>
        <v>6.1111129538154207</v>
      </c>
      <c r="AG166" s="51">
        <f t="shared" si="162"/>
        <v>366.66677722892524</v>
      </c>
      <c r="AH166" s="16">
        <f t="shared" si="163"/>
        <v>250.00007538335814</v>
      </c>
      <c r="AI166" s="52">
        <f t="shared" si="130"/>
        <v>159.8341238662218</v>
      </c>
      <c r="AJ166" s="52">
        <f t="shared" si="164"/>
        <v>4.8387202661672291E-2</v>
      </c>
      <c r="AK166" s="16">
        <f t="shared" si="179"/>
        <v>6.7735407427955465</v>
      </c>
      <c r="AL166" s="16">
        <f t="shared" si="180"/>
        <v>6.7733804383318557</v>
      </c>
      <c r="AM166" s="32">
        <f t="shared" si="131"/>
        <v>6.1111129537436932</v>
      </c>
      <c r="AN166" s="32">
        <f t="shared" si="132"/>
        <v>-2.9608568041482167E-5</v>
      </c>
      <c r="AO166" s="32">
        <f t="shared" si="133"/>
        <v>6.0684598988426828</v>
      </c>
      <c r="AP166" s="32">
        <f t="shared" si="134"/>
        <v>-2.9608568041482167E-5</v>
      </c>
      <c r="AQ166" s="32">
        <f t="shared" si="135"/>
        <v>0.72076070200325804</v>
      </c>
      <c r="AR166" s="56">
        <f t="shared" si="165"/>
        <v>859.65401821272587</v>
      </c>
      <c r="AS166" s="56">
        <f t="shared" si="165"/>
        <v>-1.3013364012661251E-3</v>
      </c>
      <c r="AT166" s="56">
        <f t="shared" si="165"/>
        <v>50.871237337528711</v>
      </c>
      <c r="AU166" s="55">
        <f t="shared" si="166"/>
        <v>0.31005890174502254</v>
      </c>
      <c r="AV166" s="56">
        <f t="shared" si="136"/>
        <v>11547.0123474099</v>
      </c>
      <c r="AW166" s="53">
        <f t="shared" si="137"/>
        <v>1.0319821535154613E-2</v>
      </c>
      <c r="AX166" s="53">
        <f t="shared" si="138"/>
        <v>9.6755243072935759E-2</v>
      </c>
      <c r="AY166" s="56">
        <f t="shared" si="139"/>
        <v>676.6731293740703</v>
      </c>
      <c r="AZ166" s="56">
        <f t="shared" si="140"/>
        <v>399.58530966555452</v>
      </c>
      <c r="BA166" s="53">
        <f t="shared" si="141"/>
        <v>7.4403432051347793E-3</v>
      </c>
      <c r="BB166" s="56">
        <f t="shared" si="142"/>
        <v>277.08843182741435</v>
      </c>
      <c r="BC166" s="56">
        <f t="shared" si="143"/>
        <v>-6.1211889857304413E-4</v>
      </c>
      <c r="BD166" s="53">
        <f t="shared" si="144"/>
        <v>-5.4706426229692001E-10</v>
      </c>
      <c r="BE166" s="32">
        <f t="shared" si="145"/>
        <v>6.1111129532683561</v>
      </c>
      <c r="BF166" s="53">
        <f t="shared" si="146"/>
        <v>4.3301171859914793E-8</v>
      </c>
      <c r="BG166" s="51">
        <f t="shared" si="167"/>
        <v>6.1111129965695277</v>
      </c>
      <c r="BH166" s="51">
        <f t="shared" si="147"/>
        <v>-8.9372222221173244E-3</v>
      </c>
      <c r="BI166" s="51">
        <f t="shared" si="148"/>
        <v>-8.3792447917060753E-2</v>
      </c>
    </row>
    <row r="167" spans="1:61" ht="12.75" customHeight="1" x14ac:dyDescent="0.2">
      <c r="A167" s="29">
        <f t="shared" si="149"/>
        <v>141</v>
      </c>
      <c r="B167" s="57">
        <f t="shared" si="168"/>
        <v>9.6755243072935759E-2</v>
      </c>
      <c r="C167" s="16">
        <f t="shared" si="150"/>
        <v>9.643468204939154E-2</v>
      </c>
      <c r="D167" s="34">
        <f t="shared" si="151"/>
        <v>1</v>
      </c>
      <c r="E167" s="49">
        <f t="shared" si="169"/>
        <v>8.3510714757953658E-2</v>
      </c>
      <c r="F167" s="49">
        <f t="shared" si="152"/>
        <v>4.8224579515388707E-2</v>
      </c>
      <c r="G167" s="20">
        <f t="shared" si="123"/>
        <v>4.8224579515388707E-2</v>
      </c>
      <c r="H167" s="49">
        <f t="shared" si="153"/>
        <v>30.004977839722162</v>
      </c>
      <c r="I167" s="20">
        <f t="shared" si="124"/>
        <v>30.004977839722162</v>
      </c>
      <c r="J167" s="57">
        <f t="shared" si="154"/>
        <v>0</v>
      </c>
      <c r="K167" s="16">
        <f t="shared" si="125"/>
        <v>30.004977839722162</v>
      </c>
      <c r="L167" s="34">
        <f t="shared" si="155"/>
        <v>1</v>
      </c>
      <c r="M167" s="49">
        <f t="shared" si="170"/>
        <v>59.995057304838994</v>
      </c>
      <c r="N167" s="20">
        <f t="shared" si="171"/>
        <v>59.995057304838994</v>
      </c>
      <c r="O167" s="16">
        <f t="shared" si="156"/>
        <v>30.004942695161006</v>
      </c>
      <c r="P167" s="49">
        <f t="shared" si="172"/>
        <v>4.8224579515388694E-2</v>
      </c>
      <c r="Q167" s="20">
        <f t="shared" si="126"/>
        <v>4.8224579515388694E-2</v>
      </c>
      <c r="R167" s="49">
        <f t="shared" si="173"/>
        <v>9.6434682047753906E-2</v>
      </c>
      <c r="S167" s="20">
        <f t="shared" si="127"/>
        <v>9.6434682047753906E-2</v>
      </c>
      <c r="T167" s="57">
        <f t="shared" si="174"/>
        <v>-8.3792447917060753E-2</v>
      </c>
      <c r="U167" s="16">
        <f t="shared" si="157"/>
        <v>-2.8173315910709484E-4</v>
      </c>
      <c r="V167" s="16">
        <f t="shared" si="175"/>
        <v>-2.8173315910709484E-4</v>
      </c>
      <c r="W167" s="34">
        <f t="shared" si="128"/>
        <v>4</v>
      </c>
      <c r="X167" s="49">
        <f t="shared" si="176"/>
        <v>59.995022160677827</v>
      </c>
      <c r="Y167" s="20">
        <f t="shared" si="177"/>
        <v>59.995022160677827</v>
      </c>
      <c r="Z167" s="16">
        <f t="shared" si="158"/>
        <v>30.004977839322173</v>
      </c>
      <c r="AA167" s="49">
        <f t="shared" si="129"/>
        <v>-1.6269135273995979E-4</v>
      </c>
      <c r="AB167" s="20">
        <f t="shared" si="159"/>
        <v>359.99983730864727</v>
      </c>
      <c r="AC167" s="49">
        <f t="shared" si="160"/>
        <v>3.2533369392484442E-4</v>
      </c>
      <c r="AD167" s="20">
        <f t="shared" si="161"/>
        <v>359.99967466630608</v>
      </c>
      <c r="AF167" s="58">
        <f t="shared" si="178"/>
        <v>6.1111129965695277</v>
      </c>
      <c r="AG167" s="51">
        <f t="shared" si="162"/>
        <v>366.66677979417165</v>
      </c>
      <c r="AH167" s="16">
        <f t="shared" si="163"/>
        <v>250.00007713238978</v>
      </c>
      <c r="AI167" s="52">
        <f t="shared" si="130"/>
        <v>159.83412610266066</v>
      </c>
      <c r="AJ167" s="52">
        <f t="shared" si="164"/>
        <v>4.8387270868090582E-2</v>
      </c>
      <c r="AK167" s="16">
        <f t="shared" si="179"/>
        <v>6.8219280136636371</v>
      </c>
      <c r="AL167" s="16">
        <f t="shared" si="180"/>
        <v>6.8217653223109096</v>
      </c>
      <c r="AM167" s="32">
        <f t="shared" si="131"/>
        <v>6.1111129964956481</v>
      </c>
      <c r="AN167" s="32">
        <f t="shared" si="132"/>
        <v>-3.0049389061613238E-5</v>
      </c>
      <c r="AO167" s="32">
        <f t="shared" si="133"/>
        <v>6.0678491127585117</v>
      </c>
      <c r="AP167" s="32">
        <f t="shared" si="134"/>
        <v>-3.0049389061613238E-5</v>
      </c>
      <c r="AQ167" s="32">
        <f t="shared" si="135"/>
        <v>0.72588511538243083</v>
      </c>
      <c r="AR167" s="56">
        <f t="shared" si="165"/>
        <v>865.72186732548437</v>
      </c>
      <c r="AS167" s="56">
        <f t="shared" si="165"/>
        <v>-1.3313857903277384E-3</v>
      </c>
      <c r="AT167" s="56">
        <f t="shared" si="165"/>
        <v>51.597122452911144</v>
      </c>
      <c r="AU167" s="55">
        <f t="shared" si="166"/>
        <v>0.31005890174502254</v>
      </c>
      <c r="AV167" s="56">
        <f t="shared" si="136"/>
        <v>11547.012508978572</v>
      </c>
      <c r="AW167" s="53">
        <f t="shared" si="137"/>
        <v>1.0319821679552126E-2</v>
      </c>
      <c r="AX167" s="53">
        <f t="shared" si="138"/>
        <v>9.675524374984748E-2</v>
      </c>
      <c r="AY167" s="56">
        <f t="shared" si="139"/>
        <v>676.67312463998087</v>
      </c>
      <c r="AZ167" s="56">
        <f t="shared" si="140"/>
        <v>399.58531525665165</v>
      </c>
      <c r="BA167" s="53">
        <f t="shared" si="141"/>
        <v>7.4403432051347793E-3</v>
      </c>
      <c r="BB167" s="56">
        <f t="shared" si="142"/>
        <v>277.08843570450472</v>
      </c>
      <c r="BC167" s="56">
        <f t="shared" si="143"/>
        <v>-6.263211755026532E-4</v>
      </c>
      <c r="BD167" s="53">
        <f t="shared" si="144"/>
        <v>-5.5975715279506558E-10</v>
      </c>
      <c r="BE167" s="32">
        <f t="shared" si="145"/>
        <v>6.1111129960097701</v>
      </c>
      <c r="BF167" s="53">
        <f t="shared" si="146"/>
        <v>4.3945852062694018E-8</v>
      </c>
      <c r="BG167" s="51">
        <f t="shared" si="167"/>
        <v>6.1111130399556224</v>
      </c>
      <c r="BH167" s="51">
        <f t="shared" si="147"/>
        <v>-8.9372222221141759E-3</v>
      </c>
      <c r="BI167" s="51">
        <f t="shared" si="148"/>
        <v>-8.3792447330808831E-2</v>
      </c>
    </row>
    <row r="168" spans="1:61" ht="12.75" customHeight="1" x14ac:dyDescent="0.2">
      <c r="A168" s="45">
        <f t="shared" si="149"/>
        <v>142</v>
      </c>
      <c r="B168" s="57">
        <f t="shared" si="168"/>
        <v>9.675524374984748E-2</v>
      </c>
      <c r="C168" s="16">
        <f t="shared" si="150"/>
        <v>9.6429910055917389E-2</v>
      </c>
      <c r="D168" s="34">
        <f t="shared" si="151"/>
        <v>1</v>
      </c>
      <c r="E168" s="49">
        <f t="shared" si="169"/>
        <v>8.3506552719083554E-2</v>
      </c>
      <c r="F168" s="49">
        <f t="shared" si="152"/>
        <v>4.8222244378468365E-2</v>
      </c>
      <c r="G168" s="20">
        <f t="shared" si="123"/>
        <v>4.8222244378468365E-2</v>
      </c>
      <c r="H168" s="49">
        <f t="shared" si="153"/>
        <v>30.005012980430102</v>
      </c>
      <c r="I168" s="20">
        <f t="shared" si="124"/>
        <v>30.005012980430102</v>
      </c>
      <c r="J168" s="57">
        <f t="shared" si="154"/>
        <v>0</v>
      </c>
      <c r="K168" s="16">
        <f t="shared" si="125"/>
        <v>30.005012980430102</v>
      </c>
      <c r="L168" s="34">
        <f t="shared" si="155"/>
        <v>1</v>
      </c>
      <c r="M168" s="49">
        <f t="shared" si="170"/>
        <v>59.995022160677827</v>
      </c>
      <c r="N168" s="20">
        <f t="shared" si="171"/>
        <v>59.995022160677827</v>
      </c>
      <c r="O168" s="16">
        <f t="shared" si="156"/>
        <v>30.004977839322173</v>
      </c>
      <c r="P168" s="49">
        <f t="shared" si="172"/>
        <v>4.8222244378468365E-2</v>
      </c>
      <c r="Q168" s="20">
        <f t="shared" si="126"/>
        <v>4.8222244378468365E-2</v>
      </c>
      <c r="R168" s="49">
        <f t="shared" si="173"/>
        <v>9.6429910056203258E-2</v>
      </c>
      <c r="S168" s="20">
        <f t="shared" si="127"/>
        <v>9.6429910056203258E-2</v>
      </c>
      <c r="T168" s="57">
        <f t="shared" si="174"/>
        <v>-8.3792447330808831E-2</v>
      </c>
      <c r="U168" s="16">
        <f t="shared" si="157"/>
        <v>-2.8589461172527642E-4</v>
      </c>
      <c r="V168" s="16">
        <f t="shared" si="175"/>
        <v>-2.8589461172527642E-4</v>
      </c>
      <c r="W168" s="34">
        <f t="shared" si="128"/>
        <v>4</v>
      </c>
      <c r="X168" s="49">
        <f t="shared" si="176"/>
        <v>59.994987019981792</v>
      </c>
      <c r="Y168" s="20">
        <f t="shared" si="177"/>
        <v>59.994987019981792</v>
      </c>
      <c r="Z168" s="16">
        <f t="shared" si="158"/>
        <v>30.005012980018208</v>
      </c>
      <c r="AA168" s="49">
        <f t="shared" si="129"/>
        <v>-1.6509468443150733E-4</v>
      </c>
      <c r="AB168" s="20">
        <f t="shared" si="159"/>
        <v>359.99983490531559</v>
      </c>
      <c r="AC168" s="49">
        <f t="shared" si="160"/>
        <v>3.3013893515952767E-4</v>
      </c>
      <c r="AD168" s="20">
        <f t="shared" si="161"/>
        <v>359.99966986106483</v>
      </c>
      <c r="AF168" s="58">
        <f t="shared" si="178"/>
        <v>6.1111130399556224</v>
      </c>
      <c r="AG168" s="51">
        <f t="shared" si="162"/>
        <v>366.66678239733733</v>
      </c>
      <c r="AH168" s="16">
        <f t="shared" si="163"/>
        <v>250.00007890727548</v>
      </c>
      <c r="AI168" s="52">
        <f t="shared" si="130"/>
        <v>159.83412837215837</v>
      </c>
      <c r="AJ168" s="52">
        <f t="shared" si="164"/>
        <v>4.8387339062855972E-2</v>
      </c>
      <c r="AK168" s="16">
        <f t="shared" si="179"/>
        <v>6.8703153527264931</v>
      </c>
      <c r="AL168" s="16">
        <f t="shared" si="180"/>
        <v>6.8701502580420879</v>
      </c>
      <c r="AM168" s="32">
        <f t="shared" si="131"/>
        <v>6.1111130398795446</v>
      </c>
      <c r="AN168" s="32">
        <f t="shared" si="132"/>
        <v>-3.0493245830807029E-5</v>
      </c>
      <c r="AO168" s="32">
        <f t="shared" si="133"/>
        <v>6.0672339994137401</v>
      </c>
      <c r="AP168" s="32">
        <f t="shared" si="134"/>
        <v>-3.0493245830807029E-5</v>
      </c>
      <c r="AQ168" s="32">
        <f t="shared" si="135"/>
        <v>0.73100901673218799</v>
      </c>
      <c r="AR168" s="56">
        <f t="shared" si="165"/>
        <v>871.78910132489807</v>
      </c>
      <c r="AS168" s="56">
        <f t="shared" si="165"/>
        <v>-1.3618790361585454E-3</v>
      </c>
      <c r="AT168" s="56">
        <f t="shared" si="165"/>
        <v>52.328131469643331</v>
      </c>
      <c r="AU168" s="55">
        <f t="shared" si="166"/>
        <v>0.31005890174502254</v>
      </c>
      <c r="AV168" s="56">
        <f t="shared" si="136"/>
        <v>11547.012672935538</v>
      </c>
      <c r="AW168" s="53">
        <f t="shared" si="137"/>
        <v>1.0319821826084111E-2</v>
      </c>
      <c r="AX168" s="53">
        <f t="shared" si="138"/>
        <v>9.6755244436765239E-2</v>
      </c>
      <c r="AY168" s="56">
        <f t="shared" si="139"/>
        <v>676.67311983591264</v>
      </c>
      <c r="AZ168" s="56">
        <f t="shared" si="140"/>
        <v>399.58532093039594</v>
      </c>
      <c r="BA168" s="53">
        <f t="shared" si="141"/>
        <v>7.4403432051347793E-3</v>
      </c>
      <c r="BB168" s="56">
        <f t="shared" si="142"/>
        <v>277.08843963890587</v>
      </c>
      <c r="BC168" s="56">
        <f t="shared" si="143"/>
        <v>-6.4073338916159628E-4</v>
      </c>
      <c r="BD168" s="53">
        <f t="shared" si="144"/>
        <v>-5.7263766841347768E-10</v>
      </c>
      <c r="BE168" s="32">
        <f t="shared" si="145"/>
        <v>6.1111130393829844</v>
      </c>
      <c r="BF168" s="53">
        <f t="shared" si="146"/>
        <v>4.4594971895455681E-8</v>
      </c>
      <c r="BG168" s="51">
        <f t="shared" si="167"/>
        <v>6.1111130839779566</v>
      </c>
      <c r="BH168" s="51">
        <f t="shared" si="147"/>
        <v>-8.9372222221109614E-3</v>
      </c>
      <c r="BI168" s="51">
        <f t="shared" si="148"/>
        <v>-8.3792446735890813E-2</v>
      </c>
    </row>
    <row r="169" spans="1:61" ht="12.75" customHeight="1" x14ac:dyDescent="0.2">
      <c r="A169" s="45">
        <f t="shared" si="149"/>
        <v>143</v>
      </c>
      <c r="B169" s="57">
        <f t="shared" si="168"/>
        <v>9.6755244436765239E-2</v>
      </c>
      <c r="C169" s="16">
        <f t="shared" si="150"/>
        <v>9.642510550162342E-2</v>
      </c>
      <c r="D169" s="34">
        <f t="shared" si="151"/>
        <v>1</v>
      </c>
      <c r="E169" s="49">
        <f t="shared" si="169"/>
        <v>8.3502362488963047E-2</v>
      </c>
      <c r="F169" s="49">
        <f t="shared" si="152"/>
        <v>4.8219892948499161E-2</v>
      </c>
      <c r="G169" s="20">
        <f t="shared" si="123"/>
        <v>4.8219892948499161E-2</v>
      </c>
      <c r="H169" s="49">
        <f t="shared" si="153"/>
        <v>30.005048117649345</v>
      </c>
      <c r="I169" s="20">
        <f t="shared" si="124"/>
        <v>30.005048117649345</v>
      </c>
      <c r="J169" s="57">
        <f t="shared" si="154"/>
        <v>0</v>
      </c>
      <c r="K169" s="16">
        <f t="shared" si="125"/>
        <v>30.005048117649345</v>
      </c>
      <c r="L169" s="34">
        <f t="shared" si="155"/>
        <v>1</v>
      </c>
      <c r="M169" s="49">
        <f t="shared" si="170"/>
        <v>59.994987019981778</v>
      </c>
      <c r="N169" s="20">
        <f t="shared" si="171"/>
        <v>59.994987019981778</v>
      </c>
      <c r="O169" s="16">
        <f t="shared" si="156"/>
        <v>30.005012980018222</v>
      </c>
      <c r="P169" s="49">
        <f t="shared" si="172"/>
        <v>4.8219892948499189E-2</v>
      </c>
      <c r="Q169" s="20">
        <f t="shared" si="126"/>
        <v>4.8219892948499189E-2</v>
      </c>
      <c r="R169" s="49">
        <f t="shared" si="173"/>
        <v>9.6425105500123662E-2</v>
      </c>
      <c r="S169" s="20">
        <f t="shared" si="127"/>
        <v>9.6425105500123662E-2</v>
      </c>
      <c r="T169" s="57">
        <f t="shared" si="174"/>
        <v>-8.3792446735890813E-2</v>
      </c>
      <c r="U169" s="16">
        <f t="shared" si="157"/>
        <v>-2.9008424692776591E-4</v>
      </c>
      <c r="V169" s="16">
        <f t="shared" si="175"/>
        <v>-2.9008424692776591E-4</v>
      </c>
      <c r="W169" s="34">
        <f t="shared" si="128"/>
        <v>4</v>
      </c>
      <c r="X169" s="49">
        <f t="shared" si="176"/>
        <v>59.994951882774728</v>
      </c>
      <c r="Y169" s="20">
        <f t="shared" si="177"/>
        <v>59.994951882774728</v>
      </c>
      <c r="Z169" s="16">
        <f t="shared" si="158"/>
        <v>30.005048117225272</v>
      </c>
      <c r="AA169" s="49">
        <f t="shared" si="129"/>
        <v>-1.6751429744006136E-4</v>
      </c>
      <c r="AB169" s="20">
        <f t="shared" si="159"/>
        <v>359.99983248570254</v>
      </c>
      <c r="AC169" s="49">
        <f t="shared" si="160"/>
        <v>3.3497752160938023E-4</v>
      </c>
      <c r="AD169" s="20">
        <f t="shared" si="161"/>
        <v>359.99966502247838</v>
      </c>
      <c r="AF169" s="58">
        <f t="shared" si="178"/>
        <v>6.1111130839779566</v>
      </c>
      <c r="AG169" s="51">
        <f t="shared" si="162"/>
        <v>366.6667850386774</v>
      </c>
      <c r="AH169" s="16">
        <f t="shared" si="163"/>
        <v>250.00008070818916</v>
      </c>
      <c r="AI169" s="52">
        <f t="shared" si="130"/>
        <v>159.83413067493743</v>
      </c>
      <c r="AJ169" s="52">
        <f t="shared" si="164"/>
        <v>4.8387407245968461E-2</v>
      </c>
      <c r="AK169" s="16">
        <f t="shared" si="179"/>
        <v>6.9187027599724615</v>
      </c>
      <c r="AL169" s="16">
        <f t="shared" si="180"/>
        <v>6.9185352456750024</v>
      </c>
      <c r="AM169" s="32">
        <f t="shared" si="131"/>
        <v>6.1111130838996326</v>
      </c>
      <c r="AN169" s="32">
        <f t="shared" si="132"/>
        <v>-3.0940108537031432E-5</v>
      </c>
      <c r="AO169" s="32">
        <f t="shared" si="133"/>
        <v>6.066614559235191</v>
      </c>
      <c r="AP169" s="32">
        <f t="shared" si="134"/>
        <v>-3.0940108537031432E-5</v>
      </c>
      <c r="AQ169" s="32">
        <f t="shared" si="135"/>
        <v>0.73613240241473732</v>
      </c>
      <c r="AR169" s="56">
        <f t="shared" si="165"/>
        <v>877.85571588413325</v>
      </c>
      <c r="AS169" s="56">
        <f t="shared" si="165"/>
        <v>-1.3928191446955769E-3</v>
      </c>
      <c r="AT169" s="56">
        <f t="shared" si="165"/>
        <v>53.064263872058071</v>
      </c>
      <c r="AU169" s="55">
        <f t="shared" si="166"/>
        <v>0.31005890174502254</v>
      </c>
      <c r="AV169" s="56">
        <f t="shared" si="136"/>
        <v>11547.012839296873</v>
      </c>
      <c r="AW169" s="53">
        <f t="shared" si="137"/>
        <v>1.0319821974764934E-2</v>
      </c>
      <c r="AX169" s="53">
        <f t="shared" si="138"/>
        <v>9.6755245133756426E-2</v>
      </c>
      <c r="AY169" s="56">
        <f t="shared" si="139"/>
        <v>676.67311496139473</v>
      </c>
      <c r="AZ169" s="56">
        <f t="shared" si="140"/>
        <v>399.58532668734358</v>
      </c>
      <c r="BA169" s="53">
        <f t="shared" si="141"/>
        <v>7.4403432051347793E-3</v>
      </c>
      <c r="BB169" s="56">
        <f t="shared" si="142"/>
        <v>277.0884436310036</v>
      </c>
      <c r="BC169" s="56">
        <f t="shared" si="143"/>
        <v>-6.5535695244989256E-4</v>
      </c>
      <c r="BD169" s="53">
        <f t="shared" si="144"/>
        <v>-5.8570707189230119E-10</v>
      </c>
      <c r="BE169" s="32">
        <f t="shared" si="145"/>
        <v>6.1111130833922491</v>
      </c>
      <c r="BF169" s="53">
        <f t="shared" si="146"/>
        <v>4.5248487759144573E-8</v>
      </c>
      <c r="BG169" s="51">
        <f t="shared" si="167"/>
        <v>6.1111131286407367</v>
      </c>
      <c r="BH169" s="51">
        <f t="shared" si="147"/>
        <v>-8.9372222221076759E-3</v>
      </c>
      <c r="BI169" s="51">
        <f t="shared" si="148"/>
        <v>-8.3792446132248358E-2</v>
      </c>
    </row>
    <row r="170" spans="1:61" ht="12.75" customHeight="1" x14ac:dyDescent="0.2">
      <c r="A170" s="45">
        <f t="shared" si="149"/>
        <v>144</v>
      </c>
      <c r="B170" s="57">
        <f t="shared" si="168"/>
        <v>9.6755245133756426E-2</v>
      </c>
      <c r="C170" s="16">
        <f t="shared" si="150"/>
        <v>9.6420267612131738E-2</v>
      </c>
      <c r="D170" s="34">
        <f t="shared" si="151"/>
        <v>1</v>
      </c>
      <c r="E170" s="49">
        <f t="shared" si="169"/>
        <v>8.3498143397045116E-2</v>
      </c>
      <c r="F170" s="49">
        <f t="shared" si="152"/>
        <v>4.8217524838146418E-2</v>
      </c>
      <c r="G170" s="20">
        <f t="shared" si="123"/>
        <v>4.8217524838146418E-2</v>
      </c>
      <c r="H170" s="49">
        <f t="shared" si="153"/>
        <v>30.005083251355472</v>
      </c>
      <c r="I170" s="20">
        <f t="shared" si="124"/>
        <v>30.005083251355472</v>
      </c>
      <c r="J170" s="57">
        <f t="shared" si="154"/>
        <v>0</v>
      </c>
      <c r="K170" s="16">
        <f t="shared" si="125"/>
        <v>30.005083251355472</v>
      </c>
      <c r="L170" s="34">
        <f t="shared" si="155"/>
        <v>1</v>
      </c>
      <c r="M170" s="49">
        <f t="shared" si="170"/>
        <v>59.994951882774728</v>
      </c>
      <c r="N170" s="20">
        <f t="shared" si="171"/>
        <v>59.994951882774728</v>
      </c>
      <c r="O170" s="16">
        <f t="shared" si="156"/>
        <v>30.005048117225272</v>
      </c>
      <c r="P170" s="49">
        <f t="shared" si="172"/>
        <v>4.8217524838146432E-2</v>
      </c>
      <c r="Q170" s="20">
        <f t="shared" si="126"/>
        <v>4.8217524838146432E-2</v>
      </c>
      <c r="R170" s="49">
        <f t="shared" si="173"/>
        <v>9.6420267611080399E-2</v>
      </c>
      <c r="S170" s="20">
        <f t="shared" si="127"/>
        <v>9.6420267611080399E-2</v>
      </c>
      <c r="T170" s="57">
        <f t="shared" si="174"/>
        <v>-8.3792446132248358E-2</v>
      </c>
      <c r="U170" s="16">
        <f t="shared" si="157"/>
        <v>-2.9430273520324179E-4</v>
      </c>
      <c r="V170" s="16">
        <f t="shared" si="175"/>
        <v>-2.9430273520324179E-4</v>
      </c>
      <c r="W170" s="34">
        <f t="shared" si="128"/>
        <v>4</v>
      </c>
      <c r="X170" s="49">
        <f t="shared" si="176"/>
        <v>59.994916749081014</v>
      </c>
      <c r="Y170" s="20">
        <f t="shared" si="177"/>
        <v>59.994916749081014</v>
      </c>
      <c r="Z170" s="16">
        <f t="shared" si="158"/>
        <v>30.005083250918986</v>
      </c>
      <c r="AA170" s="49">
        <f t="shared" si="129"/>
        <v>-1.699505790197183E-4</v>
      </c>
      <c r="AB170" s="20">
        <f t="shared" si="159"/>
        <v>359.99983004942101</v>
      </c>
      <c r="AC170" s="49">
        <f t="shared" si="160"/>
        <v>3.3984910144144311E-4</v>
      </c>
      <c r="AD170" s="20">
        <f t="shared" si="161"/>
        <v>359.99966015089853</v>
      </c>
      <c r="AF170" s="58">
        <f t="shared" si="178"/>
        <v>6.1111131286407367</v>
      </c>
      <c r="AG170" s="51">
        <f t="shared" si="162"/>
        <v>366.6667877184442</v>
      </c>
      <c r="AH170" s="16">
        <f t="shared" si="163"/>
        <v>250.00008253530288</v>
      </c>
      <c r="AI170" s="52">
        <f t="shared" si="130"/>
        <v>159.83413301121774</v>
      </c>
      <c r="AJ170" s="52">
        <f t="shared" si="164"/>
        <v>4.8387475417143833E-2</v>
      </c>
      <c r="AK170" s="16">
        <f t="shared" si="179"/>
        <v>6.9670902353896054</v>
      </c>
      <c r="AL170" s="16">
        <f t="shared" si="180"/>
        <v>6.9669202848106124</v>
      </c>
      <c r="AM170" s="32">
        <f t="shared" si="131"/>
        <v>6.1111131285601186</v>
      </c>
      <c r="AN170" s="32">
        <f t="shared" si="132"/>
        <v>-3.1390048694194763E-5</v>
      </c>
      <c r="AO170" s="32">
        <f t="shared" si="133"/>
        <v>6.0659907926597709</v>
      </c>
      <c r="AP170" s="32">
        <f t="shared" si="134"/>
        <v>-3.1390048694194763E-5</v>
      </c>
      <c r="AQ170" s="32">
        <f t="shared" si="135"/>
        <v>0.74125526873454961</v>
      </c>
      <c r="AR170" s="56">
        <f t="shared" si="165"/>
        <v>883.92170667679306</v>
      </c>
      <c r="AS170" s="56">
        <f t="shared" si="165"/>
        <v>-1.4242091933897717E-3</v>
      </c>
      <c r="AT170" s="56">
        <f t="shared" si="165"/>
        <v>53.805519140792619</v>
      </c>
      <c r="AU170" s="55">
        <f t="shared" si="166"/>
        <v>0.31005890174502254</v>
      </c>
      <c r="AV170" s="56">
        <f t="shared" si="136"/>
        <v>11547.013008078466</v>
      </c>
      <c r="AW170" s="53">
        <f t="shared" si="137"/>
        <v>1.0319822125608792E-2</v>
      </c>
      <c r="AX170" s="53">
        <f t="shared" si="138"/>
        <v>9.675524584088753E-2</v>
      </c>
      <c r="AY170" s="56">
        <f t="shared" si="139"/>
        <v>676.67311001596136</v>
      </c>
      <c r="AZ170" s="56">
        <f t="shared" si="140"/>
        <v>399.58533252804438</v>
      </c>
      <c r="BA170" s="53">
        <f t="shared" si="141"/>
        <v>7.4403432051347793E-3</v>
      </c>
      <c r="BB170" s="56">
        <f t="shared" si="142"/>
        <v>277.08844768117905</v>
      </c>
      <c r="BC170" s="56">
        <f t="shared" si="143"/>
        <v>-6.7019326206718688E-4</v>
      </c>
      <c r="BD170" s="53">
        <f t="shared" si="144"/>
        <v>-5.9896661149304637E-10</v>
      </c>
      <c r="BE170" s="32">
        <f t="shared" si="145"/>
        <v>6.1111131280417705</v>
      </c>
      <c r="BF170" s="53">
        <f t="shared" si="146"/>
        <v>4.5906504239235724E-8</v>
      </c>
      <c r="BG170" s="51">
        <f t="shared" si="167"/>
        <v>6.1111131739482749</v>
      </c>
      <c r="BH170" s="51">
        <f t="shared" si="147"/>
        <v>-8.9372222221043209E-3</v>
      </c>
      <c r="BI170" s="51">
        <f t="shared" si="148"/>
        <v>-8.3792445519823774E-2</v>
      </c>
    </row>
    <row r="171" spans="1:61" ht="12.75" customHeight="1" x14ac:dyDescent="0.2">
      <c r="A171" s="45">
        <f t="shared" si="149"/>
        <v>145</v>
      </c>
      <c r="B171" s="57">
        <f t="shared" si="168"/>
        <v>9.675524584088753E-2</v>
      </c>
      <c r="C171" s="16">
        <f t="shared" si="150"/>
        <v>9.6415396739416792E-2</v>
      </c>
      <c r="D171" s="34">
        <f t="shared" si="151"/>
        <v>1</v>
      </c>
      <c r="E171" s="49">
        <f t="shared" si="169"/>
        <v>8.3493895748183611E-2</v>
      </c>
      <c r="F171" s="49">
        <f t="shared" si="152"/>
        <v>4.8215140223336887E-2</v>
      </c>
      <c r="G171" s="20">
        <f t="shared" si="123"/>
        <v>4.8215140223336887E-2</v>
      </c>
      <c r="H171" s="49">
        <f t="shared" si="153"/>
        <v>30.00511838152438</v>
      </c>
      <c r="I171" s="20">
        <f t="shared" si="124"/>
        <v>30.00511838152438</v>
      </c>
      <c r="J171" s="57">
        <f t="shared" si="154"/>
        <v>0</v>
      </c>
      <c r="K171" s="16">
        <f t="shared" si="125"/>
        <v>30.00511838152438</v>
      </c>
      <c r="L171" s="34">
        <f t="shared" si="155"/>
        <v>1</v>
      </c>
      <c r="M171" s="49">
        <f t="shared" si="170"/>
        <v>59.994916749081014</v>
      </c>
      <c r="N171" s="20">
        <f t="shared" si="171"/>
        <v>59.994916749081014</v>
      </c>
      <c r="O171" s="16">
        <f t="shared" si="156"/>
        <v>30.005083250918986</v>
      </c>
      <c r="P171" s="49">
        <f t="shared" si="172"/>
        <v>4.821514022333688E-2</v>
      </c>
      <c r="Q171" s="20">
        <f t="shared" si="126"/>
        <v>4.821514022333688E-2</v>
      </c>
      <c r="R171" s="49">
        <f t="shared" si="173"/>
        <v>9.6415396739379752E-2</v>
      </c>
      <c r="S171" s="20">
        <f t="shared" si="127"/>
        <v>9.6415396739379752E-2</v>
      </c>
      <c r="T171" s="57">
        <f t="shared" si="174"/>
        <v>-8.3792445519823774E-2</v>
      </c>
      <c r="U171" s="16">
        <f t="shared" si="157"/>
        <v>-2.9854977164016361E-4</v>
      </c>
      <c r="V171" s="16">
        <f t="shared" si="175"/>
        <v>-2.9854977164016361E-4</v>
      </c>
      <c r="W171" s="34">
        <f t="shared" si="128"/>
        <v>4</v>
      </c>
      <c r="X171" s="49">
        <f t="shared" si="176"/>
        <v>59.994881618924794</v>
      </c>
      <c r="Y171" s="20">
        <f t="shared" si="177"/>
        <v>59.994881618924794</v>
      </c>
      <c r="Z171" s="16">
        <f t="shared" si="158"/>
        <v>30.005118381075206</v>
      </c>
      <c r="AA171" s="49">
        <f t="shared" si="129"/>
        <v>-1.7240335316298105E-4</v>
      </c>
      <c r="AB171" s="20">
        <f t="shared" si="159"/>
        <v>359.99982759664681</v>
      </c>
      <c r="AC171" s="49">
        <f t="shared" si="160"/>
        <v>3.4475333319136588E-4</v>
      </c>
      <c r="AD171" s="20">
        <f t="shared" si="161"/>
        <v>359.9996552466668</v>
      </c>
      <c r="AF171" s="58">
        <f t="shared" si="178"/>
        <v>6.1111131739482749</v>
      </c>
      <c r="AG171" s="51">
        <f t="shared" si="162"/>
        <v>366.66679043689652</v>
      </c>
      <c r="AH171" s="16">
        <f t="shared" si="163"/>
        <v>250.00008438879311</v>
      </c>
      <c r="AI171" s="52">
        <f t="shared" si="130"/>
        <v>159.834135381225</v>
      </c>
      <c r="AJ171" s="52">
        <f t="shared" si="164"/>
        <v>4.8387543576552616E-2</v>
      </c>
      <c r="AK171" s="16">
        <f t="shared" si="179"/>
        <v>7.015477778966158</v>
      </c>
      <c r="AL171" s="16">
        <f t="shared" si="180"/>
        <v>7.015305375612968</v>
      </c>
      <c r="AM171" s="32">
        <f t="shared" si="131"/>
        <v>6.1111131738653128</v>
      </c>
      <c r="AN171" s="32">
        <f t="shared" si="132"/>
        <v>-3.184303378095442E-5</v>
      </c>
      <c r="AO171" s="32">
        <f t="shared" si="133"/>
        <v>6.0653627001203816</v>
      </c>
      <c r="AP171" s="32">
        <f t="shared" si="134"/>
        <v>-3.184303378095442E-5</v>
      </c>
      <c r="AQ171" s="32">
        <f t="shared" si="135"/>
        <v>0.74637761205609998</v>
      </c>
      <c r="AR171" s="56">
        <f t="shared" ref="AR171:AT186" si="181">AR170+AO171</f>
        <v>889.9870693769135</v>
      </c>
      <c r="AS171" s="56">
        <f t="shared" si="181"/>
        <v>-1.456052227170726E-3</v>
      </c>
      <c r="AT171" s="56">
        <f t="shared" si="181"/>
        <v>54.55189675284872</v>
      </c>
      <c r="AU171" s="55">
        <f t="shared" si="166"/>
        <v>0.31005890174502254</v>
      </c>
      <c r="AV171" s="56">
        <f t="shared" si="136"/>
        <v>11547.013179296613</v>
      </c>
      <c r="AW171" s="53">
        <f t="shared" si="137"/>
        <v>1.0319822278630257E-2</v>
      </c>
      <c r="AX171" s="53">
        <f t="shared" si="138"/>
        <v>9.6755246558226912E-2</v>
      </c>
      <c r="AY171" s="56">
        <f t="shared" si="139"/>
        <v>676.67310499913515</v>
      </c>
      <c r="AZ171" s="56">
        <f t="shared" si="140"/>
        <v>399.58533845306249</v>
      </c>
      <c r="BA171" s="53">
        <f t="shared" si="141"/>
        <v>7.4403432051347793E-3</v>
      </c>
      <c r="BB171" s="56">
        <f t="shared" si="142"/>
        <v>277.08845178982352</v>
      </c>
      <c r="BC171" s="56">
        <f t="shared" si="143"/>
        <v>-6.8524375086553846E-4</v>
      </c>
      <c r="BD171" s="53">
        <f t="shared" si="144"/>
        <v>-6.124175677874399E-10</v>
      </c>
      <c r="BE171" s="32">
        <f t="shared" si="145"/>
        <v>6.1111131733358572</v>
      </c>
      <c r="BF171" s="53">
        <f t="shared" si="146"/>
        <v>4.6568973774421471E-8</v>
      </c>
      <c r="BG171" s="51">
        <f t="shared" si="167"/>
        <v>6.1111132199048308</v>
      </c>
      <c r="BH171" s="51">
        <f t="shared" si="147"/>
        <v>-8.9372222221008931E-3</v>
      </c>
      <c r="BI171" s="51">
        <f t="shared" si="148"/>
        <v>-8.3792444898557944E-2</v>
      </c>
    </row>
    <row r="172" spans="1:61" ht="12.75" customHeight="1" x14ac:dyDescent="0.2">
      <c r="A172" s="45">
        <f t="shared" si="149"/>
        <v>146</v>
      </c>
      <c r="B172" s="57">
        <f t="shared" si="168"/>
        <v>9.6755246558226912E-2</v>
      </c>
      <c r="C172" s="16">
        <f t="shared" si="150"/>
        <v>9.6410493225050686E-2</v>
      </c>
      <c r="D172" s="34">
        <f t="shared" si="151"/>
        <v>1</v>
      </c>
      <c r="E172" s="49">
        <f t="shared" si="169"/>
        <v>8.3489619838223492E-2</v>
      </c>
      <c r="F172" s="49">
        <f t="shared" si="152"/>
        <v>4.8212739274796509E-2</v>
      </c>
      <c r="G172" s="20">
        <f t="shared" si="123"/>
        <v>4.8212739274796509E-2</v>
      </c>
      <c r="H172" s="49">
        <f t="shared" si="153"/>
        <v>30.005153508132182</v>
      </c>
      <c r="I172" s="20">
        <f t="shared" si="124"/>
        <v>30.005153508132182</v>
      </c>
      <c r="J172" s="57">
        <f t="shared" si="154"/>
        <v>0</v>
      </c>
      <c r="K172" s="16">
        <f t="shared" si="125"/>
        <v>30.005153508132182</v>
      </c>
      <c r="L172" s="34">
        <f t="shared" si="155"/>
        <v>1</v>
      </c>
      <c r="M172" s="49">
        <f t="shared" si="170"/>
        <v>59.994881618924794</v>
      </c>
      <c r="N172" s="20">
        <f t="shared" si="171"/>
        <v>59.994881618924794</v>
      </c>
      <c r="O172" s="16">
        <f t="shared" si="156"/>
        <v>30.005118381075206</v>
      </c>
      <c r="P172" s="49">
        <f t="shared" si="172"/>
        <v>4.8212739274796503E-2</v>
      </c>
      <c r="Q172" s="20">
        <f t="shared" si="126"/>
        <v>4.8212739274796503E-2</v>
      </c>
      <c r="R172" s="49">
        <f t="shared" si="173"/>
        <v>9.6410493224043409E-2</v>
      </c>
      <c r="S172" s="20">
        <f t="shared" si="127"/>
        <v>9.6410493224043409E-2</v>
      </c>
      <c r="T172" s="57">
        <f t="shared" si="174"/>
        <v>-8.3792444898557944E-2</v>
      </c>
      <c r="U172" s="16">
        <f t="shared" si="157"/>
        <v>-3.0282506033445233E-4</v>
      </c>
      <c r="V172" s="16">
        <f t="shared" si="175"/>
        <v>-3.0282506033445233E-4</v>
      </c>
      <c r="W172" s="34">
        <f t="shared" si="128"/>
        <v>4</v>
      </c>
      <c r="X172" s="49">
        <f t="shared" si="176"/>
        <v>59.994846492329941</v>
      </c>
      <c r="Y172" s="20">
        <f t="shared" si="177"/>
        <v>59.994846492329941</v>
      </c>
      <c r="Z172" s="16">
        <f t="shared" si="158"/>
        <v>30.005153507670059</v>
      </c>
      <c r="AA172" s="49">
        <f t="shared" si="129"/>
        <v>-1.748724490628742E-4</v>
      </c>
      <c r="AB172" s="20">
        <f t="shared" si="159"/>
        <v>359.99982512755093</v>
      </c>
      <c r="AC172" s="49">
        <f t="shared" si="160"/>
        <v>3.4968988533085066E-4</v>
      </c>
      <c r="AD172" s="20">
        <f t="shared" si="161"/>
        <v>359.99965031011465</v>
      </c>
      <c r="AF172" s="58">
        <f t="shared" si="178"/>
        <v>6.1111132199048308</v>
      </c>
      <c r="AG172" s="51">
        <f t="shared" si="162"/>
        <v>366.66679319428988</v>
      </c>
      <c r="AH172" s="16">
        <f t="shared" si="163"/>
        <v>250.00008626883402</v>
      </c>
      <c r="AI172" s="52">
        <f t="shared" si="130"/>
        <v>159.83413778518192</v>
      </c>
      <c r="AJ172" s="52">
        <f t="shared" si="164"/>
        <v>4.8387611723853752E-2</v>
      </c>
      <c r="AK172" s="16">
        <f t="shared" si="179"/>
        <v>7.0638653906900117</v>
      </c>
      <c r="AL172" s="16">
        <f t="shared" si="180"/>
        <v>7.0636905182409464</v>
      </c>
      <c r="AM172" s="32">
        <f t="shared" si="131"/>
        <v>6.111113219819476</v>
      </c>
      <c r="AN172" s="32">
        <f t="shared" si="132"/>
        <v>-3.2299032236697073E-5</v>
      </c>
      <c r="AO172" s="32">
        <f t="shared" si="133"/>
        <v>6.0647302820529703</v>
      </c>
      <c r="AP172" s="32">
        <f t="shared" si="134"/>
        <v>-3.2299032236697073E-5</v>
      </c>
      <c r="AQ172" s="32">
        <f t="shared" si="135"/>
        <v>0.75149942874367026</v>
      </c>
      <c r="AR172" s="56">
        <f t="shared" si="181"/>
        <v>896.0517996589665</v>
      </c>
      <c r="AS172" s="56">
        <f t="shared" si="181"/>
        <v>-1.488351259407423E-3</v>
      </c>
      <c r="AT172" s="56">
        <f t="shared" si="181"/>
        <v>55.30339618159239</v>
      </c>
      <c r="AU172" s="55">
        <f t="shared" si="166"/>
        <v>0.31005890174502254</v>
      </c>
      <c r="AV172" s="56">
        <f t="shared" si="136"/>
        <v>11547.013352967415</v>
      </c>
      <c r="AW172" s="53">
        <f t="shared" si="137"/>
        <v>1.031982243384371E-2</v>
      </c>
      <c r="AX172" s="53">
        <f t="shared" si="138"/>
        <v>9.6755247285841964E-2</v>
      </c>
      <c r="AY172" s="56">
        <f t="shared" si="139"/>
        <v>676.67309991044431</v>
      </c>
      <c r="AZ172" s="56">
        <f t="shared" si="140"/>
        <v>399.58534446295482</v>
      </c>
      <c r="BA172" s="53">
        <f t="shared" si="141"/>
        <v>7.4403432051347793E-3</v>
      </c>
      <c r="BB172" s="56">
        <f t="shared" si="142"/>
        <v>277.08845595732316</v>
      </c>
      <c r="BC172" s="56">
        <f t="shared" si="143"/>
        <v>-7.0050983367764275E-4</v>
      </c>
      <c r="BD172" s="53">
        <f t="shared" si="144"/>
        <v>-6.2606120524290221E-10</v>
      </c>
      <c r="BE172" s="32">
        <f t="shared" si="145"/>
        <v>6.1111132192787698</v>
      </c>
      <c r="BF172" s="53">
        <f t="shared" si="146"/>
        <v>4.7235850208413647E-8</v>
      </c>
      <c r="BG172" s="51">
        <f t="shared" si="167"/>
        <v>6.1111132665146197</v>
      </c>
      <c r="BH172" s="51">
        <f t="shared" si="147"/>
        <v>-8.9372222220973942E-3</v>
      </c>
      <c r="BI172" s="51">
        <f t="shared" si="148"/>
        <v>-8.3792444268392455E-2</v>
      </c>
    </row>
    <row r="173" spans="1:61" ht="12.75" customHeight="1" x14ac:dyDescent="0.2">
      <c r="A173" s="45">
        <f t="shared" si="149"/>
        <v>147</v>
      </c>
      <c r="B173" s="57">
        <f t="shared" si="168"/>
        <v>9.6755247285841964E-2</v>
      </c>
      <c r="C173" s="16">
        <f t="shared" si="150"/>
        <v>9.6405557400487396E-2</v>
      </c>
      <c r="D173" s="34">
        <f t="shared" si="151"/>
        <v>1</v>
      </c>
      <c r="E173" s="49">
        <f t="shared" si="169"/>
        <v>8.3485315954247019E-2</v>
      </c>
      <c r="F173" s="49">
        <f t="shared" si="152"/>
        <v>4.8210322158192466E-2</v>
      </c>
      <c r="G173" s="20">
        <f t="shared" si="123"/>
        <v>4.8210322158192466E-2</v>
      </c>
      <c r="H173" s="49">
        <f t="shared" si="153"/>
        <v>30.00518863115526</v>
      </c>
      <c r="I173" s="20">
        <f t="shared" si="124"/>
        <v>30.00518863115526</v>
      </c>
      <c r="J173" s="57">
        <f t="shared" si="154"/>
        <v>0</v>
      </c>
      <c r="K173" s="16">
        <f t="shared" si="125"/>
        <v>30.00518863115526</v>
      </c>
      <c r="L173" s="34">
        <f t="shared" si="155"/>
        <v>1</v>
      </c>
      <c r="M173" s="49">
        <f t="shared" si="170"/>
        <v>59.994846492329941</v>
      </c>
      <c r="N173" s="20">
        <f t="shared" si="171"/>
        <v>59.994846492329941</v>
      </c>
      <c r="O173" s="16">
        <f t="shared" si="156"/>
        <v>30.005153507670059</v>
      </c>
      <c r="P173" s="49">
        <f t="shared" si="172"/>
        <v>4.8210322158192459E-2</v>
      </c>
      <c r="Q173" s="20">
        <f t="shared" si="126"/>
        <v>4.8210322158192459E-2</v>
      </c>
      <c r="R173" s="49">
        <f t="shared" si="173"/>
        <v>9.6405557400352726E-2</v>
      </c>
      <c r="S173" s="20">
        <f t="shared" si="127"/>
        <v>9.6405557400352726E-2</v>
      </c>
      <c r="T173" s="57">
        <f t="shared" si="174"/>
        <v>-8.3792444268392455E-2</v>
      </c>
      <c r="U173" s="16">
        <f t="shared" si="157"/>
        <v>-3.0712831414543562E-4</v>
      </c>
      <c r="V173" s="16">
        <f t="shared" si="175"/>
        <v>-3.0712831414543562E-4</v>
      </c>
      <c r="W173" s="34">
        <f t="shared" si="128"/>
        <v>4</v>
      </c>
      <c r="X173" s="49">
        <f t="shared" si="176"/>
        <v>59.99481136932009</v>
      </c>
      <c r="Y173" s="20">
        <f t="shared" si="177"/>
        <v>59.99481136932009</v>
      </c>
      <c r="Z173" s="16">
        <f t="shared" si="158"/>
        <v>30.00518863067991</v>
      </c>
      <c r="AA173" s="49">
        <f t="shared" si="129"/>
        <v>-1.7735770097204625E-4</v>
      </c>
      <c r="AB173" s="20">
        <f t="shared" si="159"/>
        <v>359.99982264229902</v>
      </c>
      <c r="AC173" s="49">
        <f t="shared" si="160"/>
        <v>3.5465946352320355E-4</v>
      </c>
      <c r="AD173" s="20">
        <f t="shared" si="161"/>
        <v>359.99964534053646</v>
      </c>
      <c r="AF173" s="58">
        <f t="shared" si="178"/>
        <v>6.1111132665146197</v>
      </c>
      <c r="AG173" s="51">
        <f t="shared" si="162"/>
        <v>366.66679599087718</v>
      </c>
      <c r="AH173" s="16">
        <f t="shared" si="163"/>
        <v>250.00008817559808</v>
      </c>
      <c r="AI173" s="52">
        <f t="shared" si="130"/>
        <v>159.83414022330902</v>
      </c>
      <c r="AJ173" s="52">
        <f t="shared" si="164"/>
        <v>4.8387679859160926E-2</v>
      </c>
      <c r="AK173" s="16">
        <f t="shared" si="179"/>
        <v>7.1122530705491727</v>
      </c>
      <c r="AL173" s="16">
        <f t="shared" si="180"/>
        <v>7.1120757128481955</v>
      </c>
      <c r="AM173" s="32">
        <f t="shared" si="131"/>
        <v>6.1111132664268215</v>
      </c>
      <c r="AN173" s="32">
        <f t="shared" si="132"/>
        <v>-3.2758013435507969E-5</v>
      </c>
      <c r="AO173" s="32">
        <f t="shared" si="133"/>
        <v>6.0640935388965289</v>
      </c>
      <c r="AP173" s="32">
        <f t="shared" si="134"/>
        <v>-3.2758013435507969E-5</v>
      </c>
      <c r="AQ173" s="32">
        <f t="shared" si="135"/>
        <v>0.75662071516134577</v>
      </c>
      <c r="AR173" s="56">
        <f t="shared" si="181"/>
        <v>902.11589319786299</v>
      </c>
      <c r="AS173" s="56">
        <f t="shared" si="181"/>
        <v>-1.5211092728429311E-3</v>
      </c>
      <c r="AT173" s="56">
        <f t="shared" si="181"/>
        <v>56.060016896753737</v>
      </c>
      <c r="AU173" s="55">
        <f t="shared" si="166"/>
        <v>0.31005890174502254</v>
      </c>
      <c r="AV173" s="56">
        <f t="shared" si="136"/>
        <v>11547.013529106796</v>
      </c>
      <c r="AW173" s="53">
        <f t="shared" si="137"/>
        <v>1.031982259126339E-2</v>
      </c>
      <c r="AX173" s="53">
        <f t="shared" si="138"/>
        <v>9.6755248023799423E-2</v>
      </c>
      <c r="AY173" s="56">
        <f t="shared" si="139"/>
        <v>676.67309474942238</v>
      </c>
      <c r="AZ173" s="56">
        <f t="shared" si="140"/>
        <v>399.58535055827258</v>
      </c>
      <c r="BA173" s="53">
        <f t="shared" si="141"/>
        <v>7.4403432051347793E-3</v>
      </c>
      <c r="BB173" s="56">
        <f t="shared" si="142"/>
        <v>277.08846018406024</v>
      </c>
      <c r="BC173" s="56">
        <f t="shared" si="143"/>
        <v>-7.1599291044321944E-4</v>
      </c>
      <c r="BD173" s="53">
        <f t="shared" si="144"/>
        <v>-6.3989877501667064E-10</v>
      </c>
      <c r="BE173" s="32">
        <f t="shared" si="145"/>
        <v>6.1111132658747209</v>
      </c>
      <c r="BF173" s="53">
        <f t="shared" si="146"/>
        <v>4.7907088751874885E-8</v>
      </c>
      <c r="BG173" s="51">
        <f t="shared" si="167"/>
        <v>6.1111133137818099</v>
      </c>
      <c r="BH173" s="51">
        <f t="shared" si="147"/>
        <v>-8.9372222220938206E-3</v>
      </c>
      <c r="BI173" s="51">
        <f t="shared" si="148"/>
        <v>-8.3792443629269478E-2</v>
      </c>
    </row>
    <row r="174" spans="1:61" ht="12.75" customHeight="1" x14ac:dyDescent="0.2">
      <c r="A174" s="45">
        <f t="shared" si="149"/>
        <v>148</v>
      </c>
      <c r="B174" s="57">
        <f t="shared" si="168"/>
        <v>9.6755248023799423E-2</v>
      </c>
      <c r="C174" s="16">
        <f t="shared" si="150"/>
        <v>9.640058856024325E-2</v>
      </c>
      <c r="D174" s="34">
        <f t="shared" si="151"/>
        <v>1</v>
      </c>
      <c r="E174" s="49">
        <f t="shared" si="169"/>
        <v>8.3480983485368726E-2</v>
      </c>
      <c r="F174" s="49">
        <f t="shared" si="152"/>
        <v>4.8207888520641722E-2</v>
      </c>
      <c r="G174" s="20">
        <f t="shared" si="123"/>
        <v>4.8207888520641722E-2</v>
      </c>
      <c r="H174" s="49">
        <f t="shared" si="153"/>
        <v>30.005223750569449</v>
      </c>
      <c r="I174" s="20">
        <f t="shared" si="124"/>
        <v>30.005223750569449</v>
      </c>
      <c r="J174" s="57">
        <f t="shared" si="154"/>
        <v>0</v>
      </c>
      <c r="K174" s="16">
        <f t="shared" si="125"/>
        <v>30.005223750569449</v>
      </c>
      <c r="L174" s="34">
        <f t="shared" si="155"/>
        <v>1</v>
      </c>
      <c r="M174" s="49">
        <f t="shared" si="170"/>
        <v>59.994811369320082</v>
      </c>
      <c r="N174" s="20">
        <f t="shared" si="171"/>
        <v>59.994811369320082</v>
      </c>
      <c r="O174" s="16">
        <f t="shared" si="156"/>
        <v>30.005188630679918</v>
      </c>
      <c r="P174" s="49">
        <f t="shared" si="172"/>
        <v>4.8207888520641742E-2</v>
      </c>
      <c r="Q174" s="20">
        <f t="shared" si="126"/>
        <v>4.8207888520641742E-2</v>
      </c>
      <c r="R174" s="49">
        <f t="shared" si="173"/>
        <v>9.6400588560099948E-2</v>
      </c>
      <c r="S174" s="20">
        <f t="shared" si="127"/>
        <v>9.6400588560099948E-2</v>
      </c>
      <c r="T174" s="57">
        <f t="shared" si="174"/>
        <v>-8.3792443629269478E-2</v>
      </c>
      <c r="U174" s="16">
        <f t="shared" si="157"/>
        <v>-3.1146014390075194E-4</v>
      </c>
      <c r="V174" s="16">
        <f t="shared" si="175"/>
        <v>-3.1146014390075194E-4</v>
      </c>
      <c r="W174" s="34">
        <f t="shared" si="128"/>
        <v>4</v>
      </c>
      <c r="X174" s="49">
        <f t="shared" si="176"/>
        <v>59.994776249919397</v>
      </c>
      <c r="Y174" s="20">
        <f t="shared" si="177"/>
        <v>59.994776249919397</v>
      </c>
      <c r="Z174" s="16">
        <f t="shared" si="158"/>
        <v>30.005223750080603</v>
      </c>
      <c r="AA174" s="49">
        <f t="shared" si="129"/>
        <v>-1.7985946169359033E-4</v>
      </c>
      <c r="AB174" s="20">
        <f t="shared" si="159"/>
        <v>359.9998201405383</v>
      </c>
      <c r="AC174" s="49">
        <f t="shared" si="160"/>
        <v>3.5966171214424451E-4</v>
      </c>
      <c r="AD174" s="20">
        <f t="shared" si="161"/>
        <v>359.99964033828786</v>
      </c>
      <c r="AF174" s="58">
        <f t="shared" si="178"/>
        <v>6.1111133137818099</v>
      </c>
      <c r="AG174" s="51">
        <f t="shared" si="162"/>
        <v>366.66679882690858</v>
      </c>
      <c r="AH174" s="16">
        <f t="shared" si="163"/>
        <v>250.00009010925586</v>
      </c>
      <c r="AI174" s="52">
        <f t="shared" si="130"/>
        <v>159.83414269582437</v>
      </c>
      <c r="AJ174" s="52">
        <f t="shared" si="164"/>
        <v>4.8387747982360452E-2</v>
      </c>
      <c r="AK174" s="16">
        <f t="shared" si="179"/>
        <v>7.1606408185315331</v>
      </c>
      <c r="AL174" s="16">
        <f t="shared" si="180"/>
        <v>7.1604609590698374</v>
      </c>
      <c r="AM174" s="32">
        <f t="shared" si="131"/>
        <v>6.1111133136915177</v>
      </c>
      <c r="AN174" s="32">
        <f t="shared" si="132"/>
        <v>-3.3220042527919781E-5</v>
      </c>
      <c r="AO174" s="32">
        <f t="shared" si="133"/>
        <v>6.0634524710999287</v>
      </c>
      <c r="AP174" s="32">
        <f t="shared" si="134"/>
        <v>-3.3220042527919781E-5</v>
      </c>
      <c r="AQ174" s="32">
        <f t="shared" si="135"/>
        <v>0.76174146761869765</v>
      </c>
      <c r="AR174" s="56">
        <f t="shared" si="181"/>
        <v>908.17934566896292</v>
      </c>
      <c r="AS174" s="56">
        <f t="shared" si="181"/>
        <v>-1.5543293153708509E-3</v>
      </c>
      <c r="AT174" s="56">
        <f t="shared" si="181"/>
        <v>56.821758364372435</v>
      </c>
      <c r="AU174" s="55">
        <f t="shared" si="166"/>
        <v>0.31005890174502254</v>
      </c>
      <c r="AV174" s="56">
        <f t="shared" si="136"/>
        <v>11547.013707730513</v>
      </c>
      <c r="AW174" s="53">
        <f t="shared" si="137"/>
        <v>1.0319822750903375E-2</v>
      </c>
      <c r="AX174" s="53">
        <f t="shared" si="138"/>
        <v>9.6755248772165292E-2</v>
      </c>
      <c r="AY174" s="56">
        <f t="shared" si="139"/>
        <v>676.67308951560744</v>
      </c>
      <c r="AZ174" s="56">
        <f t="shared" si="140"/>
        <v>399.58535673956089</v>
      </c>
      <c r="BA174" s="53">
        <f t="shared" si="141"/>
        <v>7.4403432051347793E-3</v>
      </c>
      <c r="BB174" s="56">
        <f t="shared" si="142"/>
        <v>277.08846447041276</v>
      </c>
      <c r="BC174" s="56">
        <f t="shared" si="143"/>
        <v>-7.3169436620901251E-4</v>
      </c>
      <c r="BD174" s="53">
        <f t="shared" si="144"/>
        <v>-6.5393151495579915E-10</v>
      </c>
      <c r="BE174" s="32">
        <f t="shared" si="145"/>
        <v>6.1111133131278788</v>
      </c>
      <c r="BF174" s="53">
        <f t="shared" si="146"/>
        <v>4.8582784684115288E-8</v>
      </c>
      <c r="BG174" s="51">
        <f t="shared" si="167"/>
        <v>6.1111133617106637</v>
      </c>
      <c r="BH174" s="51">
        <f t="shared" si="147"/>
        <v>-8.9372222220901725E-3</v>
      </c>
      <c r="BI174" s="51">
        <f t="shared" si="148"/>
        <v>-8.3792442981131865E-2</v>
      </c>
    </row>
    <row r="175" spans="1:61" ht="12.75" customHeight="1" x14ac:dyDescent="0.2">
      <c r="A175" s="45">
        <f t="shared" si="149"/>
        <v>149</v>
      </c>
      <c r="B175" s="57">
        <f t="shared" si="168"/>
        <v>9.6755248772165292E-2</v>
      </c>
      <c r="C175" s="16">
        <f t="shared" si="150"/>
        <v>9.6395587060044363E-2</v>
      </c>
      <c r="D175" s="34">
        <f t="shared" si="151"/>
        <v>1</v>
      </c>
      <c r="E175" s="49">
        <f t="shared" si="169"/>
        <v>8.3476622739690323E-2</v>
      </c>
      <c r="F175" s="49">
        <f t="shared" si="152"/>
        <v>4.8205438539948901E-2</v>
      </c>
      <c r="G175" s="20">
        <f t="shared" si="123"/>
        <v>4.8205438539948901E-2</v>
      </c>
      <c r="H175" s="49">
        <f t="shared" si="153"/>
        <v>30.005258866350864</v>
      </c>
      <c r="I175" s="20">
        <f t="shared" si="124"/>
        <v>30.005258866350864</v>
      </c>
      <c r="J175" s="57">
        <f t="shared" si="154"/>
        <v>0</v>
      </c>
      <c r="K175" s="16">
        <f t="shared" si="125"/>
        <v>30.005258866350864</v>
      </c>
      <c r="L175" s="34">
        <f t="shared" si="155"/>
        <v>1</v>
      </c>
      <c r="M175" s="49">
        <f t="shared" si="170"/>
        <v>59.994776249919397</v>
      </c>
      <c r="N175" s="20">
        <f t="shared" si="171"/>
        <v>59.994776249919397</v>
      </c>
      <c r="O175" s="16">
        <f t="shared" si="156"/>
        <v>30.005223750080603</v>
      </c>
      <c r="P175" s="49">
        <f t="shared" si="172"/>
        <v>4.8205438539948901E-2</v>
      </c>
      <c r="Q175" s="20">
        <f t="shared" si="126"/>
        <v>4.8205438539948901E-2</v>
      </c>
      <c r="R175" s="49">
        <f t="shared" si="173"/>
        <v>9.6395587061173807E-2</v>
      </c>
      <c r="S175" s="20">
        <f t="shared" si="127"/>
        <v>9.6395587061173807E-2</v>
      </c>
      <c r="T175" s="57">
        <f t="shared" si="174"/>
        <v>-8.3792442981131865E-2</v>
      </c>
      <c r="U175" s="16">
        <f t="shared" si="157"/>
        <v>-3.1582024144154175E-4</v>
      </c>
      <c r="V175" s="16">
        <f t="shared" si="175"/>
        <v>-3.1582024144154175E-4</v>
      </c>
      <c r="W175" s="34">
        <f t="shared" si="128"/>
        <v>4</v>
      </c>
      <c r="X175" s="49">
        <f t="shared" si="176"/>
        <v>59.994741134151781</v>
      </c>
      <c r="Y175" s="20">
        <f t="shared" si="177"/>
        <v>59.994741134151781</v>
      </c>
      <c r="Z175" s="16">
        <f t="shared" si="158"/>
        <v>30.005258865848219</v>
      </c>
      <c r="AA175" s="49">
        <f t="shared" si="129"/>
        <v>-1.8237755334300171E-4</v>
      </c>
      <c r="AB175" s="20">
        <f t="shared" si="159"/>
        <v>359.99981762244664</v>
      </c>
      <c r="AC175" s="49">
        <f t="shared" si="160"/>
        <v>3.6469728556129367E-4</v>
      </c>
      <c r="AD175" s="20">
        <f t="shared" si="161"/>
        <v>359.99963530271447</v>
      </c>
      <c r="AF175" s="58">
        <f t="shared" si="178"/>
        <v>6.1111133617106637</v>
      </c>
      <c r="AG175" s="51">
        <f t="shared" si="162"/>
        <v>366.66680170263982</v>
      </c>
      <c r="AH175" s="16">
        <f t="shared" si="163"/>
        <v>250.00009206998172</v>
      </c>
      <c r="AI175" s="52">
        <f t="shared" si="130"/>
        <v>159.83414520295096</v>
      </c>
      <c r="AJ175" s="52">
        <f t="shared" si="164"/>
        <v>4.8387816093281799E-2</v>
      </c>
      <c r="AK175" s="16">
        <f t="shared" si="179"/>
        <v>7.2090286346248149</v>
      </c>
      <c r="AL175" s="16">
        <f t="shared" si="180"/>
        <v>7.2088462570714569</v>
      </c>
      <c r="AM175" s="32">
        <f t="shared" si="131"/>
        <v>6.1111133616178259</v>
      </c>
      <c r="AN175" s="32">
        <f t="shared" si="132"/>
        <v>-3.368508664624488E-5</v>
      </c>
      <c r="AO175" s="32">
        <f t="shared" si="133"/>
        <v>6.0628070791082456</v>
      </c>
      <c r="AP175" s="32">
        <f t="shared" si="134"/>
        <v>-3.368508664624488E-5</v>
      </c>
      <c r="AQ175" s="32">
        <f t="shared" si="135"/>
        <v>0.7668616824818314</v>
      </c>
      <c r="AR175" s="56">
        <f t="shared" si="181"/>
        <v>914.24215274807113</v>
      </c>
      <c r="AS175" s="56">
        <f t="shared" si="181"/>
        <v>-1.5880144020170958E-3</v>
      </c>
      <c r="AT175" s="56">
        <f t="shared" si="181"/>
        <v>57.588620046854267</v>
      </c>
      <c r="AU175" s="55">
        <f t="shared" si="166"/>
        <v>0.31005890174502254</v>
      </c>
      <c r="AV175" s="56">
        <f t="shared" si="136"/>
        <v>11547.013888854675</v>
      </c>
      <c r="AW175" s="53">
        <f t="shared" si="137"/>
        <v>1.0319822912778064E-2</v>
      </c>
      <c r="AX175" s="53">
        <f t="shared" si="138"/>
        <v>9.6755249531007101E-2</v>
      </c>
      <c r="AY175" s="56">
        <f t="shared" si="139"/>
        <v>676.67308420852771</v>
      </c>
      <c r="AZ175" s="56">
        <f t="shared" si="140"/>
        <v>399.5853630073774</v>
      </c>
      <c r="BA175" s="53">
        <f t="shared" si="141"/>
        <v>7.4403432051347793E-3</v>
      </c>
      <c r="BB175" s="56">
        <f t="shared" si="142"/>
        <v>277.08846881676732</v>
      </c>
      <c r="BC175" s="56">
        <f t="shared" si="143"/>
        <v>-7.476156170014292E-4</v>
      </c>
      <c r="BD175" s="53">
        <f t="shared" si="144"/>
        <v>-6.6816069059455506E-10</v>
      </c>
      <c r="BE175" s="32">
        <f t="shared" si="145"/>
        <v>6.111113361042503</v>
      </c>
      <c r="BF175" s="53">
        <f t="shared" si="146"/>
        <v>4.9262889937297533E-8</v>
      </c>
      <c r="BG175" s="51">
        <f t="shared" si="167"/>
        <v>6.1111134103053928</v>
      </c>
      <c r="BH175" s="51">
        <f t="shared" si="147"/>
        <v>-8.9372222220864498E-3</v>
      </c>
      <c r="BI175" s="51">
        <f t="shared" si="148"/>
        <v>-8.3792442323921176E-2</v>
      </c>
    </row>
    <row r="176" spans="1:61" ht="12.75" customHeight="1" x14ac:dyDescent="0.2">
      <c r="A176" s="45">
        <f t="shared" si="149"/>
        <v>150</v>
      </c>
      <c r="B176" s="57">
        <f t="shared" si="168"/>
        <v>9.6755249531007101E-2</v>
      </c>
      <c r="C176" s="16">
        <f t="shared" si="150"/>
        <v>9.6390552245452454E-2</v>
      </c>
      <c r="D176" s="34">
        <f t="shared" si="151"/>
        <v>1</v>
      </c>
      <c r="E176" s="49">
        <f t="shared" si="169"/>
        <v>8.3472233150531636E-2</v>
      </c>
      <c r="F176" s="49">
        <f t="shared" si="152"/>
        <v>4.8202971888756121E-2</v>
      </c>
      <c r="G176" s="20">
        <f t="shared" si="123"/>
        <v>4.8202971888756121E-2</v>
      </c>
      <c r="H176" s="49">
        <f t="shared" si="153"/>
        <v>30.00529397847512</v>
      </c>
      <c r="I176" s="20">
        <f t="shared" si="124"/>
        <v>30.00529397847512</v>
      </c>
      <c r="J176" s="57">
        <f t="shared" si="154"/>
        <v>0</v>
      </c>
      <c r="K176" s="16">
        <f t="shared" si="125"/>
        <v>30.00529397847512</v>
      </c>
      <c r="L176" s="34">
        <f t="shared" si="155"/>
        <v>1</v>
      </c>
      <c r="M176" s="49">
        <f t="shared" si="170"/>
        <v>59.994741134151781</v>
      </c>
      <c r="N176" s="20">
        <f t="shared" si="171"/>
        <v>59.994741134151781</v>
      </c>
      <c r="O176" s="16">
        <f t="shared" si="156"/>
        <v>30.005258865848219</v>
      </c>
      <c r="P176" s="49">
        <f t="shared" si="172"/>
        <v>4.8202971888756135E-2</v>
      </c>
      <c r="Q176" s="20">
        <f t="shared" si="126"/>
        <v>4.8202971888756135E-2</v>
      </c>
      <c r="R176" s="49">
        <f t="shared" si="173"/>
        <v>9.6390552244347102E-2</v>
      </c>
      <c r="S176" s="20">
        <f t="shared" si="127"/>
        <v>9.6390552244347102E-2</v>
      </c>
      <c r="T176" s="57">
        <f t="shared" si="174"/>
        <v>-8.3792442323921176E-2</v>
      </c>
      <c r="U176" s="16">
        <f t="shared" si="157"/>
        <v>-3.2020917338954069E-4</v>
      </c>
      <c r="V176" s="16">
        <f t="shared" si="175"/>
        <v>-3.2020917338954069E-4</v>
      </c>
      <c r="W176" s="34">
        <f t="shared" si="128"/>
        <v>4</v>
      </c>
      <c r="X176" s="49">
        <f t="shared" si="176"/>
        <v>59.994706022041591</v>
      </c>
      <c r="Y176" s="20">
        <f t="shared" si="177"/>
        <v>59.994706022041591</v>
      </c>
      <c r="Z176" s="16">
        <f t="shared" si="158"/>
        <v>30.005293977958409</v>
      </c>
      <c r="AA176" s="49">
        <f t="shared" si="129"/>
        <v>-1.849123031973284E-4</v>
      </c>
      <c r="AB176" s="20">
        <f t="shared" si="159"/>
        <v>359.99981508769679</v>
      </c>
      <c r="AC176" s="49">
        <f t="shared" si="160"/>
        <v>3.6976580796000986E-4</v>
      </c>
      <c r="AD176" s="20">
        <f t="shared" si="161"/>
        <v>359.99963023419207</v>
      </c>
      <c r="AF176" s="58">
        <f t="shared" si="178"/>
        <v>6.1111134103053928</v>
      </c>
      <c r="AG176" s="51">
        <f t="shared" si="162"/>
        <v>366.66680461832357</v>
      </c>
      <c r="AH176" s="16">
        <f t="shared" si="163"/>
        <v>250.0000940579479</v>
      </c>
      <c r="AI176" s="52">
        <f t="shared" si="130"/>
        <v>159.83414774490905</v>
      </c>
      <c r="AJ176" s="52">
        <f t="shared" si="164"/>
        <v>4.8387884191981811E-2</v>
      </c>
      <c r="AK176" s="16">
        <f t="shared" si="179"/>
        <v>7.2574165188167967</v>
      </c>
      <c r="AL176" s="16">
        <f t="shared" si="180"/>
        <v>7.2572316065135851</v>
      </c>
      <c r="AM176" s="32">
        <f t="shared" si="131"/>
        <v>6.1111134102099562</v>
      </c>
      <c r="AN176" s="32">
        <f t="shared" si="132"/>
        <v>-3.4153206226064827E-5</v>
      </c>
      <c r="AO176" s="32">
        <f t="shared" si="133"/>
        <v>6.0621573633763326</v>
      </c>
      <c r="AP176" s="32">
        <f t="shared" si="134"/>
        <v>-3.4153206226064827E-5</v>
      </c>
      <c r="AQ176" s="32">
        <f t="shared" si="135"/>
        <v>0.7719813560637796</v>
      </c>
      <c r="AR176" s="56">
        <f t="shared" si="181"/>
        <v>920.30431011144742</v>
      </c>
      <c r="AS176" s="56">
        <f t="shared" si="181"/>
        <v>-1.6221676082431606E-3</v>
      </c>
      <c r="AT176" s="56">
        <f t="shared" si="181"/>
        <v>58.36060140291805</v>
      </c>
      <c r="AU176" s="55">
        <f t="shared" si="166"/>
        <v>0.31005890174502254</v>
      </c>
      <c r="AV176" s="56">
        <f t="shared" si="136"/>
        <v>11547.014072495194</v>
      </c>
      <c r="AW176" s="53">
        <f t="shared" si="137"/>
        <v>1.0319823076901678E-2</v>
      </c>
      <c r="AX176" s="53">
        <f t="shared" si="138"/>
        <v>9.6755250300391504E-2</v>
      </c>
      <c r="AY176" s="56">
        <f t="shared" si="139"/>
        <v>676.67307882771695</v>
      </c>
      <c r="AZ176" s="56">
        <f t="shared" si="140"/>
        <v>399.58536936227262</v>
      </c>
      <c r="BA176" s="53">
        <f t="shared" si="141"/>
        <v>7.4403432051347793E-3</v>
      </c>
      <c r="BB176" s="56">
        <f t="shared" si="142"/>
        <v>277.08847322350579</v>
      </c>
      <c r="BC176" s="56">
        <f t="shared" si="143"/>
        <v>-7.6375806145279057E-4</v>
      </c>
      <c r="BD176" s="53">
        <f t="shared" si="144"/>
        <v>-6.8258755192172447E-10</v>
      </c>
      <c r="BE176" s="32">
        <f t="shared" si="145"/>
        <v>6.1111134096228055</v>
      </c>
      <c r="BF176" s="53">
        <f t="shared" si="146"/>
        <v>4.9947492895320246E-8</v>
      </c>
      <c r="BG176" s="51">
        <f t="shared" si="167"/>
        <v>6.1111134595702987</v>
      </c>
      <c r="BH176" s="51">
        <f t="shared" si="147"/>
        <v>-8.9372222220826508E-3</v>
      </c>
      <c r="BI176" s="51">
        <f t="shared" si="148"/>
        <v>-8.3792441657579653E-2</v>
      </c>
    </row>
    <row r="177" spans="1:61" ht="12.75" customHeight="1" x14ac:dyDescent="0.2">
      <c r="A177" s="45">
        <f t="shared" si="149"/>
        <v>151</v>
      </c>
      <c r="B177" s="57">
        <f t="shared" si="168"/>
        <v>9.6755250300391504E-2</v>
      </c>
      <c r="C177" s="16">
        <f t="shared" si="150"/>
        <v>9.6385484492486739E-2</v>
      </c>
      <c r="D177" s="34">
        <f t="shared" si="151"/>
        <v>1</v>
      </c>
      <c r="E177" s="49">
        <f t="shared" si="169"/>
        <v>8.3467815043567942E-2</v>
      </c>
      <c r="F177" s="49">
        <f t="shared" si="152"/>
        <v>4.8200488755015793E-2</v>
      </c>
      <c r="G177" s="20">
        <f t="shared" si="123"/>
        <v>4.8200488755015793E-2</v>
      </c>
      <c r="H177" s="49">
        <f t="shared" si="153"/>
        <v>30.005329086918128</v>
      </c>
      <c r="I177" s="20">
        <f t="shared" si="124"/>
        <v>30.005329086918128</v>
      </c>
      <c r="J177" s="57">
        <f t="shared" si="154"/>
        <v>0</v>
      </c>
      <c r="K177" s="16">
        <f t="shared" si="125"/>
        <v>30.005329086918128</v>
      </c>
      <c r="L177" s="34">
        <f t="shared" si="155"/>
        <v>1</v>
      </c>
      <c r="M177" s="49">
        <f t="shared" si="170"/>
        <v>59.994706022041591</v>
      </c>
      <c r="N177" s="20">
        <f t="shared" si="171"/>
        <v>59.994706022041591</v>
      </c>
      <c r="O177" s="16">
        <f t="shared" si="156"/>
        <v>30.005293977958409</v>
      </c>
      <c r="P177" s="49">
        <f t="shared" si="172"/>
        <v>4.8200488755015786E-2</v>
      </c>
      <c r="Q177" s="20">
        <f t="shared" si="126"/>
        <v>4.8200488755015786E-2</v>
      </c>
      <c r="R177" s="49">
        <f t="shared" si="173"/>
        <v>9.6385484493869009E-2</v>
      </c>
      <c r="S177" s="20">
        <f t="shared" si="127"/>
        <v>9.6385484493869009E-2</v>
      </c>
      <c r="T177" s="57">
        <f t="shared" si="174"/>
        <v>-8.3792441657579653E-2</v>
      </c>
      <c r="U177" s="16">
        <f t="shared" si="157"/>
        <v>-3.24626614011711E-4</v>
      </c>
      <c r="V177" s="16">
        <f t="shared" si="175"/>
        <v>-3.24626614011711E-4</v>
      </c>
      <c r="W177" s="34">
        <f t="shared" si="128"/>
        <v>4</v>
      </c>
      <c r="X177" s="49">
        <f t="shared" si="176"/>
        <v>59.994670913612936</v>
      </c>
      <c r="Y177" s="20">
        <f t="shared" si="177"/>
        <v>59.994670913612936</v>
      </c>
      <c r="Z177" s="16">
        <f t="shared" si="158"/>
        <v>30.005329086387064</v>
      </c>
      <c r="AA177" s="49">
        <f t="shared" si="129"/>
        <v>-1.874635232235097E-4</v>
      </c>
      <c r="AB177" s="20">
        <f t="shared" si="159"/>
        <v>359.99981253647678</v>
      </c>
      <c r="AC177" s="49">
        <f t="shared" si="160"/>
        <v>3.74866915103271E-4</v>
      </c>
      <c r="AD177" s="20">
        <f t="shared" si="161"/>
        <v>359.99962513308492</v>
      </c>
      <c r="AF177" s="58">
        <f t="shared" si="178"/>
        <v>6.1111134595702987</v>
      </c>
      <c r="AG177" s="51">
        <f t="shared" si="162"/>
        <v>366.66680757421796</v>
      </c>
      <c r="AH177" s="16">
        <f t="shared" si="163"/>
        <v>250.00009607333044</v>
      </c>
      <c r="AI177" s="52">
        <f t="shared" si="130"/>
        <v>159.83415032192369</v>
      </c>
      <c r="AJ177" s="52">
        <f t="shared" si="164"/>
        <v>4.8387952278233115E-2</v>
      </c>
      <c r="AK177" s="16">
        <f t="shared" si="179"/>
        <v>7.3058044710950298</v>
      </c>
      <c r="AL177" s="16">
        <f t="shared" si="180"/>
        <v>7.3056170075718114</v>
      </c>
      <c r="AM177" s="32">
        <f t="shared" si="131"/>
        <v>6.111113459472211</v>
      </c>
      <c r="AN177" s="32">
        <f t="shared" si="132"/>
        <v>-3.4624366525253717E-5</v>
      </c>
      <c r="AO177" s="32">
        <f t="shared" si="133"/>
        <v>6.0615033243553516</v>
      </c>
      <c r="AP177" s="32">
        <f t="shared" si="134"/>
        <v>-3.4624366525253717E-5</v>
      </c>
      <c r="AQ177" s="32">
        <f t="shared" si="135"/>
        <v>0.77710048473247118</v>
      </c>
      <c r="AR177" s="56">
        <f t="shared" si="181"/>
        <v>926.36581343580281</v>
      </c>
      <c r="AS177" s="56">
        <f t="shared" si="181"/>
        <v>-1.6567919747684143E-3</v>
      </c>
      <c r="AT177" s="56">
        <f t="shared" si="181"/>
        <v>59.137701887650522</v>
      </c>
      <c r="AU177" s="55">
        <f t="shared" si="166"/>
        <v>0.31005890174502254</v>
      </c>
      <c r="AV177" s="56">
        <f t="shared" si="136"/>
        <v>11547.014258668329</v>
      </c>
      <c r="AW177" s="53">
        <f t="shared" si="137"/>
        <v>1.0319823243288744E-2</v>
      </c>
      <c r="AX177" s="53">
        <f t="shared" si="138"/>
        <v>9.6755251080386559E-2</v>
      </c>
      <c r="AY177" s="56">
        <f t="shared" si="139"/>
        <v>676.67307337269858</v>
      </c>
      <c r="AZ177" s="56">
        <f t="shared" si="140"/>
        <v>399.58537580480925</v>
      </c>
      <c r="BA177" s="53">
        <f t="shared" si="141"/>
        <v>7.4403432051347793E-3</v>
      </c>
      <c r="BB177" s="56">
        <f t="shared" si="142"/>
        <v>277.08847769101828</v>
      </c>
      <c r="BC177" s="56">
        <f t="shared" si="143"/>
        <v>-7.801231289477073E-4</v>
      </c>
      <c r="BD177" s="53">
        <f t="shared" si="144"/>
        <v>-6.9721337641009826E-10</v>
      </c>
      <c r="BE177" s="32">
        <f t="shared" si="145"/>
        <v>6.1111134588730858</v>
      </c>
      <c r="BF177" s="53">
        <f t="shared" si="146"/>
        <v>5.0636542749056294E-8</v>
      </c>
      <c r="BG177" s="51">
        <f t="shared" si="167"/>
        <v>6.1111135095096287</v>
      </c>
      <c r="BH177" s="51">
        <f t="shared" si="147"/>
        <v>-8.9372222220787719E-3</v>
      </c>
      <c r="BI177" s="51">
        <f t="shared" si="148"/>
        <v>-8.3792440982048244E-2</v>
      </c>
    </row>
    <row r="178" spans="1:61" ht="12.75" customHeight="1" x14ac:dyDescent="0.2">
      <c r="A178" s="45">
        <f t="shared" si="149"/>
        <v>152</v>
      </c>
      <c r="B178" s="57">
        <f t="shared" si="168"/>
        <v>9.6755251080386559E-2</v>
      </c>
      <c r="C178" s="16">
        <f t="shared" si="150"/>
        <v>9.6380384165286159E-2</v>
      </c>
      <c r="D178" s="34">
        <f t="shared" si="151"/>
        <v>1</v>
      </c>
      <c r="E178" s="49">
        <f t="shared" si="169"/>
        <v>8.3463368734185917E-2</v>
      </c>
      <c r="F178" s="49">
        <f t="shared" si="152"/>
        <v>4.8197989320740403E-2</v>
      </c>
      <c r="G178" s="20">
        <f t="shared" si="123"/>
        <v>4.8197989320740403E-2</v>
      </c>
      <c r="H178" s="49">
        <f t="shared" si="153"/>
        <v>30.005364191656057</v>
      </c>
      <c r="I178" s="20">
        <f t="shared" si="124"/>
        <v>30.005364191656057</v>
      </c>
      <c r="J178" s="57">
        <f t="shared" si="154"/>
        <v>0</v>
      </c>
      <c r="K178" s="16">
        <f t="shared" si="125"/>
        <v>30.005364191656057</v>
      </c>
      <c r="L178" s="34">
        <f t="shared" si="155"/>
        <v>1</v>
      </c>
      <c r="M178" s="49">
        <f t="shared" si="170"/>
        <v>59.994670913612936</v>
      </c>
      <c r="N178" s="20">
        <f t="shared" si="171"/>
        <v>59.994670913612936</v>
      </c>
      <c r="O178" s="16">
        <f t="shared" si="156"/>
        <v>30.005329086387064</v>
      </c>
      <c r="P178" s="49">
        <f t="shared" si="172"/>
        <v>4.8197989320740389E-2</v>
      </c>
      <c r="Q178" s="20">
        <f t="shared" si="126"/>
        <v>4.8197989320740389E-2</v>
      </c>
      <c r="R178" s="49">
        <f t="shared" si="173"/>
        <v>9.6380384163798877E-2</v>
      </c>
      <c r="S178" s="20">
        <f t="shared" si="127"/>
        <v>9.6380384163798877E-2</v>
      </c>
      <c r="T178" s="57">
        <f t="shared" si="174"/>
        <v>-8.3792440982048244E-2</v>
      </c>
      <c r="U178" s="16">
        <f t="shared" si="157"/>
        <v>-3.2907224786232758E-4</v>
      </c>
      <c r="V178" s="16">
        <f t="shared" si="175"/>
        <v>-3.2907224786232758E-4</v>
      </c>
      <c r="W178" s="34">
        <f t="shared" si="128"/>
        <v>4</v>
      </c>
      <c r="X178" s="49">
        <f t="shared" si="176"/>
        <v>59.994635808889647</v>
      </c>
      <c r="Y178" s="20">
        <f t="shared" si="177"/>
        <v>59.994635808889647</v>
      </c>
      <c r="Z178" s="16">
        <f t="shared" si="158"/>
        <v>30.005364191110353</v>
      </c>
      <c r="AA178" s="49">
        <f t="shared" si="129"/>
        <v>-1.9003103132806477E-4</v>
      </c>
      <c r="AB178" s="20">
        <f t="shared" si="159"/>
        <v>359.99980996896869</v>
      </c>
      <c r="AC178" s="49">
        <f t="shared" si="160"/>
        <v>3.8000025387317413E-4</v>
      </c>
      <c r="AD178" s="20">
        <f t="shared" si="161"/>
        <v>359.99961999974613</v>
      </c>
      <c r="AF178" s="58">
        <f t="shared" si="178"/>
        <v>6.1111135095096287</v>
      </c>
      <c r="AG178" s="51">
        <f t="shared" si="162"/>
        <v>366.66681057057775</v>
      </c>
      <c r="AH178" s="16">
        <f t="shared" si="163"/>
        <v>250.00009811630304</v>
      </c>
      <c r="AI178" s="52">
        <f t="shared" si="130"/>
        <v>159.834152934217</v>
      </c>
      <c r="AJ178" s="52">
        <f t="shared" si="164"/>
        <v>4.838802035203571E-2</v>
      </c>
      <c r="AK178" s="16">
        <f t="shared" si="179"/>
        <v>7.3541924914470655</v>
      </c>
      <c r="AL178" s="16">
        <f t="shared" si="180"/>
        <v>7.3540024604157566</v>
      </c>
      <c r="AM178" s="32">
        <f t="shared" si="131"/>
        <v>6.1111135094088365</v>
      </c>
      <c r="AN178" s="32">
        <f t="shared" si="132"/>
        <v>-3.5098533898922605E-5</v>
      </c>
      <c r="AO178" s="32">
        <f t="shared" si="133"/>
        <v>6.0608449624995071</v>
      </c>
      <c r="AP178" s="32">
        <f t="shared" si="134"/>
        <v>-3.5098533898922605E-5</v>
      </c>
      <c r="AQ178" s="32">
        <f t="shared" si="135"/>
        <v>0.78221906485557235</v>
      </c>
      <c r="AR178" s="56">
        <f t="shared" si="181"/>
        <v>932.42665839830227</v>
      </c>
      <c r="AS178" s="56">
        <f t="shared" si="181"/>
        <v>-1.6918905086673369E-3</v>
      </c>
      <c r="AT178" s="56">
        <f t="shared" si="181"/>
        <v>59.919920952506097</v>
      </c>
      <c r="AU178" s="55">
        <f t="shared" si="166"/>
        <v>0.31005890174502254</v>
      </c>
      <c r="AV178" s="56">
        <f t="shared" si="136"/>
        <v>11547.014447390125</v>
      </c>
      <c r="AW178" s="53">
        <f t="shared" si="137"/>
        <v>1.0319823411953609E-2</v>
      </c>
      <c r="AX178" s="53">
        <f t="shared" si="138"/>
        <v>9.6755251871059572E-2</v>
      </c>
      <c r="AY178" s="56">
        <f t="shared" si="139"/>
        <v>676.67306784300263</v>
      </c>
      <c r="AZ178" s="56">
        <f t="shared" si="140"/>
        <v>399.58538233554248</v>
      </c>
      <c r="BA178" s="53">
        <f t="shared" si="141"/>
        <v>7.4403432051347793E-3</v>
      </c>
      <c r="BB178" s="56">
        <f t="shared" si="142"/>
        <v>277.08848221968987</v>
      </c>
      <c r="BC178" s="56">
        <f t="shared" si="143"/>
        <v>-7.9671222971455791E-4</v>
      </c>
      <c r="BD178" s="53">
        <f t="shared" si="144"/>
        <v>-7.120394244121163E-10</v>
      </c>
      <c r="BE178" s="32">
        <f t="shared" si="145"/>
        <v>6.1111135087975894</v>
      </c>
      <c r="BF178" s="53">
        <f t="shared" si="146"/>
        <v>5.1329990294034286E-8</v>
      </c>
      <c r="BG178" s="51">
        <f t="shared" si="167"/>
        <v>6.1111135601275794</v>
      </c>
      <c r="BH178" s="51">
        <f t="shared" si="147"/>
        <v>-8.9372222220748167E-3</v>
      </c>
      <c r="BI178" s="51">
        <f t="shared" si="148"/>
        <v>-8.3792440297268803E-2</v>
      </c>
    </row>
    <row r="179" spans="1:61" ht="12.75" customHeight="1" x14ac:dyDescent="0.2">
      <c r="A179" s="45">
        <f t="shared" si="149"/>
        <v>153</v>
      </c>
      <c r="B179" s="57">
        <f t="shared" si="168"/>
        <v>9.6755251871059572E-2</v>
      </c>
      <c r="C179" s="16">
        <f t="shared" si="150"/>
        <v>9.6375251617189406E-2</v>
      </c>
      <c r="D179" s="34">
        <f t="shared" si="151"/>
        <v>1</v>
      </c>
      <c r="E179" s="49">
        <f t="shared" si="169"/>
        <v>8.3458894528418703E-2</v>
      </c>
      <c r="F179" s="49">
        <f t="shared" si="152"/>
        <v>4.819547376254265E-2</v>
      </c>
      <c r="G179" s="20">
        <f t="shared" si="123"/>
        <v>4.819547376254265E-2</v>
      </c>
      <c r="H179" s="49">
        <f t="shared" si="153"/>
        <v>30.005399292665334</v>
      </c>
      <c r="I179" s="20">
        <f t="shared" si="124"/>
        <v>30.005399292665334</v>
      </c>
      <c r="J179" s="57">
        <f t="shared" si="154"/>
        <v>0</v>
      </c>
      <c r="K179" s="16">
        <f t="shared" si="125"/>
        <v>30.005399292665334</v>
      </c>
      <c r="L179" s="34">
        <f t="shared" si="155"/>
        <v>1</v>
      </c>
      <c r="M179" s="49">
        <f t="shared" si="170"/>
        <v>59.994635808889647</v>
      </c>
      <c r="N179" s="20">
        <f t="shared" si="171"/>
        <v>59.994635808889647</v>
      </c>
      <c r="O179" s="16">
        <f t="shared" si="156"/>
        <v>30.005364191110353</v>
      </c>
      <c r="P179" s="49">
        <f t="shared" si="172"/>
        <v>4.8195473762542622E-2</v>
      </c>
      <c r="Q179" s="20">
        <f t="shared" si="126"/>
        <v>4.8195473762542622E-2</v>
      </c>
      <c r="R179" s="49">
        <f t="shared" si="173"/>
        <v>9.6375251615778479E-2</v>
      </c>
      <c r="S179" s="20">
        <f t="shared" si="127"/>
        <v>9.6375251615778479E-2</v>
      </c>
      <c r="T179" s="57">
        <f t="shared" si="174"/>
        <v>-8.3792440297268803E-2</v>
      </c>
      <c r="U179" s="16">
        <f t="shared" si="157"/>
        <v>-3.3354576885009923E-4</v>
      </c>
      <c r="V179" s="16">
        <f t="shared" si="175"/>
        <v>-3.3354576885009923E-4</v>
      </c>
      <c r="W179" s="34">
        <f t="shared" si="128"/>
        <v>4</v>
      </c>
      <c r="X179" s="49">
        <f t="shared" si="176"/>
        <v>59.994600707895323</v>
      </c>
      <c r="Y179" s="20">
        <f t="shared" si="177"/>
        <v>59.994600707895323</v>
      </c>
      <c r="Z179" s="16">
        <f t="shared" si="158"/>
        <v>30.005399292104677</v>
      </c>
      <c r="AA179" s="49">
        <f t="shared" si="129"/>
        <v>-1.9261465081841974E-4</v>
      </c>
      <c r="AB179" s="20">
        <f t="shared" si="159"/>
        <v>359.99980738534919</v>
      </c>
      <c r="AC179" s="49">
        <f t="shared" si="160"/>
        <v>3.8516642804077556E-4</v>
      </c>
      <c r="AD179" s="20">
        <f t="shared" si="161"/>
        <v>359.99961483357197</v>
      </c>
      <c r="AF179" s="58">
        <f t="shared" si="178"/>
        <v>6.1111135601275794</v>
      </c>
      <c r="AG179" s="51">
        <f t="shared" si="162"/>
        <v>366.66681360765477</v>
      </c>
      <c r="AH179" s="16">
        <f t="shared" si="163"/>
        <v>250.00010018703736</v>
      </c>
      <c r="AI179" s="52">
        <f t="shared" si="130"/>
        <v>159.83415558200852</v>
      </c>
      <c r="AJ179" s="52">
        <f t="shared" si="164"/>
        <v>4.8388088413332753E-2</v>
      </c>
      <c r="AK179" s="16">
        <f t="shared" si="179"/>
        <v>7.4025805798603983</v>
      </c>
      <c r="AL179" s="16">
        <f t="shared" si="180"/>
        <v>7.4023879652095843</v>
      </c>
      <c r="AM179" s="32">
        <f t="shared" si="131"/>
        <v>6.1111135600240276</v>
      </c>
      <c r="AN179" s="32">
        <f t="shared" si="132"/>
        <v>-3.557567569991949E-5</v>
      </c>
      <c r="AO179" s="32">
        <f t="shared" si="133"/>
        <v>6.060182278266053</v>
      </c>
      <c r="AP179" s="32">
        <f t="shared" si="134"/>
        <v>-3.557567569991949E-5</v>
      </c>
      <c r="AQ179" s="32">
        <f t="shared" si="135"/>
        <v>0.78733709280054343</v>
      </c>
      <c r="AR179" s="56">
        <f t="shared" si="181"/>
        <v>938.48684067656836</v>
      </c>
      <c r="AS179" s="56">
        <f t="shared" si="181"/>
        <v>-1.7274661843672565E-3</v>
      </c>
      <c r="AT179" s="56">
        <f t="shared" si="181"/>
        <v>60.707258045306638</v>
      </c>
      <c r="AU179" s="55">
        <f t="shared" si="166"/>
        <v>0.31005890174502254</v>
      </c>
      <c r="AV179" s="56">
        <f t="shared" si="136"/>
        <v>11547.014638676445</v>
      </c>
      <c r="AW179" s="53">
        <f t="shared" si="137"/>
        <v>1.0319823582910441E-2</v>
      </c>
      <c r="AX179" s="53">
        <f t="shared" si="138"/>
        <v>9.6755252672476894E-2</v>
      </c>
      <c r="AY179" s="56">
        <f t="shared" si="139"/>
        <v>676.67306223816422</v>
      </c>
      <c r="AZ179" s="56">
        <f t="shared" si="140"/>
        <v>399.5853889550213</v>
      </c>
      <c r="BA179" s="53">
        <f t="shared" si="141"/>
        <v>7.4403432051347793E-3</v>
      </c>
      <c r="BB179" s="56">
        <f t="shared" si="142"/>
        <v>277.08848680990121</v>
      </c>
      <c r="BC179" s="56">
        <f t="shared" si="143"/>
        <v>-8.135267582929373E-4</v>
      </c>
      <c r="BD179" s="53">
        <f t="shared" si="144"/>
        <v>-7.2706694225880461E-10</v>
      </c>
      <c r="BE179" s="32">
        <f t="shared" si="145"/>
        <v>6.1111135594005122</v>
      </c>
      <c r="BF179" s="53">
        <f t="shared" si="146"/>
        <v>5.2027787784924398E-8</v>
      </c>
      <c r="BG179" s="51">
        <f t="shared" si="167"/>
        <v>6.1111136114282996</v>
      </c>
      <c r="BH179" s="51">
        <f t="shared" si="147"/>
        <v>-8.9372222220707818E-3</v>
      </c>
      <c r="BI179" s="51">
        <f t="shared" si="148"/>
        <v>-8.3792439603183708E-2</v>
      </c>
    </row>
    <row r="180" spans="1:61" ht="12.75" customHeight="1" x14ac:dyDescent="0.2">
      <c r="A180" s="45">
        <f t="shared" si="149"/>
        <v>154</v>
      </c>
      <c r="B180" s="57">
        <f t="shared" si="168"/>
        <v>9.6755252672476894E-2</v>
      </c>
      <c r="C180" s="16">
        <f t="shared" si="150"/>
        <v>9.6370086244462527E-2</v>
      </c>
      <c r="D180" s="34">
        <f t="shared" si="151"/>
        <v>1</v>
      </c>
      <c r="E180" s="49">
        <f t="shared" si="169"/>
        <v>8.3454391903494934E-2</v>
      </c>
      <c r="F180" s="49">
        <f t="shared" si="152"/>
        <v>4.8192941778420838E-2</v>
      </c>
      <c r="G180" s="20">
        <f t="shared" si="123"/>
        <v>4.8192941778420838E-2</v>
      </c>
      <c r="H180" s="49">
        <f t="shared" si="153"/>
        <v>30.005434389921934</v>
      </c>
      <c r="I180" s="20">
        <f t="shared" si="124"/>
        <v>30.005434389921934</v>
      </c>
      <c r="J180" s="57">
        <f t="shared" si="154"/>
        <v>0</v>
      </c>
      <c r="K180" s="16">
        <f t="shared" si="125"/>
        <v>30.005434389921934</v>
      </c>
      <c r="L180" s="34">
        <f t="shared" si="155"/>
        <v>1</v>
      </c>
      <c r="M180" s="49">
        <f t="shared" si="170"/>
        <v>59.994600707895323</v>
      </c>
      <c r="N180" s="20">
        <f t="shared" si="171"/>
        <v>59.994600707895323</v>
      </c>
      <c r="O180" s="16">
        <f t="shared" si="156"/>
        <v>30.005399292104677</v>
      </c>
      <c r="P180" s="49">
        <f t="shared" si="172"/>
        <v>4.8192941778420824E-2</v>
      </c>
      <c r="Q180" s="20">
        <f t="shared" si="126"/>
        <v>4.8192941778420824E-2</v>
      </c>
      <c r="R180" s="49">
        <f t="shared" si="173"/>
        <v>9.6370086243339648E-2</v>
      </c>
      <c r="S180" s="20">
        <f t="shared" si="127"/>
        <v>9.6370086243339648E-2</v>
      </c>
      <c r="T180" s="57">
        <f t="shared" si="174"/>
        <v>-8.3792439603183708E-2</v>
      </c>
      <c r="U180" s="16">
        <f t="shared" si="157"/>
        <v>-3.3804769968877324E-4</v>
      </c>
      <c r="V180" s="16">
        <f t="shared" si="175"/>
        <v>-3.3804769968877324E-4</v>
      </c>
      <c r="W180" s="34">
        <f t="shared" si="128"/>
        <v>4</v>
      </c>
      <c r="X180" s="49">
        <f t="shared" si="176"/>
        <v>59.99456561065395</v>
      </c>
      <c r="Y180" s="20">
        <f t="shared" si="177"/>
        <v>59.99456561065395</v>
      </c>
      <c r="Z180" s="16">
        <f t="shared" si="158"/>
        <v>30.00543438934605</v>
      </c>
      <c r="AA180" s="49">
        <f t="shared" si="129"/>
        <v>-1.9521468361660476E-4</v>
      </c>
      <c r="AB180" s="20">
        <f t="shared" si="159"/>
        <v>359.99980478531637</v>
      </c>
      <c r="AC180" s="49">
        <f t="shared" si="160"/>
        <v>3.9036506761851029E-4</v>
      </c>
      <c r="AD180" s="20">
        <f t="shared" si="161"/>
        <v>359.99960963493237</v>
      </c>
      <c r="AF180" s="58">
        <f t="shared" si="178"/>
        <v>6.1111136114282996</v>
      </c>
      <c r="AG180" s="51">
        <f t="shared" si="162"/>
        <v>366.666816685698</v>
      </c>
      <c r="AH180" s="16">
        <f t="shared" si="163"/>
        <v>250.00010228570321</v>
      </c>
      <c r="AI180" s="52">
        <f t="shared" si="130"/>
        <v>159.8341582655153</v>
      </c>
      <c r="AJ180" s="52">
        <f t="shared" si="164"/>
        <v>4.83881564620674E-2</v>
      </c>
      <c r="AK180" s="16">
        <f t="shared" si="179"/>
        <v>7.4509687363224657</v>
      </c>
      <c r="AL180" s="16">
        <f t="shared" si="180"/>
        <v>7.4507735216388369</v>
      </c>
      <c r="AM180" s="32">
        <f t="shared" si="131"/>
        <v>6.111113611321934</v>
      </c>
      <c r="AN180" s="32">
        <f t="shared" si="132"/>
        <v>-3.6055847680655236E-5</v>
      </c>
      <c r="AO180" s="32">
        <f t="shared" si="133"/>
        <v>6.0595152721218364</v>
      </c>
      <c r="AP180" s="32">
        <f t="shared" si="134"/>
        <v>-3.6055847680655236E-5</v>
      </c>
      <c r="AQ180" s="32">
        <f t="shared" si="135"/>
        <v>0.79245456488460031</v>
      </c>
      <c r="AR180" s="56">
        <f t="shared" si="181"/>
        <v>944.54635594869023</v>
      </c>
      <c r="AS180" s="56">
        <f t="shared" si="181"/>
        <v>-1.7635220320479116E-3</v>
      </c>
      <c r="AT180" s="56">
        <f t="shared" si="181"/>
        <v>61.499712610191239</v>
      </c>
      <c r="AU180" s="55">
        <f t="shared" si="166"/>
        <v>0.31005890174502254</v>
      </c>
      <c r="AV180" s="56">
        <f t="shared" si="136"/>
        <v>11547.014832542969</v>
      </c>
      <c r="AW180" s="53">
        <f t="shared" si="137"/>
        <v>1.0319823756173263E-2</v>
      </c>
      <c r="AX180" s="53">
        <f t="shared" si="138"/>
        <v>9.6755253484704373E-2</v>
      </c>
      <c r="AY180" s="56">
        <f t="shared" si="139"/>
        <v>676.67305655772407</v>
      </c>
      <c r="AZ180" s="56">
        <f t="shared" si="140"/>
        <v>399.58539566378823</v>
      </c>
      <c r="BA180" s="53">
        <f t="shared" si="141"/>
        <v>7.4403432051347793E-3</v>
      </c>
      <c r="BB180" s="56">
        <f t="shared" si="142"/>
        <v>277.08849146202846</v>
      </c>
      <c r="BC180" s="56">
        <f t="shared" si="143"/>
        <v>-8.3056809262416209E-4</v>
      </c>
      <c r="BD180" s="53">
        <f t="shared" si="144"/>
        <v>-7.4229716144693863E-10</v>
      </c>
      <c r="BE180" s="32">
        <f t="shared" si="145"/>
        <v>6.1111136106860027</v>
      </c>
      <c r="BF180" s="53">
        <f t="shared" si="146"/>
        <v>5.2730016756683604E-8</v>
      </c>
      <c r="BG180" s="51">
        <f t="shared" si="167"/>
        <v>6.1111136634160195</v>
      </c>
      <c r="BH180" s="51">
        <f t="shared" si="147"/>
        <v>-8.937222222066667E-3</v>
      </c>
      <c r="BI180" s="51">
        <f t="shared" si="148"/>
        <v>-8.3792438899736102E-2</v>
      </c>
    </row>
    <row r="181" spans="1:61" ht="12.75" customHeight="1" x14ac:dyDescent="0.2">
      <c r="A181" s="45">
        <f t="shared" si="149"/>
        <v>155</v>
      </c>
      <c r="B181" s="57">
        <f t="shared" si="168"/>
        <v>9.6755253484704373E-2</v>
      </c>
      <c r="C181" s="16">
        <f t="shared" si="150"/>
        <v>9.6364888417099337E-2</v>
      </c>
      <c r="D181" s="34">
        <f t="shared" si="151"/>
        <v>1</v>
      </c>
      <c r="E181" s="49">
        <f t="shared" si="169"/>
        <v>8.3449861179870882E-2</v>
      </c>
      <c r="F181" s="49">
        <f t="shared" si="152"/>
        <v>4.8190393553316405E-2</v>
      </c>
      <c r="G181" s="20">
        <f t="shared" si="123"/>
        <v>4.8190393553316405E-2</v>
      </c>
      <c r="H181" s="49">
        <f t="shared" si="153"/>
        <v>30.005469483402152</v>
      </c>
      <c r="I181" s="20">
        <f t="shared" si="124"/>
        <v>30.005469483402152</v>
      </c>
      <c r="J181" s="57">
        <f t="shared" si="154"/>
        <v>0</v>
      </c>
      <c r="K181" s="16">
        <f t="shared" si="125"/>
        <v>30.005469483402152</v>
      </c>
      <c r="L181" s="34">
        <f t="shared" si="155"/>
        <v>1</v>
      </c>
      <c r="M181" s="49">
        <f t="shared" si="170"/>
        <v>59.99456561065395</v>
      </c>
      <c r="N181" s="20">
        <f t="shared" si="171"/>
        <v>59.99456561065395</v>
      </c>
      <c r="O181" s="16">
        <f t="shared" si="156"/>
        <v>30.00543438934605</v>
      </c>
      <c r="P181" s="49">
        <f t="shared" si="172"/>
        <v>4.8190393553316418E-2</v>
      </c>
      <c r="Q181" s="20">
        <f t="shared" si="126"/>
        <v>4.8190393553316418E-2</v>
      </c>
      <c r="R181" s="49">
        <f t="shared" si="173"/>
        <v>9.6364888419434247E-2</v>
      </c>
      <c r="S181" s="20">
        <f t="shared" si="127"/>
        <v>9.6364888419434247E-2</v>
      </c>
      <c r="T181" s="57">
        <f t="shared" si="174"/>
        <v>-8.3792438899736102E-2</v>
      </c>
      <c r="U181" s="16">
        <f t="shared" si="157"/>
        <v>-3.4257771986521968E-4</v>
      </c>
      <c r="V181" s="16">
        <f t="shared" si="175"/>
        <v>-3.4257771986521968E-4</v>
      </c>
      <c r="W181" s="34">
        <f t="shared" si="128"/>
        <v>4</v>
      </c>
      <c r="X181" s="49">
        <f t="shared" si="176"/>
        <v>59.99453051718929</v>
      </c>
      <c r="Y181" s="20">
        <f t="shared" si="177"/>
        <v>59.99453051718929</v>
      </c>
      <c r="Z181" s="16">
        <f t="shared" si="158"/>
        <v>30.00546948281071</v>
      </c>
      <c r="AA181" s="49">
        <f t="shared" si="129"/>
        <v>-1.9783094470173838E-4</v>
      </c>
      <c r="AB181" s="20">
        <f t="shared" si="159"/>
        <v>359.99980216905527</v>
      </c>
      <c r="AC181" s="49">
        <f t="shared" si="160"/>
        <v>3.9559673529739026E-4</v>
      </c>
      <c r="AD181" s="20">
        <f t="shared" si="161"/>
        <v>359.9996044032647</v>
      </c>
      <c r="AF181" s="58">
        <f t="shared" si="178"/>
        <v>6.1111136634160195</v>
      </c>
      <c r="AG181" s="51">
        <f t="shared" si="162"/>
        <v>366.66681980496116</v>
      </c>
      <c r="AH181" s="16">
        <f t="shared" si="163"/>
        <v>250.00010441247355</v>
      </c>
      <c r="AI181" s="52">
        <f t="shared" si="130"/>
        <v>159.8341609849586</v>
      </c>
      <c r="AJ181" s="52">
        <f t="shared" si="164"/>
        <v>4.8388224498069121E-2</v>
      </c>
      <c r="AK181" s="16">
        <f t="shared" si="179"/>
        <v>7.4993569608205348</v>
      </c>
      <c r="AL181" s="16">
        <f t="shared" si="180"/>
        <v>7.4991591298758067</v>
      </c>
      <c r="AM181" s="32">
        <f t="shared" si="131"/>
        <v>6.1111136633067842</v>
      </c>
      <c r="AN181" s="32">
        <f t="shared" si="132"/>
        <v>-3.6539015655765018E-5</v>
      </c>
      <c r="AO181" s="32">
        <f t="shared" si="133"/>
        <v>6.0588439445301994</v>
      </c>
      <c r="AP181" s="32">
        <f t="shared" si="134"/>
        <v>-3.6539015655765018E-5</v>
      </c>
      <c r="AQ181" s="32">
        <f t="shared" si="135"/>
        <v>0.79757147747684687</v>
      </c>
      <c r="AR181" s="56">
        <f t="shared" si="181"/>
        <v>950.6051998932204</v>
      </c>
      <c r="AS181" s="56">
        <f t="shared" si="181"/>
        <v>-1.8000610477036767E-3</v>
      </c>
      <c r="AT181" s="56">
        <f t="shared" si="181"/>
        <v>62.297284087668082</v>
      </c>
      <c r="AU181" s="55">
        <f t="shared" si="166"/>
        <v>0.31005890174502254</v>
      </c>
      <c r="AV181" s="56">
        <f t="shared" si="136"/>
        <v>11547.015029005681</v>
      </c>
      <c r="AW181" s="53">
        <f t="shared" si="137"/>
        <v>1.0319823931756355E-2</v>
      </c>
      <c r="AX181" s="53">
        <f t="shared" si="138"/>
        <v>9.6755254307808861E-2</v>
      </c>
      <c r="AY181" s="56">
        <f t="shared" si="139"/>
        <v>676.67305080121366</v>
      </c>
      <c r="AZ181" s="56">
        <f t="shared" si="140"/>
        <v>399.58540246239647</v>
      </c>
      <c r="BA181" s="53">
        <f t="shared" si="141"/>
        <v>7.4403432051347793E-3</v>
      </c>
      <c r="BB181" s="56">
        <f t="shared" si="142"/>
        <v>277.08849617645524</v>
      </c>
      <c r="BC181" s="56">
        <f t="shared" si="143"/>
        <v>-8.4783763804807677E-4</v>
      </c>
      <c r="BD181" s="53">
        <f t="shared" si="144"/>
        <v>-7.5773133795996726E-10</v>
      </c>
      <c r="BE181" s="32">
        <f t="shared" si="145"/>
        <v>6.1111136626582878</v>
      </c>
      <c r="BF181" s="53">
        <f t="shared" si="146"/>
        <v>5.3436627214406652E-8</v>
      </c>
      <c r="BG181" s="51">
        <f t="shared" si="167"/>
        <v>6.1111137160949154</v>
      </c>
      <c r="BH181" s="51">
        <f t="shared" si="147"/>
        <v>-8.937222222062469E-3</v>
      </c>
      <c r="BI181" s="51">
        <f t="shared" si="148"/>
        <v>-8.3792438186867935E-2</v>
      </c>
    </row>
    <row r="182" spans="1:61" ht="12.75" customHeight="1" x14ac:dyDescent="0.2">
      <c r="A182" s="45">
        <f t="shared" si="149"/>
        <v>156</v>
      </c>
      <c r="B182" s="57">
        <f t="shared" si="168"/>
        <v>9.6755254307808861E-2</v>
      </c>
      <c r="C182" s="16">
        <f t="shared" si="150"/>
        <v>9.6359657572520518E-2</v>
      </c>
      <c r="D182" s="34">
        <f t="shared" si="151"/>
        <v>1</v>
      </c>
      <c r="E182" s="49">
        <f t="shared" si="169"/>
        <v>8.3445301870414865E-2</v>
      </c>
      <c r="F182" s="49">
        <f t="shared" si="152"/>
        <v>4.8187828805807187E-2</v>
      </c>
      <c r="G182" s="20">
        <f t="shared" si="123"/>
        <v>4.8187828805807187E-2</v>
      </c>
      <c r="H182" s="49">
        <f t="shared" si="153"/>
        <v>30.005504573081794</v>
      </c>
      <c r="I182" s="20">
        <f t="shared" si="124"/>
        <v>30.005504573081794</v>
      </c>
      <c r="J182" s="57">
        <f t="shared" si="154"/>
        <v>0</v>
      </c>
      <c r="K182" s="16">
        <f t="shared" si="125"/>
        <v>30.005504573081794</v>
      </c>
      <c r="L182" s="34">
        <f t="shared" si="155"/>
        <v>1</v>
      </c>
      <c r="M182" s="49">
        <f t="shared" si="170"/>
        <v>59.994530517189268</v>
      </c>
      <c r="N182" s="20">
        <f t="shared" si="171"/>
        <v>59.994530517189268</v>
      </c>
      <c r="O182" s="16">
        <f t="shared" si="156"/>
        <v>30.005469482810732</v>
      </c>
      <c r="P182" s="49">
        <f t="shared" si="172"/>
        <v>4.8187828805807208E-2</v>
      </c>
      <c r="Q182" s="20">
        <f t="shared" si="126"/>
        <v>4.8187828805807208E-2</v>
      </c>
      <c r="R182" s="49">
        <f t="shared" si="173"/>
        <v>9.6359657575213697E-2</v>
      </c>
      <c r="S182" s="20">
        <f t="shared" si="127"/>
        <v>9.6359657575213697E-2</v>
      </c>
      <c r="T182" s="57">
        <f t="shared" si="174"/>
        <v>-8.3792438186867935E-2</v>
      </c>
      <c r="U182" s="16">
        <f t="shared" si="157"/>
        <v>-3.4713631645306997E-4</v>
      </c>
      <c r="V182" s="16">
        <f t="shared" si="175"/>
        <v>-3.4713631645306997E-4</v>
      </c>
      <c r="W182" s="34">
        <f t="shared" si="128"/>
        <v>4</v>
      </c>
      <c r="X182" s="49">
        <f t="shared" si="176"/>
        <v>59.994495427525472</v>
      </c>
      <c r="Y182" s="20">
        <f t="shared" si="177"/>
        <v>59.994495427525472</v>
      </c>
      <c r="Z182" s="16">
        <f t="shared" si="158"/>
        <v>30.005504572474528</v>
      </c>
      <c r="AA182" s="49">
        <f t="shared" si="129"/>
        <v>-2.0046371541575307E-4</v>
      </c>
      <c r="AB182" s="20">
        <f t="shared" si="159"/>
        <v>359.99979953628457</v>
      </c>
      <c r="AC182" s="49">
        <f t="shared" si="160"/>
        <v>4.0086104714629888E-4</v>
      </c>
      <c r="AD182" s="20">
        <f t="shared" si="161"/>
        <v>359.99959913895287</v>
      </c>
      <c r="AF182" s="58">
        <f t="shared" si="178"/>
        <v>6.1111137160949154</v>
      </c>
      <c r="AG182" s="51">
        <f t="shared" si="162"/>
        <v>366.66682296569491</v>
      </c>
      <c r="AH182" s="16">
        <f t="shared" si="163"/>
        <v>250.00010656751928</v>
      </c>
      <c r="AI182" s="52">
        <f t="shared" si="130"/>
        <v>159.83416374055687</v>
      </c>
      <c r="AJ182" s="52">
        <f t="shared" si="164"/>
        <v>4.838829252122423E-2</v>
      </c>
      <c r="AK182" s="16">
        <f t="shared" si="179"/>
        <v>7.5477452533417591</v>
      </c>
      <c r="AL182" s="16">
        <f t="shared" si="180"/>
        <v>7.547544789626329</v>
      </c>
      <c r="AM182" s="32">
        <f t="shared" si="131"/>
        <v>6.1111137159827535</v>
      </c>
      <c r="AN182" s="32">
        <f t="shared" si="132"/>
        <v>-3.7025231576326954E-5</v>
      </c>
      <c r="AO182" s="32">
        <f t="shared" si="133"/>
        <v>6.0581682959639869</v>
      </c>
      <c r="AP182" s="32">
        <f t="shared" si="134"/>
        <v>-3.7025231576326954E-5</v>
      </c>
      <c r="AQ182" s="32">
        <f t="shared" si="135"/>
        <v>0.80268782689744445</v>
      </c>
      <c r="AR182" s="56">
        <f t="shared" si="181"/>
        <v>956.66336818918444</v>
      </c>
      <c r="AS182" s="56">
        <f t="shared" si="181"/>
        <v>-1.8370862792800036E-3</v>
      </c>
      <c r="AT182" s="56">
        <f t="shared" si="181"/>
        <v>63.099971914565529</v>
      </c>
      <c r="AU182" s="55">
        <f t="shared" si="166"/>
        <v>0.31005890174502254</v>
      </c>
      <c r="AV182" s="56">
        <f t="shared" si="136"/>
        <v>11547.015228080361</v>
      </c>
      <c r="AW182" s="53">
        <f t="shared" si="137"/>
        <v>1.031982410967382E-2</v>
      </c>
      <c r="AX182" s="53">
        <f t="shared" si="138"/>
        <v>9.6755255141856483E-2</v>
      </c>
      <c r="AY182" s="56">
        <f t="shared" si="139"/>
        <v>676.67304496817064</v>
      </c>
      <c r="AZ182" s="56">
        <f t="shared" si="140"/>
        <v>399.58540935139217</v>
      </c>
      <c r="BA182" s="53">
        <f t="shared" si="141"/>
        <v>7.4403432051347793E-3</v>
      </c>
      <c r="BB182" s="56">
        <f t="shared" si="142"/>
        <v>277.08850095356036</v>
      </c>
      <c r="BC182" s="56">
        <f t="shared" si="143"/>
        <v>-8.6533678188516205E-4</v>
      </c>
      <c r="BD182" s="53">
        <f t="shared" si="144"/>
        <v>-7.7337071167703336E-10</v>
      </c>
      <c r="BE182" s="32">
        <f t="shared" si="145"/>
        <v>6.1111137153215447</v>
      </c>
      <c r="BF182" s="53">
        <f t="shared" si="146"/>
        <v>5.4147695133764338E-8</v>
      </c>
      <c r="BG182" s="51">
        <f t="shared" si="167"/>
        <v>6.1111137694692399</v>
      </c>
      <c r="BH182" s="51">
        <f t="shared" si="147"/>
        <v>-8.9372222220581894E-3</v>
      </c>
      <c r="BI182" s="51">
        <f t="shared" si="148"/>
        <v>-8.379243746452196E-2</v>
      </c>
    </row>
    <row r="183" spans="1:61" ht="12.75" customHeight="1" x14ac:dyDescent="0.2">
      <c r="A183" s="45">
        <f t="shared" si="149"/>
        <v>157</v>
      </c>
      <c r="B183" s="57">
        <f t="shared" si="168"/>
        <v>9.6755255141856483E-2</v>
      </c>
      <c r="C183" s="16">
        <f t="shared" si="150"/>
        <v>9.6354394094703366E-2</v>
      </c>
      <c r="D183" s="34">
        <f t="shared" si="151"/>
        <v>1</v>
      </c>
      <c r="E183" s="49">
        <f t="shared" si="169"/>
        <v>8.3440714307692579E-2</v>
      </c>
      <c r="F183" s="49">
        <f t="shared" si="152"/>
        <v>4.8185247727827486E-2</v>
      </c>
      <c r="G183" s="20">
        <f t="shared" si="123"/>
        <v>4.8185247727827486E-2</v>
      </c>
      <c r="H183" s="49">
        <f t="shared" si="153"/>
        <v>30.00553965893701</v>
      </c>
      <c r="I183" s="20">
        <f t="shared" si="124"/>
        <v>30.00553965893701</v>
      </c>
      <c r="J183" s="57">
        <f t="shared" si="154"/>
        <v>0</v>
      </c>
      <c r="K183" s="16">
        <f t="shared" si="125"/>
        <v>30.00553965893701</v>
      </c>
      <c r="L183" s="34">
        <f t="shared" si="155"/>
        <v>1</v>
      </c>
      <c r="M183" s="49">
        <f t="shared" si="170"/>
        <v>59.994495427525472</v>
      </c>
      <c r="N183" s="20">
        <f t="shared" si="171"/>
        <v>59.994495427525472</v>
      </c>
      <c r="O183" s="16">
        <f t="shared" si="156"/>
        <v>30.005504572474528</v>
      </c>
      <c r="P183" s="49">
        <f t="shared" si="172"/>
        <v>4.8185247727827486E-2</v>
      </c>
      <c r="Q183" s="20">
        <f t="shared" si="126"/>
        <v>4.8185247727827486E-2</v>
      </c>
      <c r="R183" s="49">
        <f t="shared" si="173"/>
        <v>9.6354394094927173E-2</v>
      </c>
      <c r="S183" s="20">
        <f t="shared" si="127"/>
        <v>9.6354394094927173E-2</v>
      </c>
      <c r="T183" s="57">
        <f t="shared" si="174"/>
        <v>-8.379243746452196E-2</v>
      </c>
      <c r="U183" s="16">
        <f t="shared" si="157"/>
        <v>-3.5172315682938105E-4</v>
      </c>
      <c r="V183" s="16">
        <f t="shared" si="175"/>
        <v>-3.5172315682938105E-4</v>
      </c>
      <c r="W183" s="34">
        <f t="shared" si="128"/>
        <v>4</v>
      </c>
      <c r="X183" s="49">
        <f t="shared" si="176"/>
        <v>59.994460341686413</v>
      </c>
      <c r="Y183" s="20">
        <f t="shared" si="177"/>
        <v>59.994460341686413</v>
      </c>
      <c r="Z183" s="16">
        <f t="shared" si="158"/>
        <v>30.005539658313587</v>
      </c>
      <c r="AA183" s="49">
        <f t="shared" si="129"/>
        <v>-2.0311280374443589E-4</v>
      </c>
      <c r="AB183" s="20">
        <f t="shared" si="159"/>
        <v>359.99979688719628</v>
      </c>
      <c r="AC183" s="49">
        <f t="shared" si="160"/>
        <v>4.0615763115483833E-4</v>
      </c>
      <c r="AD183" s="20">
        <f t="shared" si="161"/>
        <v>359.99959384236882</v>
      </c>
      <c r="AF183" s="58">
        <f t="shared" si="178"/>
        <v>6.1111137694692399</v>
      </c>
      <c r="AG183" s="51">
        <f t="shared" si="162"/>
        <v>366.66682616815439</v>
      </c>
      <c r="AH183" s="16">
        <f t="shared" si="163"/>
        <v>250.00010875101438</v>
      </c>
      <c r="AI183" s="52">
        <f t="shared" si="130"/>
        <v>159.83416653253258</v>
      </c>
      <c r="AJ183" s="52">
        <f t="shared" si="164"/>
        <v>4.8388360531532726E-2</v>
      </c>
      <c r="AK183" s="16">
        <f t="shared" si="179"/>
        <v>7.5961336138732918</v>
      </c>
      <c r="AL183" s="16">
        <f t="shared" si="180"/>
        <v>7.5959305010695743</v>
      </c>
      <c r="AM183" s="32">
        <f t="shared" si="131"/>
        <v>6.1111137693540938</v>
      </c>
      <c r="AN183" s="32">
        <f t="shared" si="132"/>
        <v>-3.7514459965361731E-5</v>
      </c>
      <c r="AO183" s="32">
        <f t="shared" si="133"/>
        <v>6.0574883268926305</v>
      </c>
      <c r="AP183" s="32">
        <f t="shared" si="134"/>
        <v>-3.7514459965361731E-5</v>
      </c>
      <c r="AQ183" s="32">
        <f t="shared" si="135"/>
        <v>0.80780360951701635</v>
      </c>
      <c r="AR183" s="56">
        <f t="shared" si="181"/>
        <v>962.72085651607711</v>
      </c>
      <c r="AS183" s="56">
        <f t="shared" si="181"/>
        <v>-1.8746007392453654E-3</v>
      </c>
      <c r="AT183" s="56">
        <f t="shared" si="181"/>
        <v>63.907775524082545</v>
      </c>
      <c r="AU183" s="55">
        <f t="shared" si="166"/>
        <v>0.31005890174502254</v>
      </c>
      <c r="AV183" s="56">
        <f t="shared" si="136"/>
        <v>11547.015429783085</v>
      </c>
      <c r="AW183" s="53">
        <f t="shared" si="137"/>
        <v>1.0319824289940027E-2</v>
      </c>
      <c r="AX183" s="53">
        <f t="shared" si="138"/>
        <v>9.6755255986914646E-2</v>
      </c>
      <c r="AY183" s="56">
        <f t="shared" si="139"/>
        <v>676.67303905812412</v>
      </c>
      <c r="AZ183" s="56">
        <f t="shared" si="140"/>
        <v>399.58541633133143</v>
      </c>
      <c r="BA183" s="53">
        <f t="shared" si="141"/>
        <v>7.4403432051347793E-3</v>
      </c>
      <c r="BB183" s="56">
        <f t="shared" si="142"/>
        <v>277.08850579372933</v>
      </c>
      <c r="BC183" s="56">
        <f t="shared" si="143"/>
        <v>-8.8306693663753322E-4</v>
      </c>
      <c r="BD183" s="53">
        <f t="shared" si="144"/>
        <v>-7.8921654498266644E-10</v>
      </c>
      <c r="BE183" s="32">
        <f t="shared" si="145"/>
        <v>6.1111137686800232</v>
      </c>
      <c r="BF183" s="53">
        <f t="shared" si="146"/>
        <v>5.4863168630914867E-8</v>
      </c>
      <c r="BG183" s="51">
        <f t="shared" si="167"/>
        <v>6.1111138235431914</v>
      </c>
      <c r="BH183" s="51">
        <f t="shared" si="147"/>
        <v>-8.9372222220538266E-3</v>
      </c>
      <c r="BI183" s="51">
        <f t="shared" si="148"/>
        <v>-8.3792436732639877E-2</v>
      </c>
    </row>
    <row r="184" spans="1:61" ht="12.75" customHeight="1" x14ac:dyDescent="0.2">
      <c r="A184" s="45">
        <f t="shared" si="149"/>
        <v>158</v>
      </c>
      <c r="B184" s="57">
        <f t="shared" si="168"/>
        <v>9.6755255986914646E-2</v>
      </c>
      <c r="C184" s="16">
        <f t="shared" si="150"/>
        <v>9.63490983557449E-2</v>
      </c>
      <c r="D184" s="34">
        <f t="shared" si="151"/>
        <v>1</v>
      </c>
      <c r="E184" s="49">
        <f t="shared" si="169"/>
        <v>8.3436098813980952E-2</v>
      </c>
      <c r="F184" s="49">
        <f t="shared" si="152"/>
        <v>4.8182650505371495E-2</v>
      </c>
      <c r="G184" s="20">
        <f t="shared" si="123"/>
        <v>4.8182650505371495E-2</v>
      </c>
      <c r="H184" s="49">
        <f t="shared" si="153"/>
        <v>30.005574740944201</v>
      </c>
      <c r="I184" s="20">
        <f t="shared" si="124"/>
        <v>30.005574740944201</v>
      </c>
      <c r="J184" s="57">
        <f t="shared" si="154"/>
        <v>0</v>
      </c>
      <c r="K184" s="16">
        <f t="shared" si="125"/>
        <v>30.005574740944201</v>
      </c>
      <c r="L184" s="34">
        <f t="shared" si="155"/>
        <v>1</v>
      </c>
      <c r="M184" s="49">
        <f t="shared" si="170"/>
        <v>59.994460341686413</v>
      </c>
      <c r="N184" s="20">
        <f t="shared" si="171"/>
        <v>59.994460341686413</v>
      </c>
      <c r="O184" s="16">
        <f t="shared" si="156"/>
        <v>30.005539658313587</v>
      </c>
      <c r="P184" s="49">
        <f t="shared" si="172"/>
        <v>4.8182650505371523E-2</v>
      </c>
      <c r="Q184" s="20">
        <f t="shared" si="126"/>
        <v>4.8182650505371523E-2</v>
      </c>
      <c r="R184" s="49">
        <f t="shared" si="173"/>
        <v>9.6349098355266852E-2</v>
      </c>
      <c r="S184" s="20">
        <f t="shared" si="127"/>
        <v>9.6349098355266852E-2</v>
      </c>
      <c r="T184" s="57">
        <f t="shared" si="174"/>
        <v>-8.3792436732639877E-2</v>
      </c>
      <c r="U184" s="16">
        <f t="shared" si="157"/>
        <v>-3.5633791865892495E-4</v>
      </c>
      <c r="V184" s="16">
        <f t="shared" si="175"/>
        <v>-3.5633791865892495E-4</v>
      </c>
      <c r="W184" s="34">
        <f t="shared" si="128"/>
        <v>4</v>
      </c>
      <c r="X184" s="49">
        <f t="shared" si="176"/>
        <v>59.994425259695696</v>
      </c>
      <c r="Y184" s="20">
        <f t="shared" si="177"/>
        <v>59.994425259695696</v>
      </c>
      <c r="Z184" s="16">
        <f t="shared" si="158"/>
        <v>30.005574740304304</v>
      </c>
      <c r="AA184" s="49">
        <f t="shared" si="129"/>
        <v>-2.0577802361341422E-4</v>
      </c>
      <c r="AB184" s="20">
        <f t="shared" si="159"/>
        <v>359.9997942219764</v>
      </c>
      <c r="AC184" s="49">
        <f t="shared" si="160"/>
        <v>4.114861268643855E-4</v>
      </c>
      <c r="AD184" s="20">
        <f t="shared" si="161"/>
        <v>359.99958851387316</v>
      </c>
      <c r="AF184" s="58">
        <f t="shared" si="178"/>
        <v>6.1111138235431914</v>
      </c>
      <c r="AG184" s="51">
        <f t="shared" si="162"/>
        <v>366.66682941259148</v>
      </c>
      <c r="AH184" s="16">
        <f t="shared" si="163"/>
        <v>250.00011096313057</v>
      </c>
      <c r="AI184" s="52">
        <f t="shared" si="130"/>
        <v>159.83416936110538</v>
      </c>
      <c r="AJ184" s="52">
        <f t="shared" si="164"/>
        <v>4.8388428528994609E-2</v>
      </c>
      <c r="AK184" s="16">
        <f t="shared" si="179"/>
        <v>7.6445220424022864</v>
      </c>
      <c r="AL184" s="16">
        <f t="shared" si="180"/>
        <v>7.6443162643786877</v>
      </c>
      <c r="AM184" s="32">
        <f t="shared" si="131"/>
        <v>6.1111138234250051</v>
      </c>
      <c r="AN184" s="32">
        <f t="shared" si="132"/>
        <v>-3.8006666443169905E-5</v>
      </c>
      <c r="AO184" s="32">
        <f t="shared" si="133"/>
        <v>6.056804037788611</v>
      </c>
      <c r="AP184" s="32">
        <f t="shared" si="134"/>
        <v>-3.8006666443169905E-5</v>
      </c>
      <c r="AQ184" s="32">
        <f t="shared" si="135"/>
        <v>0.81291882170593199</v>
      </c>
      <c r="AR184" s="56">
        <f t="shared" si="181"/>
        <v>968.77766055386576</v>
      </c>
      <c r="AS184" s="56">
        <f t="shared" si="181"/>
        <v>-1.9126074056885353E-3</v>
      </c>
      <c r="AT184" s="56">
        <f t="shared" si="181"/>
        <v>64.720694345788473</v>
      </c>
      <c r="AU184" s="55">
        <f t="shared" si="166"/>
        <v>0.31005890174502254</v>
      </c>
      <c r="AV184" s="56">
        <f t="shared" si="136"/>
        <v>11547.015634129719</v>
      </c>
      <c r="AW184" s="53">
        <f t="shared" si="137"/>
        <v>1.0319824472569154E-2</v>
      </c>
      <c r="AX184" s="53">
        <f t="shared" si="138"/>
        <v>9.6755256843049753E-2</v>
      </c>
      <c r="AY184" s="56">
        <f t="shared" si="139"/>
        <v>676.67303307060922</v>
      </c>
      <c r="AZ184" s="56">
        <f t="shared" si="140"/>
        <v>399.58542340276347</v>
      </c>
      <c r="BA184" s="53">
        <f t="shared" si="141"/>
        <v>7.4403432051347793E-3</v>
      </c>
      <c r="BB184" s="56">
        <f t="shared" si="142"/>
        <v>277.088510697343</v>
      </c>
      <c r="BC184" s="56">
        <f t="shared" si="143"/>
        <v>-9.010294972426891E-4</v>
      </c>
      <c r="BD184" s="53">
        <f t="shared" si="144"/>
        <v>-8.0527008456350777E-10</v>
      </c>
      <c r="BE184" s="32">
        <f t="shared" si="145"/>
        <v>6.1111138227379209</v>
      </c>
      <c r="BF184" s="53">
        <f t="shared" si="146"/>
        <v>5.5582997426734958E-8</v>
      </c>
      <c r="BG184" s="51">
        <f t="shared" si="167"/>
        <v>6.1111138783209187</v>
      </c>
      <c r="BH184" s="51">
        <f t="shared" si="147"/>
        <v>-8.9372222220493788E-3</v>
      </c>
      <c r="BI184" s="51">
        <f t="shared" si="148"/>
        <v>-8.379243599116408E-2</v>
      </c>
    </row>
    <row r="185" spans="1:61" ht="12.75" customHeight="1" x14ac:dyDescent="0.2">
      <c r="A185" s="45">
        <f t="shared" si="149"/>
        <v>159</v>
      </c>
      <c r="B185" s="57">
        <f t="shared" si="168"/>
        <v>9.6755256843049753E-2</v>
      </c>
      <c r="C185" s="16">
        <f t="shared" si="150"/>
        <v>9.6343770716202926E-2</v>
      </c>
      <c r="D185" s="34">
        <f t="shared" si="151"/>
        <v>1</v>
      </c>
      <c r="E185" s="49">
        <f t="shared" si="169"/>
        <v>8.3431455701563489E-2</v>
      </c>
      <c r="F185" s="49">
        <f t="shared" si="152"/>
        <v>4.8180037318664173E-2</v>
      </c>
      <c r="G185" s="20">
        <f t="shared" si="123"/>
        <v>4.8180037318664173E-2</v>
      </c>
      <c r="H185" s="49">
        <f t="shared" si="153"/>
        <v>30.005609819080011</v>
      </c>
      <c r="I185" s="20">
        <f t="shared" si="124"/>
        <v>30.005609819080011</v>
      </c>
      <c r="J185" s="57">
        <f t="shared" si="154"/>
        <v>0</v>
      </c>
      <c r="K185" s="16">
        <f t="shared" si="125"/>
        <v>30.005609819080011</v>
      </c>
      <c r="L185" s="34">
        <f t="shared" si="155"/>
        <v>1</v>
      </c>
      <c r="M185" s="49">
        <f t="shared" si="170"/>
        <v>59.994425259695696</v>
      </c>
      <c r="N185" s="20">
        <f t="shared" si="171"/>
        <v>59.994425259695696</v>
      </c>
      <c r="O185" s="16">
        <f t="shared" si="156"/>
        <v>30.005574740304304</v>
      </c>
      <c r="P185" s="49">
        <f t="shared" si="172"/>
        <v>4.818003731866418E-2</v>
      </c>
      <c r="Q185" s="20">
        <f t="shared" si="126"/>
        <v>4.818003731866418E-2</v>
      </c>
      <c r="R185" s="49">
        <f t="shared" si="173"/>
        <v>9.6343770717874505E-2</v>
      </c>
      <c r="S185" s="20">
        <f t="shared" si="127"/>
        <v>9.6343770717874505E-2</v>
      </c>
      <c r="T185" s="57">
        <f t="shared" si="174"/>
        <v>-8.379243599116408E-2</v>
      </c>
      <c r="U185" s="16">
        <f t="shared" si="157"/>
        <v>-3.6098028960059036E-4</v>
      </c>
      <c r="V185" s="16">
        <f t="shared" si="175"/>
        <v>-3.6098028960059036E-4</v>
      </c>
      <c r="W185" s="34">
        <f t="shared" si="128"/>
        <v>4</v>
      </c>
      <c r="X185" s="49">
        <f t="shared" si="176"/>
        <v>59.994390181576669</v>
      </c>
      <c r="Y185" s="20">
        <f t="shared" si="177"/>
        <v>59.994390181576669</v>
      </c>
      <c r="Z185" s="16">
        <f t="shared" si="158"/>
        <v>30.005609818423331</v>
      </c>
      <c r="AA185" s="49">
        <f t="shared" si="129"/>
        <v>-2.084591947186502E-4</v>
      </c>
      <c r="AB185" s="20">
        <f t="shared" si="159"/>
        <v>359.99979154080529</v>
      </c>
      <c r="AC185" s="49">
        <f t="shared" si="160"/>
        <v>4.1684793351544466E-4</v>
      </c>
      <c r="AD185" s="20">
        <f t="shared" si="161"/>
        <v>359.99958315206646</v>
      </c>
      <c r="AF185" s="58">
        <f t="shared" si="178"/>
        <v>6.1111138783209187</v>
      </c>
      <c r="AG185" s="51">
        <f t="shared" si="162"/>
        <v>366.66683269925511</v>
      </c>
      <c r="AH185" s="16">
        <f t="shared" si="163"/>
        <v>250.0001132040376</v>
      </c>
      <c r="AI185" s="52">
        <f t="shared" si="130"/>
        <v>159.8341722264922</v>
      </c>
      <c r="AJ185" s="52">
        <f t="shared" si="164"/>
        <v>4.8388496513382506E-2</v>
      </c>
      <c r="AK185" s="16">
        <f t="shared" si="179"/>
        <v>7.6929105389156689</v>
      </c>
      <c r="AL185" s="16">
        <f t="shared" si="180"/>
        <v>7.6927020797209593</v>
      </c>
      <c r="AM185" s="32">
        <f t="shared" si="131"/>
        <v>6.1111138781996317</v>
      </c>
      <c r="AN185" s="32">
        <f t="shared" si="132"/>
        <v>-3.8501817696016945E-5</v>
      </c>
      <c r="AO185" s="32">
        <f t="shared" si="133"/>
        <v>6.0561154291274555</v>
      </c>
      <c r="AP185" s="32">
        <f t="shared" si="134"/>
        <v>-3.8501817696016945E-5</v>
      </c>
      <c r="AQ185" s="32">
        <f t="shared" si="135"/>
        <v>0.81803345983432785</v>
      </c>
      <c r="AR185" s="56">
        <f t="shared" si="181"/>
        <v>974.83377598299319</v>
      </c>
      <c r="AS185" s="56">
        <f t="shared" si="181"/>
        <v>-1.9511092233845523E-3</v>
      </c>
      <c r="AT185" s="56">
        <f t="shared" si="181"/>
        <v>65.538727805622798</v>
      </c>
      <c r="AU185" s="55">
        <f t="shared" si="166"/>
        <v>0.31005890174502254</v>
      </c>
      <c r="AV185" s="56">
        <f t="shared" si="136"/>
        <v>11547.015841135933</v>
      </c>
      <c r="AW185" s="53">
        <f t="shared" si="137"/>
        <v>1.031982465757521E-2</v>
      </c>
      <c r="AX185" s="53">
        <f t="shared" si="138"/>
        <v>9.6755257710327516E-2</v>
      </c>
      <c r="AY185" s="56">
        <f t="shared" si="139"/>
        <v>676.67302700516655</v>
      </c>
      <c r="AZ185" s="56">
        <f t="shared" si="140"/>
        <v>399.58543056623051</v>
      </c>
      <c r="BA185" s="53">
        <f t="shared" si="141"/>
        <v>7.4403432051347793E-3</v>
      </c>
      <c r="BB185" s="56">
        <f t="shared" si="142"/>
        <v>277.08851566477756</v>
      </c>
      <c r="BC185" s="56">
        <f t="shared" si="143"/>
        <v>-9.1922584152825948E-4</v>
      </c>
      <c r="BD185" s="53">
        <f t="shared" si="144"/>
        <v>-8.2153256181472827E-10</v>
      </c>
      <c r="BE185" s="32">
        <f t="shared" si="145"/>
        <v>6.1111138774993865</v>
      </c>
      <c r="BF185" s="53">
        <f t="shared" si="146"/>
        <v>5.6307132801023122E-8</v>
      </c>
      <c r="BG185" s="51">
        <f t="shared" si="167"/>
        <v>6.1111139338065197</v>
      </c>
      <c r="BH185" s="51">
        <f t="shared" si="147"/>
        <v>-8.9372222220448459E-3</v>
      </c>
      <c r="BI185" s="51">
        <f t="shared" si="148"/>
        <v>-8.3792435240037696E-2</v>
      </c>
    </row>
    <row r="186" spans="1:61" ht="12.75" customHeight="1" x14ac:dyDescent="0.2">
      <c r="A186" s="45">
        <f t="shared" si="149"/>
        <v>160</v>
      </c>
      <c r="B186" s="57">
        <f t="shared" si="168"/>
        <v>9.6755257710327516E-2</v>
      </c>
      <c r="C186" s="16">
        <f t="shared" si="150"/>
        <v>9.6338409776763001E-2</v>
      </c>
      <c r="D186" s="34">
        <f t="shared" si="151"/>
        <v>1</v>
      </c>
      <c r="E186" s="49">
        <f t="shared" si="169"/>
        <v>8.342678375871572E-2</v>
      </c>
      <c r="F186" s="49">
        <f t="shared" si="152"/>
        <v>4.8177407467844366E-2</v>
      </c>
      <c r="G186" s="20">
        <f t="shared" si="123"/>
        <v>4.8177407467844366E-2</v>
      </c>
      <c r="H186" s="49">
        <f t="shared" si="153"/>
        <v>30.005644893320085</v>
      </c>
      <c r="I186" s="20">
        <f t="shared" si="124"/>
        <v>30.005644893320085</v>
      </c>
      <c r="J186" s="57">
        <f t="shared" si="154"/>
        <v>0</v>
      </c>
      <c r="K186" s="16">
        <f t="shared" si="125"/>
        <v>30.005644893320085</v>
      </c>
      <c r="L186" s="34">
        <f t="shared" si="155"/>
        <v>1</v>
      </c>
      <c r="M186" s="49">
        <f t="shared" si="170"/>
        <v>59.994390181576669</v>
      </c>
      <c r="N186" s="20">
        <f t="shared" si="171"/>
        <v>59.994390181576669</v>
      </c>
      <c r="O186" s="16">
        <f t="shared" si="156"/>
        <v>30.005609818423331</v>
      </c>
      <c r="P186" s="49">
        <f t="shared" si="172"/>
        <v>4.8177407467844366E-2</v>
      </c>
      <c r="Q186" s="20">
        <f t="shared" si="126"/>
        <v>4.8177407467844366E-2</v>
      </c>
      <c r="R186" s="49">
        <f t="shared" si="173"/>
        <v>9.633840977767015E-2</v>
      </c>
      <c r="S186" s="20">
        <f t="shared" si="127"/>
        <v>9.633840977767015E-2</v>
      </c>
      <c r="T186" s="57">
        <f t="shared" si="174"/>
        <v>-8.3792435240037696E-2</v>
      </c>
      <c r="U186" s="16">
        <f t="shared" si="157"/>
        <v>-3.6565148132197689E-4</v>
      </c>
      <c r="V186" s="16">
        <f t="shared" si="175"/>
        <v>-3.6565148132197689E-4</v>
      </c>
      <c r="W186" s="34">
        <f t="shared" si="128"/>
        <v>4</v>
      </c>
      <c r="X186" s="49">
        <f t="shared" si="176"/>
        <v>59.994355107353698</v>
      </c>
      <c r="Y186" s="20">
        <f t="shared" si="177"/>
        <v>59.994355107353698</v>
      </c>
      <c r="Z186" s="16">
        <f t="shared" si="158"/>
        <v>30.005644892646302</v>
      </c>
      <c r="AA186" s="49">
        <f t="shared" si="129"/>
        <v>-2.1115701684210143E-4</v>
      </c>
      <c r="AB186" s="20">
        <f t="shared" si="159"/>
        <v>359.99978884298315</v>
      </c>
      <c r="AC186" s="49">
        <f t="shared" si="160"/>
        <v>4.2224178211758685E-4</v>
      </c>
      <c r="AD186" s="20">
        <f t="shared" si="161"/>
        <v>359.99957775821787</v>
      </c>
      <c r="AF186" s="58">
        <f t="shared" si="178"/>
        <v>6.1111139338065197</v>
      </c>
      <c r="AG186" s="51">
        <f t="shared" si="162"/>
        <v>366.66683602839117</v>
      </c>
      <c r="AH186" s="16">
        <f t="shared" si="163"/>
        <v>250.00011547390309</v>
      </c>
      <c r="AI186" s="52">
        <f t="shared" si="130"/>
        <v>159.8341751289075</v>
      </c>
      <c r="AJ186" s="52">
        <f t="shared" si="164"/>
        <v>4.8388564484696417E-2</v>
      </c>
      <c r="AK186" s="16">
        <f t="shared" si="179"/>
        <v>7.7412991034003653</v>
      </c>
      <c r="AL186" s="16">
        <f t="shared" si="180"/>
        <v>7.7410879463835158</v>
      </c>
      <c r="AM186" s="32">
        <f t="shared" si="131"/>
        <v>6.1111139336820743</v>
      </c>
      <c r="AN186" s="32">
        <f t="shared" si="132"/>
        <v>-3.9000042959505391E-5</v>
      </c>
      <c r="AO186" s="32">
        <f t="shared" si="133"/>
        <v>6.0554225014003107</v>
      </c>
      <c r="AP186" s="32">
        <f t="shared" si="134"/>
        <v>-3.9000042959505391E-5</v>
      </c>
      <c r="AQ186" s="32">
        <f t="shared" si="135"/>
        <v>0.82314752017970683</v>
      </c>
      <c r="AR186" s="56">
        <f t="shared" si="181"/>
        <v>980.88919848439355</v>
      </c>
      <c r="AS186" s="56">
        <f t="shared" si="181"/>
        <v>-1.9901092663440578E-3</v>
      </c>
      <c r="AT186" s="56">
        <f t="shared" si="181"/>
        <v>66.361875325802501</v>
      </c>
      <c r="AU186" s="55">
        <f t="shared" si="166"/>
        <v>0.31005890174502254</v>
      </c>
      <c r="AV186" s="56">
        <f t="shared" si="136"/>
        <v>11547.016050817223</v>
      </c>
      <c r="AW186" s="53">
        <f t="shared" si="137"/>
        <v>1.0319824844972037E-2</v>
      </c>
      <c r="AX186" s="53">
        <f t="shared" si="138"/>
        <v>9.6755258588812787E-2</v>
      </c>
      <c r="AY186" s="56">
        <f t="shared" si="139"/>
        <v>676.67302086134237</v>
      </c>
      <c r="AZ186" s="56">
        <f t="shared" si="140"/>
        <v>399.58543782226877</v>
      </c>
      <c r="BA186" s="53">
        <f t="shared" si="141"/>
        <v>7.4403432051347793E-3</v>
      </c>
      <c r="BB186" s="56">
        <f t="shared" si="142"/>
        <v>277.0885206964046</v>
      </c>
      <c r="BC186" s="56">
        <f t="shared" si="143"/>
        <v>-9.376573310078129E-4</v>
      </c>
      <c r="BD186" s="53">
        <f t="shared" si="144"/>
        <v>-8.3800519355126035E-10</v>
      </c>
      <c r="BE186" s="32">
        <f t="shared" si="145"/>
        <v>6.1111139329685145</v>
      </c>
      <c r="BF186" s="53">
        <f t="shared" si="146"/>
        <v>5.7035763754482173E-8</v>
      </c>
      <c r="BG186" s="51">
        <f t="shared" si="167"/>
        <v>6.1111139900042781</v>
      </c>
      <c r="BH186" s="51">
        <f t="shared" si="147"/>
        <v>-8.9372222220402246E-3</v>
      </c>
      <c r="BI186" s="51">
        <f t="shared" si="148"/>
        <v>-8.3792434479204481E-2</v>
      </c>
    </row>
    <row r="187" spans="1:61" ht="12.75" customHeight="1" x14ac:dyDescent="0.2">
      <c r="A187" s="45">
        <f t="shared" si="149"/>
        <v>161</v>
      </c>
      <c r="B187" s="57">
        <f t="shared" si="168"/>
        <v>9.6755258588812787E-2</v>
      </c>
      <c r="C187" s="16">
        <f t="shared" si="150"/>
        <v>9.6333016806681826E-2</v>
      </c>
      <c r="D187" s="34">
        <f t="shared" si="151"/>
        <v>1</v>
      </c>
      <c r="E187" s="49">
        <f t="shared" si="169"/>
        <v>8.342208408463378E-2</v>
      </c>
      <c r="F187" s="49">
        <f t="shared" si="152"/>
        <v>4.8174761587562599E-2</v>
      </c>
      <c r="G187" s="20">
        <f t="shared" si="123"/>
        <v>4.8174761587562599E-2</v>
      </c>
      <c r="H187" s="49">
        <f t="shared" si="153"/>
        <v>30.005679963641001</v>
      </c>
      <c r="I187" s="20">
        <f t="shared" si="124"/>
        <v>30.005679963641001</v>
      </c>
      <c r="J187" s="57">
        <f t="shared" si="154"/>
        <v>0</v>
      </c>
      <c r="K187" s="16">
        <f t="shared" si="125"/>
        <v>30.005679963641001</v>
      </c>
      <c r="L187" s="34">
        <f t="shared" si="155"/>
        <v>1</v>
      </c>
      <c r="M187" s="49">
        <f t="shared" si="170"/>
        <v>59.994355107353698</v>
      </c>
      <c r="N187" s="20">
        <f t="shared" si="171"/>
        <v>59.994355107353698</v>
      </c>
      <c r="O187" s="16">
        <f t="shared" si="156"/>
        <v>30.005644892646302</v>
      </c>
      <c r="P187" s="49">
        <f t="shared" si="172"/>
        <v>4.8174761587562613E-2</v>
      </c>
      <c r="Q187" s="20">
        <f t="shared" si="126"/>
        <v>4.8174761587562613E-2</v>
      </c>
      <c r="R187" s="49">
        <f t="shared" si="173"/>
        <v>9.633301680789344E-2</v>
      </c>
      <c r="S187" s="20">
        <f t="shared" si="127"/>
        <v>9.633301680789344E-2</v>
      </c>
      <c r="T187" s="57">
        <f t="shared" si="174"/>
        <v>-8.3792434479204481E-2</v>
      </c>
      <c r="U187" s="16">
        <f t="shared" si="157"/>
        <v>-3.7035039457070096E-4</v>
      </c>
      <c r="V187" s="16">
        <f t="shared" si="175"/>
        <v>-3.7035039457070096E-4</v>
      </c>
      <c r="W187" s="34">
        <f t="shared" si="128"/>
        <v>4</v>
      </c>
      <c r="X187" s="49">
        <f t="shared" si="176"/>
        <v>59.994320037050223</v>
      </c>
      <c r="Y187" s="20">
        <f t="shared" si="177"/>
        <v>59.994320037050223</v>
      </c>
      <c r="Z187" s="16">
        <f t="shared" si="158"/>
        <v>30.005679962949777</v>
      </c>
      <c r="AA187" s="49">
        <f t="shared" si="129"/>
        <v>-2.1387085525391753E-4</v>
      </c>
      <c r="AB187" s="20">
        <f t="shared" si="159"/>
        <v>359.99978612914475</v>
      </c>
      <c r="AC187" s="49">
        <f t="shared" si="160"/>
        <v>4.2766901693860925E-4</v>
      </c>
      <c r="AD187" s="20">
        <f t="shared" si="161"/>
        <v>359.99957233098309</v>
      </c>
      <c r="AF187" s="58">
        <f t="shared" si="178"/>
        <v>6.1111139900042781</v>
      </c>
      <c r="AG187" s="51">
        <f t="shared" si="162"/>
        <v>366.66683940025672</v>
      </c>
      <c r="AH187" s="16">
        <f t="shared" si="163"/>
        <v>250.00011777290231</v>
      </c>
      <c r="AI187" s="52">
        <f t="shared" si="130"/>
        <v>159.83417806857534</v>
      </c>
      <c r="AJ187" s="52">
        <f t="shared" si="164"/>
        <v>4.8388632442822654E-2</v>
      </c>
      <c r="AK187" s="16">
        <f t="shared" si="179"/>
        <v>7.789687735843188</v>
      </c>
      <c r="AL187" s="16">
        <f t="shared" si="180"/>
        <v>7.78947386498794</v>
      </c>
      <c r="AM187" s="32">
        <f t="shared" si="131"/>
        <v>6.1111139898766131</v>
      </c>
      <c r="AN187" s="32">
        <f t="shared" si="132"/>
        <v>-3.9501224988693752E-5</v>
      </c>
      <c r="AO187" s="32">
        <f t="shared" si="133"/>
        <v>6.0547252550825448</v>
      </c>
      <c r="AP187" s="32">
        <f t="shared" si="134"/>
        <v>-3.9501224988693752E-5</v>
      </c>
      <c r="AQ187" s="32">
        <f t="shared" si="135"/>
        <v>0.82826099916105622</v>
      </c>
      <c r="AR187" s="56">
        <f t="shared" ref="AR187:AT202" si="182">AR186+AO187</f>
        <v>986.94392373947608</v>
      </c>
      <c r="AS187" s="56">
        <f t="shared" si="182"/>
        <v>-2.0296104913327517E-3</v>
      </c>
      <c r="AT187" s="56">
        <f t="shared" si="182"/>
        <v>67.190136324963561</v>
      </c>
      <c r="AU187" s="55">
        <f t="shared" si="166"/>
        <v>0.31005890174502254</v>
      </c>
      <c r="AV187" s="56">
        <f t="shared" si="136"/>
        <v>11547.016263189775</v>
      </c>
      <c r="AW187" s="53">
        <f t="shared" si="137"/>
        <v>1.0319825034774105E-2</v>
      </c>
      <c r="AX187" s="53">
        <f t="shared" si="138"/>
        <v>9.6755259478573455E-2</v>
      </c>
      <c r="AY187" s="56">
        <f t="shared" si="139"/>
        <v>676.67301463866227</v>
      </c>
      <c r="AZ187" s="56">
        <f t="shared" si="140"/>
        <v>399.58544517143832</v>
      </c>
      <c r="BA187" s="53">
        <f t="shared" si="141"/>
        <v>7.4403432051347793E-3</v>
      </c>
      <c r="BB187" s="56">
        <f t="shared" si="142"/>
        <v>277.08852579261264</v>
      </c>
      <c r="BC187" s="56">
        <f t="shared" si="143"/>
        <v>-9.5632538869949713E-4</v>
      </c>
      <c r="BD187" s="53">
        <f t="shared" si="144"/>
        <v>-8.5468925155604496E-10</v>
      </c>
      <c r="BE187" s="32">
        <f t="shared" si="145"/>
        <v>6.1111139891495885</v>
      </c>
      <c r="BF187" s="53">
        <f t="shared" si="146"/>
        <v>5.776871882137914E-8</v>
      </c>
      <c r="BG187" s="51">
        <f t="shared" si="167"/>
        <v>6.1111140469183072</v>
      </c>
      <c r="BH187" s="51">
        <f t="shared" si="147"/>
        <v>-8.9372222220355166E-3</v>
      </c>
      <c r="BI187" s="51">
        <f t="shared" si="148"/>
        <v>-8.3792433708605743E-2</v>
      </c>
    </row>
    <row r="188" spans="1:61" ht="12.75" customHeight="1" x14ac:dyDescent="0.2">
      <c r="A188" s="45">
        <f t="shared" si="149"/>
        <v>162</v>
      </c>
      <c r="B188" s="57">
        <f t="shared" si="168"/>
        <v>9.6755259478573455E-2</v>
      </c>
      <c r="C188" s="16">
        <f t="shared" si="150"/>
        <v>9.6327590461669388E-2</v>
      </c>
      <c r="D188" s="34">
        <f t="shared" si="151"/>
        <v>1</v>
      </c>
      <c r="E188" s="49">
        <f t="shared" si="169"/>
        <v>8.3417355515244013E-2</v>
      </c>
      <c r="F188" s="49">
        <f t="shared" si="152"/>
        <v>4.8172099005472917E-2</v>
      </c>
      <c r="G188" s="20">
        <f t="shared" si="123"/>
        <v>4.8172099005472917E-2</v>
      </c>
      <c r="H188" s="49">
        <f t="shared" si="153"/>
        <v>30.005715030018337</v>
      </c>
      <c r="I188" s="20">
        <f t="shared" si="124"/>
        <v>30.005715030018337</v>
      </c>
      <c r="J188" s="57">
        <f t="shared" si="154"/>
        <v>0</v>
      </c>
      <c r="K188" s="16">
        <f t="shared" si="125"/>
        <v>30.005715030018337</v>
      </c>
      <c r="L188" s="34">
        <f t="shared" si="155"/>
        <v>1</v>
      </c>
      <c r="M188" s="49">
        <f t="shared" si="170"/>
        <v>59.994320037050223</v>
      </c>
      <c r="N188" s="20">
        <f t="shared" si="171"/>
        <v>59.994320037050223</v>
      </c>
      <c r="O188" s="16">
        <f t="shared" si="156"/>
        <v>30.005679962949777</v>
      </c>
      <c r="P188" s="49">
        <f t="shared" si="172"/>
        <v>4.8172099005472931E-2</v>
      </c>
      <c r="Q188" s="20">
        <f t="shared" si="126"/>
        <v>4.8172099005472931E-2</v>
      </c>
      <c r="R188" s="49">
        <f t="shared" si="173"/>
        <v>9.6327590463754942E-2</v>
      </c>
      <c r="S188" s="20">
        <f t="shared" si="127"/>
        <v>9.6327590463754942E-2</v>
      </c>
      <c r="T188" s="57">
        <f t="shared" si="174"/>
        <v>-8.3792433708605743E-2</v>
      </c>
      <c r="U188" s="16">
        <f t="shared" si="157"/>
        <v>-3.7507819336173032E-4</v>
      </c>
      <c r="V188" s="16">
        <f t="shared" si="175"/>
        <v>-3.7507819336173032E-4</v>
      </c>
      <c r="W188" s="34">
        <f t="shared" si="128"/>
        <v>4</v>
      </c>
      <c r="X188" s="49">
        <f t="shared" si="176"/>
        <v>59.994284970690636</v>
      </c>
      <c r="Y188" s="20">
        <f t="shared" si="177"/>
        <v>59.994284970690636</v>
      </c>
      <c r="Z188" s="16">
        <f t="shared" si="158"/>
        <v>30.005715029309364</v>
      </c>
      <c r="AA188" s="49">
        <f t="shared" si="129"/>
        <v>-2.1660138221965951E-4</v>
      </c>
      <c r="AB188" s="20">
        <f t="shared" si="159"/>
        <v>359.99978339861781</v>
      </c>
      <c r="AC188" s="49">
        <f t="shared" si="160"/>
        <v>4.3312754150953247E-4</v>
      </c>
      <c r="AD188" s="20">
        <f t="shared" si="161"/>
        <v>359.9995668724585</v>
      </c>
      <c r="AF188" s="58">
        <f t="shared" si="178"/>
        <v>6.1111140469183072</v>
      </c>
      <c r="AG188" s="51">
        <f t="shared" si="162"/>
        <v>366.66684281509845</v>
      </c>
      <c r="AH188" s="16">
        <f t="shared" si="163"/>
        <v>250.00012010120349</v>
      </c>
      <c r="AI188" s="52">
        <f t="shared" si="130"/>
        <v>159.83418104571078</v>
      </c>
      <c r="AJ188" s="52">
        <f t="shared" si="164"/>
        <v>4.8388700387647532E-2</v>
      </c>
      <c r="AK188" s="16">
        <f t="shared" si="179"/>
        <v>7.8380764362308355</v>
      </c>
      <c r="AL188" s="16">
        <f t="shared" si="180"/>
        <v>7.8378598348486435</v>
      </c>
      <c r="AM188" s="32">
        <f t="shared" si="131"/>
        <v>6.1111140467873621</v>
      </c>
      <c r="AN188" s="32">
        <f t="shared" si="132"/>
        <v>-4.0005487936609269E-5</v>
      </c>
      <c r="AO188" s="32">
        <f t="shared" si="133"/>
        <v>6.0540236906712304</v>
      </c>
      <c r="AP188" s="32">
        <f t="shared" si="134"/>
        <v>-4.0005487936609269E-5</v>
      </c>
      <c r="AQ188" s="32">
        <f t="shared" si="135"/>
        <v>0.83337389305959952</v>
      </c>
      <c r="AR188" s="56">
        <f t="shared" si="182"/>
        <v>992.99794743014729</v>
      </c>
      <c r="AS188" s="56">
        <f t="shared" si="182"/>
        <v>-2.0696159792693608E-3</v>
      </c>
      <c r="AT188" s="56">
        <f t="shared" si="182"/>
        <v>68.023510218023162</v>
      </c>
      <c r="AU188" s="55">
        <f t="shared" si="166"/>
        <v>0.31005890174502254</v>
      </c>
      <c r="AV188" s="56">
        <f t="shared" si="136"/>
        <v>11547.016478269126</v>
      </c>
      <c r="AW188" s="53">
        <f t="shared" si="137"/>
        <v>1.0319825226995302E-2</v>
      </c>
      <c r="AX188" s="53">
        <f t="shared" si="138"/>
        <v>9.6755260379674579E-2</v>
      </c>
      <c r="AY188" s="56">
        <f t="shared" si="139"/>
        <v>676.67300833667105</v>
      </c>
      <c r="AZ188" s="56">
        <f t="shared" si="140"/>
        <v>399.58545261427696</v>
      </c>
      <c r="BA188" s="53">
        <f t="shared" si="141"/>
        <v>7.4403432051347793E-3</v>
      </c>
      <c r="BB188" s="56">
        <f t="shared" si="142"/>
        <v>277.08853095377458</v>
      </c>
      <c r="BC188" s="56">
        <f t="shared" si="143"/>
        <v>-9.7523138049382396E-4</v>
      </c>
      <c r="BD188" s="53">
        <f t="shared" si="144"/>
        <v>-8.7158595655578586E-10</v>
      </c>
      <c r="BE188" s="32">
        <f t="shared" si="145"/>
        <v>6.1111140460467208</v>
      </c>
      <c r="BF188" s="53">
        <f t="shared" si="146"/>
        <v>5.8506179569370897E-8</v>
      </c>
      <c r="BG188" s="51">
        <f t="shared" si="167"/>
        <v>6.1111141045529003</v>
      </c>
      <c r="BH188" s="51">
        <f t="shared" si="147"/>
        <v>-8.9372222220307201E-3</v>
      </c>
      <c r="BI188" s="51">
        <f t="shared" si="148"/>
        <v>-8.379243292818507E-2</v>
      </c>
    </row>
    <row r="189" spans="1:61" ht="12.75" customHeight="1" x14ac:dyDescent="0.2">
      <c r="A189" s="45">
        <f t="shared" si="149"/>
        <v>163</v>
      </c>
      <c r="B189" s="57">
        <f t="shared" si="168"/>
        <v>9.6755260379674579E-2</v>
      </c>
      <c r="C189" s="16">
        <f t="shared" si="150"/>
        <v>9.6322132838167818E-2</v>
      </c>
      <c r="D189" s="34">
        <f t="shared" si="151"/>
        <v>1</v>
      </c>
      <c r="E189" s="49">
        <f t="shared" si="169"/>
        <v>8.3412599866063974E-2</v>
      </c>
      <c r="F189" s="49">
        <f t="shared" si="152"/>
        <v>4.8169420769892127E-2</v>
      </c>
      <c r="G189" s="20">
        <f t="shared" si="123"/>
        <v>4.8169420769892127E-2</v>
      </c>
      <c r="H189" s="49">
        <f t="shared" si="153"/>
        <v>30.005750092429203</v>
      </c>
      <c r="I189" s="20">
        <f t="shared" si="124"/>
        <v>30.005750092429203</v>
      </c>
      <c r="J189" s="57">
        <f t="shared" si="154"/>
        <v>0</v>
      </c>
      <c r="K189" s="16">
        <f t="shared" si="125"/>
        <v>30.005750092429203</v>
      </c>
      <c r="L189" s="34">
        <f t="shared" si="155"/>
        <v>1</v>
      </c>
      <c r="M189" s="49">
        <f t="shared" si="170"/>
        <v>59.994284970690636</v>
      </c>
      <c r="N189" s="20">
        <f t="shared" si="171"/>
        <v>59.994284970690636</v>
      </c>
      <c r="O189" s="16">
        <f t="shared" si="156"/>
        <v>30.005715029309364</v>
      </c>
      <c r="P189" s="49">
        <f t="shared" si="172"/>
        <v>4.8169420769892099E-2</v>
      </c>
      <c r="Q189" s="20">
        <f t="shared" si="126"/>
        <v>4.8169420769892099E-2</v>
      </c>
      <c r="R189" s="49">
        <f t="shared" si="173"/>
        <v>9.6322132839637226E-2</v>
      </c>
      <c r="S189" s="20">
        <f t="shared" si="127"/>
        <v>9.6322132839637226E-2</v>
      </c>
      <c r="T189" s="57">
        <f t="shared" si="174"/>
        <v>-8.379243292818507E-2</v>
      </c>
      <c r="U189" s="16">
        <f t="shared" si="157"/>
        <v>-3.7983306212109602E-4</v>
      </c>
      <c r="V189" s="16">
        <f t="shared" si="175"/>
        <v>-3.7983306212109602E-4</v>
      </c>
      <c r="W189" s="34">
        <f t="shared" si="128"/>
        <v>4</v>
      </c>
      <c r="X189" s="49">
        <f t="shared" si="176"/>
        <v>59.99424990829786</v>
      </c>
      <c r="Y189" s="20">
        <f t="shared" si="177"/>
        <v>59.99424990829786</v>
      </c>
      <c r="Z189" s="16">
        <f t="shared" si="158"/>
        <v>30.00575009170214</v>
      </c>
      <c r="AA189" s="49">
        <f t="shared" si="129"/>
        <v>-2.1934754934347696E-4</v>
      </c>
      <c r="AB189" s="20">
        <f t="shared" si="159"/>
        <v>359.99978065245068</v>
      </c>
      <c r="AC189" s="49">
        <f t="shared" si="160"/>
        <v>4.386186804550481E-4</v>
      </c>
      <c r="AD189" s="20">
        <f t="shared" si="161"/>
        <v>359.99956138131955</v>
      </c>
      <c r="AF189" s="58">
        <f t="shared" si="178"/>
        <v>6.1111141045529003</v>
      </c>
      <c r="AG189" s="51">
        <f t="shared" si="162"/>
        <v>366.66684627317403</v>
      </c>
      <c r="AH189" s="16">
        <f t="shared" si="163"/>
        <v>250.0001224589823</v>
      </c>
      <c r="AI189" s="52">
        <f t="shared" si="130"/>
        <v>159.83418406053849</v>
      </c>
      <c r="AJ189" s="52">
        <f t="shared" si="164"/>
        <v>4.8388768319227893E-2</v>
      </c>
      <c r="AK189" s="16">
        <f t="shared" si="179"/>
        <v>7.8864652045500634</v>
      </c>
      <c r="AL189" s="16">
        <f t="shared" si="180"/>
        <v>7.8862458570007448</v>
      </c>
      <c r="AM189" s="32">
        <f t="shared" si="131"/>
        <v>6.1111141044186139</v>
      </c>
      <c r="AN189" s="32">
        <f t="shared" si="132"/>
        <v>-4.0512638156127125E-5</v>
      </c>
      <c r="AO189" s="32">
        <f t="shared" si="133"/>
        <v>6.0533178086417552</v>
      </c>
      <c r="AP189" s="32">
        <f t="shared" si="134"/>
        <v>-4.0512638156127125E-5</v>
      </c>
      <c r="AQ189" s="32">
        <f t="shared" si="135"/>
        <v>0.8384861983388231</v>
      </c>
      <c r="AR189" s="56">
        <f t="shared" si="182"/>
        <v>999.05126523878903</v>
      </c>
      <c r="AS189" s="56">
        <f t="shared" si="182"/>
        <v>-2.1101286174254881E-3</v>
      </c>
      <c r="AT189" s="56">
        <f t="shared" si="182"/>
        <v>68.86199641636199</v>
      </c>
      <c r="AU189" s="55">
        <f t="shared" si="166"/>
        <v>0.31005890174502254</v>
      </c>
      <c r="AV189" s="56">
        <f t="shared" si="136"/>
        <v>11547.016696071507</v>
      </c>
      <c r="AW189" s="53">
        <f t="shared" si="137"/>
        <v>1.0319825421650131E-2</v>
      </c>
      <c r="AX189" s="53">
        <f t="shared" si="138"/>
        <v>9.6755261292184133E-2</v>
      </c>
      <c r="AY189" s="56">
        <f t="shared" si="139"/>
        <v>676.67300195489304</v>
      </c>
      <c r="AZ189" s="56">
        <f t="shared" si="140"/>
        <v>399.58546015134624</v>
      </c>
      <c r="BA189" s="53">
        <f t="shared" si="141"/>
        <v>7.4403432051347793E-3</v>
      </c>
      <c r="BB189" s="56">
        <f t="shared" si="142"/>
        <v>277.08853618027979</v>
      </c>
      <c r="BC189" s="56">
        <f t="shared" si="143"/>
        <v>-9.9437673299007656E-4</v>
      </c>
      <c r="BD189" s="53">
        <f t="shared" si="144"/>
        <v>-8.8869658353396446E-10</v>
      </c>
      <c r="BE189" s="32">
        <f t="shared" si="145"/>
        <v>6.111114103664204</v>
      </c>
      <c r="BF189" s="53">
        <f t="shared" si="146"/>
        <v>5.9247862798051439E-8</v>
      </c>
      <c r="BG189" s="51">
        <f t="shared" si="167"/>
        <v>6.1111141629120667</v>
      </c>
      <c r="BH189" s="51">
        <f t="shared" si="147"/>
        <v>-8.9372222220258334E-3</v>
      </c>
      <c r="BI189" s="51">
        <f t="shared" si="148"/>
        <v>-8.3792432137883552E-2</v>
      </c>
    </row>
    <row r="190" spans="1:61" ht="12.75" customHeight="1" x14ac:dyDescent="0.2">
      <c r="A190" s="45">
        <f t="shared" si="149"/>
        <v>164</v>
      </c>
      <c r="B190" s="57">
        <f t="shared" si="168"/>
        <v>9.6755261292184133E-2</v>
      </c>
      <c r="C190" s="16">
        <f t="shared" si="150"/>
        <v>9.6316642611725456E-2</v>
      </c>
      <c r="D190" s="34">
        <f t="shared" si="151"/>
        <v>1</v>
      </c>
      <c r="E190" s="49">
        <f t="shared" si="169"/>
        <v>8.3407815990199224E-2</v>
      </c>
      <c r="F190" s="49">
        <f t="shared" si="152"/>
        <v>4.8166726218395753E-2</v>
      </c>
      <c r="G190" s="20">
        <f t="shared" si="123"/>
        <v>4.8166726218395753E-2</v>
      </c>
      <c r="H190" s="49">
        <f t="shared" si="153"/>
        <v>30.005785150849743</v>
      </c>
      <c r="I190" s="20">
        <f t="shared" si="124"/>
        <v>30.005785150849743</v>
      </c>
      <c r="J190" s="57">
        <f t="shared" si="154"/>
        <v>0</v>
      </c>
      <c r="K190" s="16">
        <f t="shared" si="125"/>
        <v>30.005785150849743</v>
      </c>
      <c r="L190" s="34">
        <f t="shared" si="155"/>
        <v>1</v>
      </c>
      <c r="M190" s="49">
        <f t="shared" si="170"/>
        <v>59.994249908297874</v>
      </c>
      <c r="N190" s="20">
        <f t="shared" si="171"/>
        <v>59.994249908297874</v>
      </c>
      <c r="O190" s="16">
        <f t="shared" si="156"/>
        <v>30.005750091702126</v>
      </c>
      <c r="P190" s="49">
        <f t="shared" si="172"/>
        <v>4.8166726218395732E-2</v>
      </c>
      <c r="Q190" s="20">
        <f t="shared" si="126"/>
        <v>4.8166726218395732E-2</v>
      </c>
      <c r="R190" s="49">
        <f t="shared" si="173"/>
        <v>9.6316642613383671E-2</v>
      </c>
      <c r="S190" s="20">
        <f t="shared" si="127"/>
        <v>9.6316642613383671E-2</v>
      </c>
      <c r="T190" s="57">
        <f t="shared" si="174"/>
        <v>-8.3792432137883552E-2</v>
      </c>
      <c r="U190" s="16">
        <f t="shared" si="157"/>
        <v>-3.8461614768432739E-4</v>
      </c>
      <c r="V190" s="16">
        <f t="shared" si="175"/>
        <v>-3.8461614768432739E-4</v>
      </c>
      <c r="W190" s="34">
        <f t="shared" si="128"/>
        <v>4</v>
      </c>
      <c r="X190" s="49">
        <f t="shared" si="176"/>
        <v>59.994214849895741</v>
      </c>
      <c r="Y190" s="20">
        <f t="shared" si="177"/>
        <v>59.994214849895741</v>
      </c>
      <c r="Z190" s="16">
        <f t="shared" si="158"/>
        <v>30.005785150104259</v>
      </c>
      <c r="AA190" s="49">
        <f t="shared" si="129"/>
        <v>-2.2211001897032284E-4</v>
      </c>
      <c r="AB190" s="20">
        <f t="shared" si="159"/>
        <v>359.99977788998103</v>
      </c>
      <c r="AC190" s="49">
        <f t="shared" si="160"/>
        <v>4.4414286528737074E-4</v>
      </c>
      <c r="AD190" s="20">
        <f t="shared" si="161"/>
        <v>359.99955585713474</v>
      </c>
      <c r="AF190" s="58">
        <f t="shared" si="178"/>
        <v>6.1111141629120667</v>
      </c>
      <c r="AG190" s="51">
        <f t="shared" si="162"/>
        <v>366.66684977472403</v>
      </c>
      <c r="AH190" s="16">
        <f t="shared" si="163"/>
        <v>250.00012484640277</v>
      </c>
      <c r="AI190" s="52">
        <f t="shared" si="130"/>
        <v>159.8341871132682</v>
      </c>
      <c r="AJ190" s="52">
        <f t="shared" si="164"/>
        <v>4.8388836237336363E-2</v>
      </c>
      <c r="AK190" s="16">
        <f t="shared" si="179"/>
        <v>7.9348540407873998</v>
      </c>
      <c r="AL190" s="16">
        <f t="shared" si="180"/>
        <v>7.9346319307684325</v>
      </c>
      <c r="AM190" s="32">
        <f t="shared" si="131"/>
        <v>6.1111141627743777</v>
      </c>
      <c r="AN190" s="32">
        <f t="shared" si="132"/>
        <v>-4.1022797967938391E-5</v>
      </c>
      <c r="AO190" s="32">
        <f t="shared" si="133"/>
        <v>6.0526076094971302</v>
      </c>
      <c r="AP190" s="32">
        <f t="shared" si="134"/>
        <v>-4.1022797967938391E-5</v>
      </c>
      <c r="AQ190" s="32">
        <f t="shared" si="135"/>
        <v>0.84359791128179806</v>
      </c>
      <c r="AR190" s="56">
        <f t="shared" si="182"/>
        <v>1005.1038728482862</v>
      </c>
      <c r="AS190" s="56">
        <f t="shared" si="182"/>
        <v>-2.1511514153934263E-3</v>
      </c>
      <c r="AT190" s="56">
        <f t="shared" si="182"/>
        <v>69.705594327643794</v>
      </c>
      <c r="AU190" s="55">
        <f t="shared" si="166"/>
        <v>0.31005890174502254</v>
      </c>
      <c r="AV190" s="56">
        <f t="shared" si="136"/>
        <v>11547.01691661207</v>
      </c>
      <c r="AW190" s="53">
        <f t="shared" si="137"/>
        <v>1.0319825618752131E-2</v>
      </c>
      <c r="AX190" s="53">
        <f t="shared" si="138"/>
        <v>9.6755262216165608E-2</v>
      </c>
      <c r="AY190" s="56">
        <f t="shared" si="139"/>
        <v>676.67299549288441</v>
      </c>
      <c r="AZ190" s="56">
        <f t="shared" si="140"/>
        <v>399.58546778317049</v>
      </c>
      <c r="BA190" s="53">
        <f t="shared" si="141"/>
        <v>7.4403432051347793E-3</v>
      </c>
      <c r="BB190" s="56">
        <f t="shared" si="142"/>
        <v>277.0885414724919</v>
      </c>
      <c r="BC190" s="56">
        <f t="shared" si="143"/>
        <v>-1.0137627779727154E-3</v>
      </c>
      <c r="BD190" s="53">
        <f t="shared" si="144"/>
        <v>-9.0602232273594851E-10</v>
      </c>
      <c r="BE190" s="32">
        <f t="shared" si="145"/>
        <v>6.1111141620060447</v>
      </c>
      <c r="BF190" s="53">
        <f t="shared" si="146"/>
        <v>5.9993947395360921E-8</v>
      </c>
      <c r="BG190" s="51">
        <f t="shared" si="167"/>
        <v>6.1111142219999923</v>
      </c>
      <c r="BH190" s="51">
        <f t="shared" si="147"/>
        <v>-8.9372222220208564E-3</v>
      </c>
      <c r="BI190" s="51">
        <f t="shared" si="148"/>
        <v>-8.3792431337646203E-2</v>
      </c>
    </row>
    <row r="191" spans="1:61" ht="12.75" customHeight="1" x14ac:dyDescent="0.2">
      <c r="A191" s="45">
        <f t="shared" si="149"/>
        <v>165</v>
      </c>
      <c r="B191" s="57">
        <f t="shared" si="168"/>
        <v>9.6755262216165608E-2</v>
      </c>
      <c r="C191" s="16">
        <f t="shared" si="150"/>
        <v>9.6311119350900753E-2</v>
      </c>
      <c r="D191" s="34">
        <f t="shared" si="151"/>
        <v>1</v>
      </c>
      <c r="E191" s="49">
        <f t="shared" si="169"/>
        <v>8.3403003514081697E-2</v>
      </c>
      <c r="F191" s="49">
        <f t="shared" si="152"/>
        <v>4.8164015135139335E-2</v>
      </c>
      <c r="G191" s="20">
        <f t="shared" si="123"/>
        <v>4.8164015135139335E-2</v>
      </c>
      <c r="H191" s="49">
        <f t="shared" si="153"/>
        <v>30.005820205255837</v>
      </c>
      <c r="I191" s="20">
        <f t="shared" si="124"/>
        <v>30.005820205255837</v>
      </c>
      <c r="J191" s="57">
        <f t="shared" si="154"/>
        <v>0</v>
      </c>
      <c r="K191" s="16">
        <f t="shared" si="125"/>
        <v>30.005820205255837</v>
      </c>
      <c r="L191" s="34">
        <f t="shared" si="155"/>
        <v>1</v>
      </c>
      <c r="M191" s="49">
        <f t="shared" si="170"/>
        <v>59.994214849895712</v>
      </c>
      <c r="N191" s="20">
        <f t="shared" si="171"/>
        <v>59.994214849895712</v>
      </c>
      <c r="O191" s="16">
        <f t="shared" si="156"/>
        <v>30.005785150104288</v>
      </c>
      <c r="P191" s="49">
        <f t="shared" si="172"/>
        <v>4.8164015135139363E-2</v>
      </c>
      <c r="Q191" s="20">
        <f t="shared" si="126"/>
        <v>4.8164015135139363E-2</v>
      </c>
      <c r="R191" s="49">
        <f t="shared" si="173"/>
        <v>9.6311119351790042E-2</v>
      </c>
      <c r="S191" s="20">
        <f t="shared" si="127"/>
        <v>9.6311119351790042E-2</v>
      </c>
      <c r="T191" s="57">
        <f t="shared" si="174"/>
        <v>-8.3792431337646203E-2</v>
      </c>
      <c r="U191" s="16">
        <f t="shared" si="157"/>
        <v>-3.89427823564506E-4</v>
      </c>
      <c r="V191" s="16">
        <f t="shared" si="175"/>
        <v>-3.89427823564506E-4</v>
      </c>
      <c r="W191" s="34">
        <f t="shared" si="128"/>
        <v>4</v>
      </c>
      <c r="X191" s="49">
        <f t="shared" si="176"/>
        <v>59.994179795508423</v>
      </c>
      <c r="Y191" s="20">
        <f t="shared" si="177"/>
        <v>59.994179795508423</v>
      </c>
      <c r="Z191" s="16">
        <f t="shared" si="158"/>
        <v>30.005820204491577</v>
      </c>
      <c r="AA191" s="49">
        <f t="shared" si="129"/>
        <v>-2.2488900686619417E-4</v>
      </c>
      <c r="AB191" s="20">
        <f t="shared" si="159"/>
        <v>359.99977511099314</v>
      </c>
      <c r="AC191" s="49">
        <f t="shared" si="160"/>
        <v>4.4969887819755743E-4</v>
      </c>
      <c r="AD191" s="20">
        <f t="shared" si="161"/>
        <v>359.99955030112181</v>
      </c>
      <c r="AF191" s="58">
        <f t="shared" si="178"/>
        <v>6.1111142219999923</v>
      </c>
      <c r="AG191" s="51">
        <f t="shared" si="162"/>
        <v>366.66685331999952</v>
      </c>
      <c r="AH191" s="16">
        <f t="shared" si="163"/>
        <v>250.00012726363605</v>
      </c>
      <c r="AI191" s="52">
        <f t="shared" si="130"/>
        <v>159.83419020411881</v>
      </c>
      <c r="AJ191" s="52">
        <f t="shared" si="164"/>
        <v>4.8388904141972944E-2</v>
      </c>
      <c r="AK191" s="16">
        <f t="shared" si="179"/>
        <v>7.9832429449293727</v>
      </c>
      <c r="AL191" s="16">
        <f t="shared" si="180"/>
        <v>7.9830180559225141</v>
      </c>
      <c r="AM191" s="32">
        <f t="shared" si="131"/>
        <v>6.1111142218588368</v>
      </c>
      <c r="AN191" s="32">
        <f t="shared" si="132"/>
        <v>-4.1536007210894923E-5</v>
      </c>
      <c r="AO191" s="32">
        <f t="shared" si="133"/>
        <v>6.0518930937372382</v>
      </c>
      <c r="AP191" s="32">
        <f t="shared" si="134"/>
        <v>-4.1536007210894923E-5</v>
      </c>
      <c r="AQ191" s="32">
        <f t="shared" si="135"/>
        <v>0.84870902821924354</v>
      </c>
      <c r="AR191" s="56">
        <f t="shared" si="182"/>
        <v>1011.1557659420234</v>
      </c>
      <c r="AS191" s="56">
        <f t="shared" si="182"/>
        <v>-2.1926874226043214E-3</v>
      </c>
      <c r="AT191" s="56">
        <f t="shared" si="182"/>
        <v>70.554303355863041</v>
      </c>
      <c r="AU191" s="55">
        <f t="shared" si="166"/>
        <v>0.31005890174502254</v>
      </c>
      <c r="AV191" s="56">
        <f t="shared" si="136"/>
        <v>11547.017139906629</v>
      </c>
      <c r="AW191" s="53">
        <f t="shared" si="137"/>
        <v>1.0319825818315443E-2</v>
      </c>
      <c r="AX191" s="53">
        <f t="shared" si="138"/>
        <v>9.6755263151685311E-2</v>
      </c>
      <c r="AY191" s="56">
        <f t="shared" si="139"/>
        <v>676.67298895018178</v>
      </c>
      <c r="AZ191" s="56">
        <f t="shared" si="140"/>
        <v>399.58547551029704</v>
      </c>
      <c r="BA191" s="53">
        <f t="shared" si="141"/>
        <v>7.4403432051347793E-3</v>
      </c>
      <c r="BB191" s="56">
        <f t="shared" si="142"/>
        <v>277.08854683079045</v>
      </c>
      <c r="BC191" s="56">
        <f t="shared" si="143"/>
        <v>-1.033390905718079E-3</v>
      </c>
      <c r="BD191" s="53">
        <f t="shared" si="144"/>
        <v>-9.235644166825965E-10</v>
      </c>
      <c r="BE191" s="32">
        <f t="shared" si="145"/>
        <v>6.111114221076428</v>
      </c>
      <c r="BF191" s="53">
        <f t="shared" si="146"/>
        <v>6.0744491623346553E-8</v>
      </c>
      <c r="BG191" s="51">
        <f t="shared" si="167"/>
        <v>6.1111142818209192</v>
      </c>
      <c r="BH191" s="51">
        <f t="shared" si="147"/>
        <v>-8.9372222220157876E-3</v>
      </c>
      <c r="BI191" s="51">
        <f t="shared" si="148"/>
        <v>-8.3792430527415668E-2</v>
      </c>
    </row>
    <row r="192" spans="1:61" ht="12.75" customHeight="1" x14ac:dyDescent="0.2">
      <c r="A192" s="45">
        <f t="shared" si="149"/>
        <v>166</v>
      </c>
      <c r="B192" s="57">
        <f t="shared" si="168"/>
        <v>9.6755263151685311E-2</v>
      </c>
      <c r="C192" s="16">
        <f t="shared" si="150"/>
        <v>9.6305564273507116E-2</v>
      </c>
      <c r="D192" s="34">
        <f t="shared" si="151"/>
        <v>1</v>
      </c>
      <c r="E192" s="49">
        <f t="shared" si="169"/>
        <v>8.3398163492356597E-2</v>
      </c>
      <c r="F192" s="49">
        <f t="shared" si="152"/>
        <v>4.8161288129051343E-2</v>
      </c>
      <c r="G192" s="20">
        <f t="shared" si="123"/>
        <v>4.8161288129051343E-2</v>
      </c>
      <c r="H192" s="49">
        <f t="shared" si="153"/>
        <v>30.005855255624159</v>
      </c>
      <c r="I192" s="20">
        <f t="shared" si="124"/>
        <v>30.005855255624159</v>
      </c>
      <c r="J192" s="57">
        <f t="shared" si="154"/>
        <v>0</v>
      </c>
      <c r="K192" s="16">
        <f t="shared" si="125"/>
        <v>30.005855255624159</v>
      </c>
      <c r="L192" s="34">
        <f t="shared" si="155"/>
        <v>1</v>
      </c>
      <c r="M192" s="49">
        <f t="shared" si="170"/>
        <v>59.994179795508423</v>
      </c>
      <c r="N192" s="20">
        <f t="shared" si="171"/>
        <v>59.994179795508423</v>
      </c>
      <c r="O192" s="16">
        <f t="shared" si="156"/>
        <v>30.005820204491577</v>
      </c>
      <c r="P192" s="49">
        <f t="shared" si="172"/>
        <v>4.8161288129051349E-2</v>
      </c>
      <c r="Q192" s="20">
        <f t="shared" si="126"/>
        <v>4.8161288129051349E-2</v>
      </c>
      <c r="R192" s="49">
        <f t="shared" si="173"/>
        <v>9.6305564271571165E-2</v>
      </c>
      <c r="S192" s="20">
        <f t="shared" si="127"/>
        <v>9.6305564271571165E-2</v>
      </c>
      <c r="T192" s="57">
        <f t="shared" si="174"/>
        <v>-8.3792430527415668E-2</v>
      </c>
      <c r="U192" s="16">
        <f t="shared" si="157"/>
        <v>-3.9426703505907046E-4</v>
      </c>
      <c r="V192" s="16">
        <f t="shared" si="175"/>
        <v>-3.9426703505907046E-4</v>
      </c>
      <c r="W192" s="34">
        <f t="shared" si="128"/>
        <v>4</v>
      </c>
      <c r="X192" s="49">
        <f t="shared" si="176"/>
        <v>59.994144745159211</v>
      </c>
      <c r="Y192" s="20">
        <f t="shared" si="177"/>
        <v>59.994144745159211</v>
      </c>
      <c r="Z192" s="16">
        <f t="shared" si="158"/>
        <v>30.005855254840789</v>
      </c>
      <c r="AA192" s="49">
        <f t="shared" si="129"/>
        <v>-2.2768390402298484E-4</v>
      </c>
      <c r="AB192" s="20">
        <f t="shared" si="159"/>
        <v>359.99977231609597</v>
      </c>
      <c r="AC192" s="49">
        <f t="shared" si="160"/>
        <v>4.552871549979328E-4</v>
      </c>
      <c r="AD192" s="20">
        <f t="shared" si="161"/>
        <v>359.99954471284502</v>
      </c>
      <c r="AF192" s="58">
        <f t="shared" si="178"/>
        <v>6.1111142818209192</v>
      </c>
      <c r="AG192" s="51">
        <f t="shared" si="162"/>
        <v>366.66685690925516</v>
      </c>
      <c r="AH192" s="16">
        <f t="shared" si="163"/>
        <v>250.00012971085582</v>
      </c>
      <c r="AI192" s="52">
        <f t="shared" si="130"/>
        <v>159.83419333331236</v>
      </c>
      <c r="AJ192" s="52">
        <f t="shared" si="164"/>
        <v>4.838897203308079E-2</v>
      </c>
      <c r="AK192" s="16">
        <f t="shared" si="179"/>
        <v>8.0316319169624535</v>
      </c>
      <c r="AL192" s="16">
        <f t="shared" si="180"/>
        <v>8.0314042330584243</v>
      </c>
      <c r="AM192" s="32">
        <f t="shared" si="131"/>
        <v>6.1111142816762332</v>
      </c>
      <c r="AN192" s="32">
        <f t="shared" si="132"/>
        <v>-4.2052153391708715E-5</v>
      </c>
      <c r="AO192" s="32">
        <f t="shared" si="133"/>
        <v>6.0511742618528901</v>
      </c>
      <c r="AP192" s="32">
        <f t="shared" si="134"/>
        <v>-4.2052153391708715E-5</v>
      </c>
      <c r="AQ192" s="32">
        <f t="shared" si="135"/>
        <v>0.85381954556940887</v>
      </c>
      <c r="AR192" s="56">
        <f t="shared" si="182"/>
        <v>1017.2069402038763</v>
      </c>
      <c r="AS192" s="56">
        <f t="shared" si="182"/>
        <v>-2.2347395759960299E-3</v>
      </c>
      <c r="AT192" s="56">
        <f t="shared" si="182"/>
        <v>71.408122901432449</v>
      </c>
      <c r="AU192" s="55">
        <f t="shared" si="166"/>
        <v>0.31005890174502254</v>
      </c>
      <c r="AV192" s="56">
        <f t="shared" si="136"/>
        <v>11547.017365971225</v>
      </c>
      <c r="AW192" s="53">
        <f t="shared" si="137"/>
        <v>1.0319826020354394E-2</v>
      </c>
      <c r="AX192" s="53">
        <f t="shared" si="138"/>
        <v>9.6755264098810426E-2</v>
      </c>
      <c r="AY192" s="56">
        <f t="shared" si="139"/>
        <v>676.67298232631515</v>
      </c>
      <c r="AZ192" s="56">
        <f t="shared" si="140"/>
        <v>399.58548333328088</v>
      </c>
      <c r="BA192" s="53">
        <f t="shared" si="141"/>
        <v>7.4403432051347793E-3</v>
      </c>
      <c r="BB192" s="56">
        <f t="shared" si="142"/>
        <v>277.08855225556027</v>
      </c>
      <c r="BC192" s="56">
        <f t="shared" si="143"/>
        <v>-1.0532625259997985E-3</v>
      </c>
      <c r="BD192" s="53">
        <f t="shared" si="144"/>
        <v>-9.4132412531993101E-10</v>
      </c>
      <c r="BE192" s="32">
        <f t="shared" si="145"/>
        <v>6.1111142808795949</v>
      </c>
      <c r="BF192" s="53">
        <f t="shared" si="146"/>
        <v>6.1499330965332791E-8</v>
      </c>
      <c r="BG192" s="51">
        <f t="shared" si="167"/>
        <v>6.1111143423789258</v>
      </c>
      <c r="BH192" s="51">
        <f t="shared" si="147"/>
        <v>-8.937222222010625E-3</v>
      </c>
      <c r="BI192" s="51">
        <f t="shared" si="148"/>
        <v>-8.3792429707133742E-2</v>
      </c>
    </row>
    <row r="193" spans="1:61" ht="12.75" customHeight="1" x14ac:dyDescent="0.2">
      <c r="A193" s="45">
        <f t="shared" si="149"/>
        <v>167</v>
      </c>
      <c r="B193" s="57">
        <f t="shared" si="168"/>
        <v>9.6755264098810426E-2</v>
      </c>
      <c r="C193" s="16">
        <f t="shared" si="150"/>
        <v>9.6299976943839738E-2</v>
      </c>
      <c r="D193" s="34">
        <f t="shared" si="151"/>
        <v>1</v>
      </c>
      <c r="E193" s="49">
        <f t="shared" si="169"/>
        <v>8.3393295547763091E-2</v>
      </c>
      <c r="F193" s="49">
        <f t="shared" si="152"/>
        <v>4.8158544982156874E-2</v>
      </c>
      <c r="G193" s="20">
        <f t="shared" si="123"/>
        <v>4.8158544982156874E-2</v>
      </c>
      <c r="H193" s="49">
        <f t="shared" si="153"/>
        <v>30.005890301931124</v>
      </c>
      <c r="I193" s="20">
        <f t="shared" si="124"/>
        <v>30.005890301931124</v>
      </c>
      <c r="J193" s="57">
        <f t="shared" si="154"/>
        <v>0</v>
      </c>
      <c r="K193" s="16">
        <f t="shared" si="125"/>
        <v>30.005890301931124</v>
      </c>
      <c r="L193" s="34">
        <f t="shared" si="155"/>
        <v>1</v>
      </c>
      <c r="M193" s="49">
        <f t="shared" si="170"/>
        <v>59.994144745159211</v>
      </c>
      <c r="N193" s="20">
        <f t="shared" si="171"/>
        <v>59.994144745159211</v>
      </c>
      <c r="O193" s="16">
        <f t="shared" si="156"/>
        <v>30.005855254840789</v>
      </c>
      <c r="P193" s="49">
        <f t="shared" si="172"/>
        <v>4.8158544982156888E-2</v>
      </c>
      <c r="Q193" s="20">
        <f t="shared" si="126"/>
        <v>4.8158544982156888E-2</v>
      </c>
      <c r="R193" s="49">
        <f t="shared" si="173"/>
        <v>9.6299976943313964E-2</v>
      </c>
      <c r="S193" s="20">
        <f t="shared" si="127"/>
        <v>9.6299976943313964E-2</v>
      </c>
      <c r="T193" s="57">
        <f t="shared" si="174"/>
        <v>-8.3792429707133742E-2</v>
      </c>
      <c r="U193" s="16">
        <f t="shared" si="157"/>
        <v>-3.99134159370651E-4</v>
      </c>
      <c r="V193" s="16">
        <f t="shared" si="175"/>
        <v>-3.99134159370651E-4</v>
      </c>
      <c r="W193" s="34">
        <f t="shared" si="128"/>
        <v>4</v>
      </c>
      <c r="X193" s="49">
        <f t="shared" si="176"/>
        <v>59.994109698871725</v>
      </c>
      <c r="Y193" s="20">
        <f t="shared" si="177"/>
        <v>59.994109698871725</v>
      </c>
      <c r="Z193" s="16">
        <f t="shared" si="158"/>
        <v>30.005890301128275</v>
      </c>
      <c r="AA193" s="49">
        <f t="shared" si="129"/>
        <v>-2.3049492833625428E-4</v>
      </c>
      <c r="AB193" s="20">
        <f t="shared" si="159"/>
        <v>359.99976950507164</v>
      </c>
      <c r="AC193" s="49">
        <f t="shared" si="160"/>
        <v>4.6090810362644027E-4</v>
      </c>
      <c r="AD193" s="20">
        <f t="shared" si="161"/>
        <v>359.99953909189639</v>
      </c>
      <c r="AF193" s="58">
        <f t="shared" si="178"/>
        <v>6.1111143423789258</v>
      </c>
      <c r="AG193" s="51">
        <f t="shared" si="162"/>
        <v>366.66686054273555</v>
      </c>
      <c r="AH193" s="16">
        <f t="shared" si="163"/>
        <v>250.0001321882288</v>
      </c>
      <c r="AI193" s="52">
        <f t="shared" si="130"/>
        <v>159.83419650106202</v>
      </c>
      <c r="AJ193" s="52">
        <f t="shared" si="164"/>
        <v>4.8389039910489373E-2</v>
      </c>
      <c r="AK193" s="16">
        <f t="shared" si="179"/>
        <v>8.0800209568729429</v>
      </c>
      <c r="AL193" s="16">
        <f t="shared" si="180"/>
        <v>8.0797904619445831</v>
      </c>
      <c r="AM193" s="32">
        <f t="shared" si="131"/>
        <v>6.1111143422306453</v>
      </c>
      <c r="AN193" s="32">
        <f t="shared" si="132"/>
        <v>-4.2571276742760472E-5</v>
      </c>
      <c r="AO193" s="32">
        <f t="shared" si="133"/>
        <v>6.0504511143499977</v>
      </c>
      <c r="AP193" s="32">
        <f t="shared" si="134"/>
        <v>-4.2571276742760472E-5</v>
      </c>
      <c r="AQ193" s="32">
        <f t="shared" si="135"/>
        <v>0.85892945966357936</v>
      </c>
      <c r="AR193" s="56">
        <f t="shared" si="182"/>
        <v>1023.2573913182264</v>
      </c>
      <c r="AS193" s="56">
        <f t="shared" si="182"/>
        <v>-2.2773108527387904E-3</v>
      </c>
      <c r="AT193" s="56">
        <f t="shared" si="182"/>
        <v>72.267052361096034</v>
      </c>
      <c r="AU193" s="55">
        <f t="shared" si="166"/>
        <v>0.31005890174502254</v>
      </c>
      <c r="AV193" s="56">
        <f t="shared" si="136"/>
        <v>11547.017594821256</v>
      </c>
      <c r="AW193" s="53">
        <f t="shared" si="137"/>
        <v>1.0319826224882754E-2</v>
      </c>
      <c r="AX193" s="53">
        <f t="shared" si="138"/>
        <v>9.6755265057605427E-2</v>
      </c>
      <c r="AY193" s="56">
        <f t="shared" si="139"/>
        <v>676.6729756208332</v>
      </c>
      <c r="AZ193" s="56">
        <f t="shared" si="140"/>
        <v>399.58549125265506</v>
      </c>
      <c r="BA193" s="53">
        <f t="shared" si="141"/>
        <v>7.4403432051347793E-3</v>
      </c>
      <c r="BB193" s="56">
        <f t="shared" si="142"/>
        <v>277.08855774717097</v>
      </c>
      <c r="BC193" s="56">
        <f t="shared" si="143"/>
        <v>-1.0733789928281112E-3</v>
      </c>
      <c r="BD193" s="53">
        <f t="shared" si="144"/>
        <v>-9.5930265875699036E-10</v>
      </c>
      <c r="BE193" s="32">
        <f t="shared" si="145"/>
        <v>6.111114341419623</v>
      </c>
      <c r="BF193" s="53">
        <f t="shared" si="146"/>
        <v>6.2258524258877233E-8</v>
      </c>
      <c r="BG193" s="51">
        <f t="shared" si="167"/>
        <v>6.1111144036781475</v>
      </c>
      <c r="BH193" s="51">
        <f t="shared" si="147"/>
        <v>-8.9372222220053688E-3</v>
      </c>
      <c r="BI193" s="51">
        <f t="shared" si="148"/>
        <v>-8.3792428876744485E-2</v>
      </c>
    </row>
    <row r="194" spans="1:61" ht="12.75" customHeight="1" x14ac:dyDescent="0.2">
      <c r="A194" s="45">
        <f t="shared" si="149"/>
        <v>168</v>
      </c>
      <c r="B194" s="57">
        <f t="shared" si="168"/>
        <v>9.6755265057605427E-2</v>
      </c>
      <c r="C194" s="16">
        <f t="shared" si="150"/>
        <v>9.6294356953990246E-2</v>
      </c>
      <c r="D194" s="34">
        <f t="shared" si="151"/>
        <v>1</v>
      </c>
      <c r="E194" s="49">
        <f t="shared" si="169"/>
        <v>8.3388399327112145E-2</v>
      </c>
      <c r="F194" s="49">
        <f t="shared" si="152"/>
        <v>4.8155785490380451E-2</v>
      </c>
      <c r="G194" s="20">
        <f t="shared" si="123"/>
        <v>4.8155785490380451E-2</v>
      </c>
      <c r="H194" s="49">
        <f t="shared" si="153"/>
        <v>30.005925344152821</v>
      </c>
      <c r="I194" s="20">
        <f t="shared" si="124"/>
        <v>30.005925344152821</v>
      </c>
      <c r="J194" s="57">
        <f t="shared" si="154"/>
        <v>0</v>
      </c>
      <c r="K194" s="16">
        <f t="shared" si="125"/>
        <v>30.005925344152821</v>
      </c>
      <c r="L194" s="34">
        <f t="shared" si="155"/>
        <v>1</v>
      </c>
      <c r="M194" s="49">
        <f t="shared" si="170"/>
        <v>59.994109698871725</v>
      </c>
      <c r="N194" s="20">
        <f t="shared" si="171"/>
        <v>59.994109698871725</v>
      </c>
      <c r="O194" s="16">
        <f t="shared" si="156"/>
        <v>30.005890301128275</v>
      </c>
      <c r="P194" s="49">
        <f t="shared" si="172"/>
        <v>4.815578549038043E-2</v>
      </c>
      <c r="Q194" s="20">
        <f t="shared" si="126"/>
        <v>4.815578549038043E-2</v>
      </c>
      <c r="R194" s="49">
        <f t="shared" si="173"/>
        <v>9.629435695644703E-2</v>
      </c>
      <c r="S194" s="20">
        <f t="shared" si="127"/>
        <v>9.629435695644703E-2</v>
      </c>
      <c r="T194" s="57">
        <f t="shared" si="174"/>
        <v>-8.3792428876744485E-2</v>
      </c>
      <c r="U194" s="16">
        <f t="shared" si="157"/>
        <v>-4.0402954963233983E-4</v>
      </c>
      <c r="V194" s="16">
        <f t="shared" si="175"/>
        <v>-4.0402954963233983E-4</v>
      </c>
      <c r="W194" s="34">
        <f t="shared" si="128"/>
        <v>4</v>
      </c>
      <c r="X194" s="49">
        <f t="shared" si="176"/>
        <v>59.994074656669852</v>
      </c>
      <c r="Y194" s="20">
        <f t="shared" si="177"/>
        <v>59.994074656669852</v>
      </c>
      <c r="Z194" s="16">
        <f t="shared" si="158"/>
        <v>30.005925343330148</v>
      </c>
      <c r="AA194" s="49">
        <f t="shared" si="129"/>
        <v>-2.3332228380288985E-4</v>
      </c>
      <c r="AB194" s="20">
        <f t="shared" si="159"/>
        <v>359.9997666777162</v>
      </c>
      <c r="AC194" s="49">
        <f t="shared" si="160"/>
        <v>4.6656132442730077E-4</v>
      </c>
      <c r="AD194" s="20">
        <f t="shared" si="161"/>
        <v>359.9995334386756</v>
      </c>
      <c r="AF194" s="58">
        <f t="shared" si="178"/>
        <v>6.1111144036781475</v>
      </c>
      <c r="AG194" s="51">
        <f t="shared" si="162"/>
        <v>366.66686422068886</v>
      </c>
      <c r="AH194" s="16">
        <f t="shared" si="163"/>
        <v>250.00013469592423</v>
      </c>
      <c r="AI194" s="52">
        <f t="shared" si="130"/>
        <v>159.83419970758422</v>
      </c>
      <c r="AJ194" s="52">
        <f t="shared" si="164"/>
        <v>4.8389107774198692E-2</v>
      </c>
      <c r="AK194" s="16">
        <f t="shared" si="179"/>
        <v>8.1284100646471416</v>
      </c>
      <c r="AL194" s="16">
        <f t="shared" si="180"/>
        <v>8.1281767423633369</v>
      </c>
      <c r="AM194" s="32">
        <f t="shared" si="131"/>
        <v>6.1111144035262077</v>
      </c>
      <c r="AN194" s="32">
        <f t="shared" si="132"/>
        <v>-4.3093414929201941E-5</v>
      </c>
      <c r="AO194" s="32">
        <f t="shared" si="133"/>
        <v>6.0497236517374748</v>
      </c>
      <c r="AP194" s="32">
        <f t="shared" si="134"/>
        <v>-4.3093414929201941E-5</v>
      </c>
      <c r="AQ194" s="32">
        <f t="shared" si="135"/>
        <v>0.86403876683495384</v>
      </c>
      <c r="AR194" s="56">
        <f t="shared" si="182"/>
        <v>1029.3071149699638</v>
      </c>
      <c r="AS194" s="56">
        <f t="shared" si="182"/>
        <v>-2.3204042676679922E-3</v>
      </c>
      <c r="AT194" s="56">
        <f t="shared" si="182"/>
        <v>73.131091127930986</v>
      </c>
      <c r="AU194" s="55">
        <f t="shared" si="166"/>
        <v>0.31005890174502254</v>
      </c>
      <c r="AV194" s="56">
        <f t="shared" si="136"/>
        <v>11547.017826472362</v>
      </c>
      <c r="AW194" s="53">
        <f t="shared" si="137"/>
        <v>1.0319826431914494E-2</v>
      </c>
      <c r="AX194" s="53">
        <f t="shared" si="138"/>
        <v>9.6755266028135847E-2</v>
      </c>
      <c r="AY194" s="56">
        <f t="shared" si="139"/>
        <v>676.67296883327788</v>
      </c>
      <c r="AZ194" s="56">
        <f t="shared" si="140"/>
        <v>399.58549926896058</v>
      </c>
      <c r="BA194" s="53">
        <f t="shared" si="141"/>
        <v>7.4403432051347793E-3</v>
      </c>
      <c r="BB194" s="56">
        <f t="shared" si="142"/>
        <v>277.08856330599775</v>
      </c>
      <c r="BC194" s="56">
        <f t="shared" si="143"/>
        <v>-1.0937416804495115E-3</v>
      </c>
      <c r="BD194" s="53">
        <f t="shared" si="144"/>
        <v>-9.7750124518840512E-10</v>
      </c>
      <c r="BE194" s="32">
        <f t="shared" si="145"/>
        <v>6.1111144027006459</v>
      </c>
      <c r="BF194" s="53">
        <f t="shared" si="146"/>
        <v>6.3022126587075797E-8</v>
      </c>
      <c r="BG194" s="51">
        <f t="shared" si="167"/>
        <v>6.1111144657227721</v>
      </c>
      <c r="BH194" s="51">
        <f t="shared" si="147"/>
        <v>-8.9372222220000155E-3</v>
      </c>
      <c r="BI194" s="51">
        <f t="shared" si="148"/>
        <v>-8.3792428036191177E-2</v>
      </c>
    </row>
    <row r="195" spans="1:61" ht="12.75" customHeight="1" x14ac:dyDescent="0.2">
      <c r="A195" s="45">
        <f t="shared" si="149"/>
        <v>169</v>
      </c>
      <c r="B195" s="57">
        <f t="shared" si="168"/>
        <v>9.6755266028135847E-2</v>
      </c>
      <c r="C195" s="16">
        <f t="shared" si="150"/>
        <v>9.6288704703738404E-2</v>
      </c>
      <c r="D195" s="34">
        <f t="shared" si="151"/>
        <v>1</v>
      </c>
      <c r="E195" s="49">
        <f t="shared" si="169"/>
        <v>8.3383475176651872E-2</v>
      </c>
      <c r="F195" s="49">
        <f t="shared" si="152"/>
        <v>4.8153009853562537E-2</v>
      </c>
      <c r="G195" s="20">
        <f t="shared" si="123"/>
        <v>4.8153009853562537E-2</v>
      </c>
      <c r="H195" s="49">
        <f t="shared" si="153"/>
        <v>30.005960382265648</v>
      </c>
      <c r="I195" s="20">
        <f t="shared" si="124"/>
        <v>30.005960382265648</v>
      </c>
      <c r="J195" s="57">
        <f t="shared" si="154"/>
        <v>0</v>
      </c>
      <c r="K195" s="16">
        <f t="shared" si="125"/>
        <v>30.005960382265648</v>
      </c>
      <c r="L195" s="34">
        <f t="shared" si="155"/>
        <v>1</v>
      </c>
      <c r="M195" s="49">
        <f t="shared" si="170"/>
        <v>59.994074656669859</v>
      </c>
      <c r="N195" s="20">
        <f t="shared" si="171"/>
        <v>59.994074656669859</v>
      </c>
      <c r="O195" s="16">
        <f t="shared" si="156"/>
        <v>30.005925343330141</v>
      </c>
      <c r="P195" s="49">
        <f t="shared" si="172"/>
        <v>4.8153009853562516E-2</v>
      </c>
      <c r="Q195" s="20">
        <f t="shared" si="126"/>
        <v>4.8153009853562516E-2</v>
      </c>
      <c r="R195" s="49">
        <f t="shared" si="173"/>
        <v>9.6288704702662015E-2</v>
      </c>
      <c r="S195" s="20">
        <f t="shared" si="127"/>
        <v>9.6288704702662015E-2</v>
      </c>
      <c r="T195" s="57">
        <f t="shared" si="174"/>
        <v>-8.3792428036191177E-2</v>
      </c>
      <c r="U195" s="16">
        <f t="shared" si="157"/>
        <v>-4.0895285953930494E-4</v>
      </c>
      <c r="V195" s="16">
        <f t="shared" si="175"/>
        <v>-4.0895285953930494E-4</v>
      </c>
      <c r="W195" s="34">
        <f t="shared" si="128"/>
        <v>4</v>
      </c>
      <c r="X195" s="49">
        <f t="shared" si="176"/>
        <v>59.99403961857719</v>
      </c>
      <c r="Y195" s="20">
        <f t="shared" si="177"/>
        <v>59.99403961857719</v>
      </c>
      <c r="Z195" s="16">
        <f t="shared" si="158"/>
        <v>30.00596038142281</v>
      </c>
      <c r="AA195" s="49">
        <f t="shared" si="129"/>
        <v>-2.3616577050321224E-4</v>
      </c>
      <c r="AB195" s="20">
        <f t="shared" si="159"/>
        <v>359.9997638342295</v>
      </c>
      <c r="AC195" s="49">
        <f t="shared" si="160"/>
        <v>4.7224643016162079E-4</v>
      </c>
      <c r="AD195" s="20">
        <f t="shared" si="161"/>
        <v>359.99952775356985</v>
      </c>
      <c r="AF195" s="58">
        <f t="shared" si="178"/>
        <v>6.1111144657227721</v>
      </c>
      <c r="AG195" s="51">
        <f t="shared" si="162"/>
        <v>366.66686794336636</v>
      </c>
      <c r="AH195" s="16">
        <f t="shared" si="163"/>
        <v>250.00013723411345</v>
      </c>
      <c r="AI195" s="52">
        <f t="shared" si="130"/>
        <v>159.83420295309801</v>
      </c>
      <c r="AJ195" s="52">
        <f t="shared" si="164"/>
        <v>4.8389175624038216E-2</v>
      </c>
      <c r="AK195" s="16">
        <f t="shared" si="179"/>
        <v>8.1767992402711798</v>
      </c>
      <c r="AL195" s="16">
        <f t="shared" si="180"/>
        <v>8.1765630745006774</v>
      </c>
      <c r="AM195" s="32">
        <f t="shared" si="131"/>
        <v>6.1111144655671064</v>
      </c>
      <c r="AN195" s="32">
        <f t="shared" si="132"/>
        <v>-4.361853101479295E-5</v>
      </c>
      <c r="AO195" s="32">
        <f t="shared" si="133"/>
        <v>6.0489918745213203</v>
      </c>
      <c r="AP195" s="32">
        <f t="shared" si="134"/>
        <v>-4.361853101479295E-5</v>
      </c>
      <c r="AQ195" s="32">
        <f t="shared" si="135"/>
        <v>0.8691474634597921</v>
      </c>
      <c r="AR195" s="56">
        <f t="shared" si="182"/>
        <v>1035.3561068444851</v>
      </c>
      <c r="AS195" s="56">
        <f t="shared" si="182"/>
        <v>-2.3640227986827852E-3</v>
      </c>
      <c r="AT195" s="56">
        <f t="shared" si="182"/>
        <v>74.000238591390783</v>
      </c>
      <c r="AU195" s="55">
        <f t="shared" si="166"/>
        <v>0.31005890174502254</v>
      </c>
      <c r="AV195" s="56">
        <f t="shared" si="136"/>
        <v>11547.018060940365</v>
      </c>
      <c r="AW195" s="53">
        <f t="shared" si="137"/>
        <v>1.031982664146376E-2</v>
      </c>
      <c r="AX195" s="53">
        <f t="shared" si="138"/>
        <v>9.6755267010468021E-2</v>
      </c>
      <c r="AY195" s="56">
        <f t="shared" si="139"/>
        <v>676.67296196318557</v>
      </c>
      <c r="AZ195" s="56">
        <f t="shared" si="140"/>
        <v>399.58550738274505</v>
      </c>
      <c r="BA195" s="53">
        <f t="shared" si="141"/>
        <v>7.4403432051347793E-3</v>
      </c>
      <c r="BB195" s="56">
        <f t="shared" si="142"/>
        <v>277.08856893242034</v>
      </c>
      <c r="BC195" s="56">
        <f t="shared" si="143"/>
        <v>-1.1143519798224588E-3</v>
      </c>
      <c r="BD195" s="53">
        <f t="shared" si="144"/>
        <v>-9.9592112774466071E-10</v>
      </c>
      <c r="BE195" s="32">
        <f t="shared" si="145"/>
        <v>6.1111144647268505</v>
      </c>
      <c r="BF195" s="53">
        <f t="shared" si="146"/>
        <v>6.3790083931931563E-8</v>
      </c>
      <c r="BG195" s="51">
        <f t="shared" si="167"/>
        <v>6.1111145285169348</v>
      </c>
      <c r="BH195" s="51">
        <f t="shared" si="147"/>
        <v>-8.9372222219945684E-3</v>
      </c>
      <c r="BI195" s="51">
        <f t="shared" si="148"/>
        <v>-8.3792427185416449E-2</v>
      </c>
    </row>
    <row r="196" spans="1:61" ht="12.75" customHeight="1" x14ac:dyDescent="0.2">
      <c r="A196" s="45">
        <f t="shared" si="149"/>
        <v>170</v>
      </c>
      <c r="B196" s="57">
        <f t="shared" si="168"/>
        <v>9.6755267010468021E-2</v>
      </c>
      <c r="C196" s="16">
        <f t="shared" si="150"/>
        <v>9.6283020580301582E-2</v>
      </c>
      <c r="D196" s="34">
        <f t="shared" si="151"/>
        <v>1</v>
      </c>
      <c r="E196" s="49">
        <f t="shared" si="169"/>
        <v>8.3378523431750881E-2</v>
      </c>
      <c r="F196" s="49">
        <f t="shared" si="152"/>
        <v>4.8150218265262591E-2</v>
      </c>
      <c r="G196" s="20">
        <f t="shared" si="123"/>
        <v>4.8150218265262591E-2</v>
      </c>
      <c r="H196" s="49">
        <f t="shared" si="153"/>
        <v>30.005995416246336</v>
      </c>
      <c r="I196" s="20">
        <f t="shared" si="124"/>
        <v>30.005995416246336</v>
      </c>
      <c r="J196" s="57">
        <f t="shared" si="154"/>
        <v>0</v>
      </c>
      <c r="K196" s="16">
        <f t="shared" si="125"/>
        <v>30.005995416246336</v>
      </c>
      <c r="L196" s="34">
        <f t="shared" si="155"/>
        <v>1</v>
      </c>
      <c r="M196" s="49">
        <f t="shared" si="170"/>
        <v>59.994039618577176</v>
      </c>
      <c r="N196" s="20">
        <f t="shared" si="171"/>
        <v>59.994039618577176</v>
      </c>
      <c r="O196" s="16">
        <f t="shared" si="156"/>
        <v>30.005960381422824</v>
      </c>
      <c r="P196" s="49">
        <f t="shared" si="172"/>
        <v>4.8150218265262591E-2</v>
      </c>
      <c r="Q196" s="20">
        <f t="shared" si="126"/>
        <v>4.8150218265262591E-2</v>
      </c>
      <c r="R196" s="49">
        <f t="shared" si="173"/>
        <v>9.6283020581334811E-2</v>
      </c>
      <c r="S196" s="20">
        <f t="shared" si="127"/>
        <v>9.6283020581334811E-2</v>
      </c>
      <c r="T196" s="57">
        <f t="shared" si="174"/>
        <v>-8.3792427185416449E-2</v>
      </c>
      <c r="U196" s="16">
        <f t="shared" si="157"/>
        <v>-4.1390375366556764E-4</v>
      </c>
      <c r="V196" s="16">
        <f t="shared" si="175"/>
        <v>-4.1390375366556764E-4</v>
      </c>
      <c r="W196" s="34">
        <f t="shared" si="128"/>
        <v>4</v>
      </c>
      <c r="X196" s="49">
        <f t="shared" si="176"/>
        <v>59.994004584617016</v>
      </c>
      <c r="Y196" s="20">
        <f t="shared" si="177"/>
        <v>59.994004584617016</v>
      </c>
      <c r="Z196" s="16">
        <f t="shared" si="158"/>
        <v>30.005995415382984</v>
      </c>
      <c r="AA196" s="49">
        <f t="shared" si="129"/>
        <v>-2.390251947988158E-4</v>
      </c>
      <c r="AB196" s="20">
        <f t="shared" si="159"/>
        <v>359.99976097480521</v>
      </c>
      <c r="AC196" s="49">
        <f t="shared" si="160"/>
        <v>4.779638081573494E-4</v>
      </c>
      <c r="AD196" s="20">
        <f t="shared" si="161"/>
        <v>359.99952203619182</v>
      </c>
      <c r="AF196" s="58">
        <f t="shared" si="178"/>
        <v>6.1111145285169348</v>
      </c>
      <c r="AG196" s="51">
        <f t="shared" si="162"/>
        <v>366.66687171101609</v>
      </c>
      <c r="AH196" s="16">
        <f t="shared" si="163"/>
        <v>250.00013980296552</v>
      </c>
      <c r="AI196" s="52">
        <f t="shared" si="130"/>
        <v>159.83420623781964</v>
      </c>
      <c r="AJ196" s="52">
        <f t="shared" si="164"/>
        <v>4.838924346006479E-2</v>
      </c>
      <c r="AK196" s="16">
        <f t="shared" si="179"/>
        <v>8.2251884837312446</v>
      </c>
      <c r="AL196" s="16">
        <f t="shared" si="180"/>
        <v>8.2249494585364573</v>
      </c>
      <c r="AM196" s="32">
        <f t="shared" si="131"/>
        <v>6.1111145283574775</v>
      </c>
      <c r="AN196" s="32">
        <f t="shared" si="132"/>
        <v>-4.4146589223623446E-5</v>
      </c>
      <c r="AO196" s="32">
        <f t="shared" si="133"/>
        <v>6.048255783210581</v>
      </c>
      <c r="AP196" s="32">
        <f t="shared" si="134"/>
        <v>-4.4146589223623446E-5</v>
      </c>
      <c r="AQ196" s="32">
        <f t="shared" si="135"/>
        <v>0.87425554591411803</v>
      </c>
      <c r="AR196" s="56">
        <f t="shared" si="182"/>
        <v>1041.4043626276957</v>
      </c>
      <c r="AS196" s="56">
        <f t="shared" si="182"/>
        <v>-2.4081693879064088E-3</v>
      </c>
      <c r="AT196" s="56">
        <f t="shared" si="182"/>
        <v>74.874494137304907</v>
      </c>
      <c r="AU196" s="55">
        <f t="shared" si="166"/>
        <v>0.31005890174502254</v>
      </c>
      <c r="AV196" s="56">
        <f t="shared" si="136"/>
        <v>11547.01829824089</v>
      </c>
      <c r="AW196" s="53">
        <f t="shared" si="137"/>
        <v>1.031982685354451E-2</v>
      </c>
      <c r="AX196" s="53">
        <f t="shared" si="138"/>
        <v>9.6755268004667341E-2</v>
      </c>
      <c r="AY196" s="56">
        <f t="shared" si="139"/>
        <v>676.67295501009846</v>
      </c>
      <c r="AZ196" s="56">
        <f t="shared" si="140"/>
        <v>399.58551559454912</v>
      </c>
      <c r="BA196" s="53">
        <f t="shared" si="141"/>
        <v>7.4403432051347793E-3</v>
      </c>
      <c r="BB196" s="56">
        <f t="shared" si="142"/>
        <v>277.08857462681362</v>
      </c>
      <c r="BC196" s="56">
        <f t="shared" si="143"/>
        <v>-1.1352112642839529E-3</v>
      </c>
      <c r="BD196" s="53">
        <f t="shared" si="144"/>
        <v>-1.0145635338075528E-9</v>
      </c>
      <c r="BE196" s="32">
        <f t="shared" si="145"/>
        <v>6.1111145275023713</v>
      </c>
      <c r="BF196" s="53">
        <f t="shared" si="146"/>
        <v>6.4562343972374163E-8</v>
      </c>
      <c r="BG196" s="51">
        <f t="shared" si="167"/>
        <v>6.1111145920647152</v>
      </c>
      <c r="BH196" s="51">
        <f t="shared" si="147"/>
        <v>-8.9372222219890225E-3</v>
      </c>
      <c r="BI196" s="51">
        <f t="shared" si="148"/>
        <v>-8.3792426324363498E-2</v>
      </c>
    </row>
    <row r="197" spans="1:61" ht="12.75" customHeight="1" x14ac:dyDescent="0.2">
      <c r="A197" s="45">
        <f t="shared" si="149"/>
        <v>171</v>
      </c>
      <c r="B197" s="57">
        <f t="shared" si="168"/>
        <v>9.6755268004667341E-2</v>
      </c>
      <c r="C197" s="16">
        <f t="shared" si="150"/>
        <v>9.627730419646241E-2</v>
      </c>
      <c r="D197" s="34">
        <f t="shared" si="151"/>
        <v>1</v>
      </c>
      <c r="E197" s="49">
        <f t="shared" si="169"/>
        <v>8.3373543757137764E-2</v>
      </c>
      <c r="F197" s="49">
        <f t="shared" si="152"/>
        <v>4.8147410531753011E-2</v>
      </c>
      <c r="G197" s="20">
        <f t="shared" si="123"/>
        <v>4.8147410531753011E-2</v>
      </c>
      <c r="H197" s="49">
        <f t="shared" si="153"/>
        <v>30.006030446071261</v>
      </c>
      <c r="I197" s="20">
        <f t="shared" si="124"/>
        <v>30.006030446071261</v>
      </c>
      <c r="J197" s="57">
        <f t="shared" si="154"/>
        <v>0</v>
      </c>
      <c r="K197" s="16">
        <f t="shared" si="125"/>
        <v>30.006030446071261</v>
      </c>
      <c r="L197" s="34">
        <f t="shared" si="155"/>
        <v>1</v>
      </c>
      <c r="M197" s="49">
        <f t="shared" si="170"/>
        <v>59.994004584617009</v>
      </c>
      <c r="N197" s="20">
        <f t="shared" si="171"/>
        <v>59.994004584617009</v>
      </c>
      <c r="O197" s="16">
        <f t="shared" si="156"/>
        <v>30.005995415382991</v>
      </c>
      <c r="P197" s="49">
        <f t="shared" si="172"/>
        <v>4.8147410531753018E-2</v>
      </c>
      <c r="Q197" s="20">
        <f t="shared" si="126"/>
        <v>4.8147410531753018E-2</v>
      </c>
      <c r="R197" s="49">
        <f t="shared" si="173"/>
        <v>9.6277304196880756E-2</v>
      </c>
      <c r="S197" s="20">
        <f t="shared" si="127"/>
        <v>9.6277304196880756E-2</v>
      </c>
      <c r="T197" s="57">
        <f t="shared" si="174"/>
        <v>-8.3792426324363498E-2</v>
      </c>
      <c r="U197" s="16">
        <f t="shared" si="157"/>
        <v>-4.1888256722573403E-4</v>
      </c>
      <c r="V197" s="16">
        <f t="shared" si="175"/>
        <v>-4.1888256722573403E-4</v>
      </c>
      <c r="W197" s="34">
        <f t="shared" si="128"/>
        <v>4</v>
      </c>
      <c r="X197" s="49">
        <f t="shared" si="176"/>
        <v>59.993969554812985</v>
      </c>
      <c r="Y197" s="20">
        <f t="shared" si="177"/>
        <v>59.993969554812985</v>
      </c>
      <c r="Z197" s="16">
        <f t="shared" si="158"/>
        <v>30.006030445187015</v>
      </c>
      <c r="AA197" s="49">
        <f t="shared" si="129"/>
        <v>-2.4190075033881303E-4</v>
      </c>
      <c r="AB197" s="20">
        <f t="shared" si="159"/>
        <v>359.99975809924968</v>
      </c>
      <c r="AC197" s="49">
        <f t="shared" si="160"/>
        <v>4.837138210104425E-4</v>
      </c>
      <c r="AD197" s="20">
        <f t="shared" si="161"/>
        <v>359.99951628617902</v>
      </c>
      <c r="AF197" s="58">
        <f t="shared" si="178"/>
        <v>6.1111145920647152</v>
      </c>
      <c r="AG197" s="51">
        <f t="shared" si="162"/>
        <v>366.66687552388294</v>
      </c>
      <c r="AH197" s="16">
        <f t="shared" si="163"/>
        <v>250.00014240264747</v>
      </c>
      <c r="AI197" s="52">
        <f t="shared" si="130"/>
        <v>159.83420956196258</v>
      </c>
      <c r="AJ197" s="52">
        <f t="shared" si="164"/>
        <v>4.838931128205104E-2</v>
      </c>
      <c r="AK197" s="16">
        <f t="shared" si="179"/>
        <v>8.2735777950132956</v>
      </c>
      <c r="AL197" s="16">
        <f t="shared" si="180"/>
        <v>8.2733358942629707</v>
      </c>
      <c r="AM197" s="32">
        <f t="shared" si="131"/>
        <v>6.1111145919013987</v>
      </c>
      <c r="AN197" s="32">
        <f t="shared" si="132"/>
        <v>-4.4677625309686585E-5</v>
      </c>
      <c r="AO197" s="32">
        <f t="shared" si="133"/>
        <v>6.0475153783232107</v>
      </c>
      <c r="AP197" s="32">
        <f t="shared" si="134"/>
        <v>-4.4677625309686585E-5</v>
      </c>
      <c r="AQ197" s="32">
        <f t="shared" si="135"/>
        <v>0.87936301053346322</v>
      </c>
      <c r="AR197" s="56">
        <f t="shared" si="182"/>
        <v>1047.4518780060189</v>
      </c>
      <c r="AS197" s="56">
        <f t="shared" si="182"/>
        <v>-2.4528470132160955E-3</v>
      </c>
      <c r="AT197" s="56">
        <f t="shared" si="182"/>
        <v>75.753857147838374</v>
      </c>
      <c r="AU197" s="55">
        <f t="shared" si="166"/>
        <v>0.31005890174502254</v>
      </c>
      <c r="AV197" s="56">
        <f t="shared" si="136"/>
        <v>11547.018538389355</v>
      </c>
      <c r="AW197" s="53">
        <f t="shared" si="137"/>
        <v>1.031982706817053E-2</v>
      </c>
      <c r="AX197" s="53">
        <f t="shared" si="138"/>
        <v>9.6755269010798464E-2</v>
      </c>
      <c r="AY197" s="56">
        <f t="shared" si="139"/>
        <v>676.67294797356465</v>
      </c>
      <c r="AZ197" s="56">
        <f t="shared" si="140"/>
        <v>399.58552390490644</v>
      </c>
      <c r="BA197" s="53">
        <f t="shared" si="141"/>
        <v>7.4403432051347793E-3</v>
      </c>
      <c r="BB197" s="56">
        <f t="shared" si="142"/>
        <v>277.08858038954776</v>
      </c>
      <c r="BC197" s="56">
        <f t="shared" si="143"/>
        <v>-1.1563208895495336E-3</v>
      </c>
      <c r="BD197" s="53">
        <f t="shared" si="144"/>
        <v>-1.033429675010186E-9</v>
      </c>
      <c r="BE197" s="32">
        <f t="shared" si="145"/>
        <v>6.1111145910312858</v>
      </c>
      <c r="BF197" s="53">
        <f t="shared" si="146"/>
        <v>6.533895899650322E-8</v>
      </c>
      <c r="BG197" s="51">
        <f t="shared" si="167"/>
        <v>6.111114656370245</v>
      </c>
      <c r="BH197" s="51">
        <f t="shared" si="147"/>
        <v>-8.9372222219833777E-3</v>
      </c>
      <c r="BI197" s="51">
        <f t="shared" si="148"/>
        <v>-8.3792425452976452E-2</v>
      </c>
    </row>
    <row r="198" spans="1:61" ht="12.75" customHeight="1" x14ac:dyDescent="0.2">
      <c r="A198" s="45">
        <f t="shared" si="149"/>
        <v>172</v>
      </c>
      <c r="B198" s="57">
        <f t="shared" si="168"/>
        <v>9.6755269010798464E-2</v>
      </c>
      <c r="C198" s="16">
        <f t="shared" si="150"/>
        <v>9.627155518978725E-2</v>
      </c>
      <c r="D198" s="34">
        <f t="shared" si="151"/>
        <v>1</v>
      </c>
      <c r="E198" s="49">
        <f t="shared" si="169"/>
        <v>8.3368535839003735E-2</v>
      </c>
      <c r="F198" s="49">
        <f t="shared" si="152"/>
        <v>4.8144586471698975E-2</v>
      </c>
      <c r="G198" s="20">
        <f t="shared" si="123"/>
        <v>4.8144586471698975E-2</v>
      </c>
      <c r="H198" s="49">
        <f t="shared" si="153"/>
        <v>30.006065471716553</v>
      </c>
      <c r="I198" s="20">
        <f t="shared" si="124"/>
        <v>30.006065471716553</v>
      </c>
      <c r="J198" s="57">
        <f t="shared" si="154"/>
        <v>0</v>
      </c>
      <c r="K198" s="16">
        <f t="shared" si="125"/>
        <v>30.006065471716553</v>
      </c>
      <c r="L198" s="34">
        <f t="shared" si="155"/>
        <v>1</v>
      </c>
      <c r="M198" s="49">
        <f t="shared" si="170"/>
        <v>59.993969554812985</v>
      </c>
      <c r="N198" s="20">
        <f t="shared" si="171"/>
        <v>59.993969554812985</v>
      </c>
      <c r="O198" s="16">
        <f t="shared" si="156"/>
        <v>30.006030445187015</v>
      </c>
      <c r="P198" s="49">
        <f t="shared" si="172"/>
        <v>4.8144586471698968E-2</v>
      </c>
      <c r="Q198" s="20">
        <f t="shared" si="126"/>
        <v>4.8144586471698968E-2</v>
      </c>
      <c r="R198" s="49">
        <f t="shared" si="173"/>
        <v>9.6271555191500158E-2</v>
      </c>
      <c r="S198" s="20">
        <f t="shared" si="127"/>
        <v>9.6271555191500158E-2</v>
      </c>
      <c r="T198" s="57">
        <f t="shared" si="174"/>
        <v>-8.3792425452976452E-2</v>
      </c>
      <c r="U198" s="16">
        <f t="shared" si="157"/>
        <v>-4.2388961397271663E-4</v>
      </c>
      <c r="V198" s="16">
        <f t="shared" si="175"/>
        <v>-4.2388961397271663E-4</v>
      </c>
      <c r="W198" s="34">
        <f t="shared" si="128"/>
        <v>4</v>
      </c>
      <c r="X198" s="49">
        <f t="shared" si="176"/>
        <v>59.993934529188977</v>
      </c>
      <c r="Y198" s="20">
        <f t="shared" si="177"/>
        <v>59.993934529188977</v>
      </c>
      <c r="Z198" s="16">
        <f t="shared" si="158"/>
        <v>30.006065470811023</v>
      </c>
      <c r="AA198" s="49">
        <f t="shared" si="129"/>
        <v>-2.4479261837943601E-4</v>
      </c>
      <c r="AB198" s="20">
        <f t="shared" si="159"/>
        <v>359.99975520738161</v>
      </c>
      <c r="AC198" s="49">
        <f t="shared" si="160"/>
        <v>4.8949531864504953E-4</v>
      </c>
      <c r="AD198" s="20">
        <f t="shared" si="161"/>
        <v>359.99951050468138</v>
      </c>
      <c r="AF198" s="58">
        <f t="shared" si="178"/>
        <v>6.111114656370245</v>
      </c>
      <c r="AG198" s="51">
        <f t="shared" si="162"/>
        <v>366.66687938221469</v>
      </c>
      <c r="AH198" s="16">
        <f t="shared" si="163"/>
        <v>250.00014503332821</v>
      </c>
      <c r="AI198" s="52">
        <f t="shared" si="130"/>
        <v>159.83421292574292</v>
      </c>
      <c r="AJ198" s="52">
        <f t="shared" si="164"/>
        <v>4.8389379090110651E-2</v>
      </c>
      <c r="AK198" s="16">
        <f t="shared" si="179"/>
        <v>8.3219671741034063</v>
      </c>
      <c r="AL198" s="16">
        <f t="shared" si="180"/>
        <v>8.3217223814850172</v>
      </c>
      <c r="AM198" s="32">
        <f t="shared" si="131"/>
        <v>6.111114656203001</v>
      </c>
      <c r="AN198" s="32">
        <f t="shared" si="132"/>
        <v>-4.5211672737896678E-5</v>
      </c>
      <c r="AO198" s="32">
        <f t="shared" si="133"/>
        <v>6.0467706603801661</v>
      </c>
      <c r="AP198" s="32">
        <f t="shared" si="134"/>
        <v>-4.5211672737896678E-5</v>
      </c>
      <c r="AQ198" s="32">
        <f t="shared" si="135"/>
        <v>0.88446985365513264</v>
      </c>
      <c r="AR198" s="56">
        <f t="shared" si="182"/>
        <v>1053.498648666399</v>
      </c>
      <c r="AS198" s="56">
        <f t="shared" si="182"/>
        <v>-2.498058685953992E-3</v>
      </c>
      <c r="AT198" s="56">
        <f t="shared" si="182"/>
        <v>76.638327001493508</v>
      </c>
      <c r="AU198" s="55">
        <f t="shared" si="166"/>
        <v>0.31005890174502254</v>
      </c>
      <c r="AV198" s="56">
        <f t="shared" si="136"/>
        <v>11547.018781401373</v>
      </c>
      <c r="AW198" s="53">
        <f t="shared" si="137"/>
        <v>1.0319827285355772E-2</v>
      </c>
      <c r="AX198" s="53">
        <f t="shared" si="138"/>
        <v>9.6755270028926796E-2</v>
      </c>
      <c r="AY198" s="56">
        <f t="shared" si="139"/>
        <v>676.67294085312676</v>
      </c>
      <c r="AZ198" s="56">
        <f t="shared" si="140"/>
        <v>399.58553231435729</v>
      </c>
      <c r="BA198" s="53">
        <f t="shared" si="141"/>
        <v>7.4403432051347793E-3</v>
      </c>
      <c r="BB198" s="56">
        <f t="shared" si="142"/>
        <v>277.08858622099723</v>
      </c>
      <c r="BC198" s="56">
        <f t="shared" si="143"/>
        <v>-1.1776822277624888E-3</v>
      </c>
      <c r="BD198" s="53">
        <f t="shared" si="144"/>
        <v>-1.0525207776675086E-9</v>
      </c>
      <c r="BE198" s="32">
        <f t="shared" si="145"/>
        <v>6.1111146553177242</v>
      </c>
      <c r="BF198" s="53">
        <f t="shared" si="146"/>
        <v>6.6119977944738497E-8</v>
      </c>
      <c r="BG198" s="51">
        <f t="shared" si="167"/>
        <v>6.1111147214377022</v>
      </c>
      <c r="BH198" s="51">
        <f t="shared" si="147"/>
        <v>-8.9372222219776341E-3</v>
      </c>
      <c r="BI198" s="51">
        <f t="shared" si="148"/>
        <v>-8.3792424571198634E-2</v>
      </c>
    </row>
    <row r="199" spans="1:61" ht="12.75" customHeight="1" x14ac:dyDescent="0.2">
      <c r="A199" s="45">
        <f t="shared" si="149"/>
        <v>173</v>
      </c>
      <c r="B199" s="57">
        <f t="shared" si="168"/>
        <v>9.6755270028926796E-2</v>
      </c>
      <c r="C199" s="16">
        <f t="shared" si="150"/>
        <v>9.6265774710332153E-2</v>
      </c>
      <c r="D199" s="34">
        <f t="shared" si="151"/>
        <v>1</v>
      </c>
      <c r="E199" s="49">
        <f t="shared" si="169"/>
        <v>8.3363500673314772E-2</v>
      </c>
      <c r="F199" s="49">
        <f t="shared" si="152"/>
        <v>4.8141746660149712E-2</v>
      </c>
      <c r="G199" s="20">
        <f t="shared" si="123"/>
        <v>4.8141746660149712E-2</v>
      </c>
      <c r="H199" s="49">
        <f t="shared" si="153"/>
        <v>30.006100493159167</v>
      </c>
      <c r="I199" s="20">
        <f t="shared" si="124"/>
        <v>30.006100493159167</v>
      </c>
      <c r="J199" s="57">
        <f t="shared" si="154"/>
        <v>0</v>
      </c>
      <c r="K199" s="16">
        <f t="shared" si="125"/>
        <v>30.006100493159167</v>
      </c>
      <c r="L199" s="34">
        <f t="shared" si="155"/>
        <v>1</v>
      </c>
      <c r="M199" s="49">
        <f t="shared" si="170"/>
        <v>59.993934529188977</v>
      </c>
      <c r="N199" s="20">
        <f t="shared" si="171"/>
        <v>59.993934529188977</v>
      </c>
      <c r="O199" s="16">
        <f t="shared" si="156"/>
        <v>30.006065470811023</v>
      </c>
      <c r="P199" s="49">
        <f t="shared" si="172"/>
        <v>4.8141746660149712E-2</v>
      </c>
      <c r="Q199" s="20">
        <f t="shared" si="126"/>
        <v>4.8141746660149712E-2</v>
      </c>
      <c r="R199" s="49">
        <f t="shared" si="173"/>
        <v>9.6265774710281776E-2</v>
      </c>
      <c r="S199" s="20">
        <f t="shared" si="127"/>
        <v>9.6265774710281776E-2</v>
      </c>
      <c r="T199" s="57">
        <f t="shared" si="174"/>
        <v>-8.3792424571198634E-2</v>
      </c>
      <c r="U199" s="16">
        <f t="shared" si="157"/>
        <v>-4.289238978838622E-4</v>
      </c>
      <c r="V199" s="16">
        <f t="shared" si="175"/>
        <v>-4.289238978838622E-4</v>
      </c>
      <c r="W199" s="34">
        <f t="shared" si="128"/>
        <v>4</v>
      </c>
      <c r="X199" s="49">
        <f t="shared" si="176"/>
        <v>59.993899507767992</v>
      </c>
      <c r="Y199" s="20">
        <f t="shared" si="177"/>
        <v>59.993899507767992</v>
      </c>
      <c r="Z199" s="16">
        <f t="shared" si="158"/>
        <v>30.006100492232008</v>
      </c>
      <c r="AA199" s="49">
        <f t="shared" si="129"/>
        <v>-2.4770022379269168E-4</v>
      </c>
      <c r="AB199" s="20">
        <f t="shared" si="159"/>
        <v>359.99975229977622</v>
      </c>
      <c r="AC199" s="49">
        <f t="shared" si="160"/>
        <v>4.9530940604947788E-4</v>
      </c>
      <c r="AD199" s="20">
        <f t="shared" si="161"/>
        <v>359.99950469059394</v>
      </c>
      <c r="AF199" s="58">
        <f t="shared" si="178"/>
        <v>6.1111147214377022</v>
      </c>
      <c r="AG199" s="51">
        <f t="shared" si="162"/>
        <v>366.66688328626213</v>
      </c>
      <c r="AH199" s="16">
        <f t="shared" si="163"/>
        <v>250.00014769517875</v>
      </c>
      <c r="AI199" s="52">
        <f t="shared" si="130"/>
        <v>159.83421632937925</v>
      </c>
      <c r="AJ199" s="52">
        <f t="shared" si="164"/>
        <v>4.8389446883902565E-2</v>
      </c>
      <c r="AK199" s="16">
        <f t="shared" si="179"/>
        <v>8.3703566209873088</v>
      </c>
      <c r="AL199" s="16">
        <f t="shared" si="180"/>
        <v>8.3701089207635277</v>
      </c>
      <c r="AM199" s="32">
        <f t="shared" si="131"/>
        <v>6.1111147212664614</v>
      </c>
      <c r="AN199" s="32">
        <f t="shared" si="132"/>
        <v>-4.5748625273725981E-5</v>
      </c>
      <c r="AO199" s="32">
        <f t="shared" si="133"/>
        <v>6.0460216298938576</v>
      </c>
      <c r="AP199" s="32">
        <f t="shared" si="134"/>
        <v>-4.5748625273725981E-5</v>
      </c>
      <c r="AQ199" s="32">
        <f t="shared" si="135"/>
        <v>0.88957607169667319</v>
      </c>
      <c r="AR199" s="56">
        <f t="shared" si="182"/>
        <v>1059.5446702962929</v>
      </c>
      <c r="AS199" s="56">
        <f t="shared" si="182"/>
        <v>-2.543807311227718E-3</v>
      </c>
      <c r="AT199" s="56">
        <f t="shared" si="182"/>
        <v>77.527903073190174</v>
      </c>
      <c r="AU199" s="55">
        <f t="shared" si="166"/>
        <v>0.31005890174502254</v>
      </c>
      <c r="AV199" s="56">
        <f t="shared" si="136"/>
        <v>11547.019027292738</v>
      </c>
      <c r="AW199" s="53">
        <f t="shared" si="137"/>
        <v>1.0319827505114348E-2</v>
      </c>
      <c r="AX199" s="53">
        <f t="shared" si="138"/>
        <v>9.6755271059118464E-2</v>
      </c>
      <c r="AY199" s="56">
        <f t="shared" si="139"/>
        <v>676.67293364832221</v>
      </c>
      <c r="AZ199" s="56">
        <f t="shared" si="140"/>
        <v>399.58554082344813</v>
      </c>
      <c r="BA199" s="53">
        <f t="shared" si="141"/>
        <v>7.4403432051347793E-3</v>
      </c>
      <c r="BB199" s="56">
        <f t="shared" si="142"/>
        <v>277.08859212154101</v>
      </c>
      <c r="BC199" s="56">
        <f t="shared" si="143"/>
        <v>-1.1992966669254201E-3</v>
      </c>
      <c r="BD199" s="53">
        <f t="shared" si="144"/>
        <v>-1.0718380822682908E-9</v>
      </c>
      <c r="BE199" s="32">
        <f t="shared" si="145"/>
        <v>6.1111147203658645</v>
      </c>
      <c r="BF199" s="53">
        <f t="shared" si="146"/>
        <v>6.690524545352851E-8</v>
      </c>
      <c r="BG199" s="51">
        <f t="shared" si="167"/>
        <v>6.1111147872711102</v>
      </c>
      <c r="BH199" s="51">
        <f t="shared" si="147"/>
        <v>-8.9372222219717898E-3</v>
      </c>
      <c r="BI199" s="51">
        <f t="shared" si="148"/>
        <v>-8.3792423678972716E-2</v>
      </c>
    </row>
    <row r="200" spans="1:61" ht="12.75" customHeight="1" x14ac:dyDescent="0.2">
      <c r="A200" s="45">
        <f t="shared" si="149"/>
        <v>174</v>
      </c>
      <c r="B200" s="57">
        <f t="shared" si="168"/>
        <v>9.6755271059118464E-2</v>
      </c>
      <c r="C200" s="16">
        <f t="shared" si="150"/>
        <v>9.6259961653061055E-2</v>
      </c>
      <c r="D200" s="34">
        <f t="shared" si="151"/>
        <v>1</v>
      </c>
      <c r="E200" s="49">
        <f t="shared" si="169"/>
        <v>8.3358437303188287E-2</v>
      </c>
      <c r="F200" s="49">
        <f t="shared" si="152"/>
        <v>4.8138890544401819E-2</v>
      </c>
      <c r="G200" s="20">
        <f t="shared" si="123"/>
        <v>4.8138890544401819E-2</v>
      </c>
      <c r="H200" s="49">
        <f t="shared" si="153"/>
        <v>30.006135510375291</v>
      </c>
      <c r="I200" s="20">
        <f t="shared" si="124"/>
        <v>30.006135510375291</v>
      </c>
      <c r="J200" s="57">
        <f t="shared" si="154"/>
        <v>0</v>
      </c>
      <c r="K200" s="16">
        <f t="shared" si="125"/>
        <v>30.006135510375291</v>
      </c>
      <c r="L200" s="34">
        <f t="shared" si="155"/>
        <v>1</v>
      </c>
      <c r="M200" s="49">
        <f t="shared" si="170"/>
        <v>59.993899507767992</v>
      </c>
      <c r="N200" s="20">
        <f t="shared" si="171"/>
        <v>59.993899507767992</v>
      </c>
      <c r="O200" s="16">
        <f t="shared" si="156"/>
        <v>30.006100492232008</v>
      </c>
      <c r="P200" s="49">
        <f t="shared" si="172"/>
        <v>4.8138890544401805E-2</v>
      </c>
      <c r="Q200" s="20">
        <f t="shared" si="126"/>
        <v>4.8138890544401805E-2</v>
      </c>
      <c r="R200" s="49">
        <f t="shared" si="173"/>
        <v>9.6259961649547671E-2</v>
      </c>
      <c r="S200" s="20">
        <f t="shared" si="127"/>
        <v>9.6259961649547671E-2</v>
      </c>
      <c r="T200" s="57">
        <f t="shared" si="174"/>
        <v>-8.3792423678972716E-2</v>
      </c>
      <c r="U200" s="16">
        <f t="shared" si="157"/>
        <v>-4.3398637578442867E-4</v>
      </c>
      <c r="V200" s="16">
        <f t="shared" si="175"/>
        <v>-4.3398637578442867E-4</v>
      </c>
      <c r="W200" s="34">
        <f t="shared" si="128"/>
        <v>4</v>
      </c>
      <c r="X200" s="49">
        <f t="shared" si="176"/>
        <v>59.993864490573891</v>
      </c>
      <c r="Y200" s="20">
        <f t="shared" si="177"/>
        <v>59.993864490573891</v>
      </c>
      <c r="Z200" s="16">
        <f t="shared" si="158"/>
        <v>30.006135509426109</v>
      </c>
      <c r="AA200" s="49">
        <f t="shared" si="129"/>
        <v>-2.5062411920341663E-4</v>
      </c>
      <c r="AB200" s="20">
        <f t="shared" si="159"/>
        <v>359.99974937588081</v>
      </c>
      <c r="AC200" s="49">
        <f t="shared" si="160"/>
        <v>5.0115567620178378E-4</v>
      </c>
      <c r="AD200" s="20">
        <f t="shared" si="161"/>
        <v>359.9994988443238</v>
      </c>
      <c r="AF200" s="58">
        <f t="shared" si="178"/>
        <v>6.1111147872711102</v>
      </c>
      <c r="AG200" s="51">
        <f t="shared" si="162"/>
        <v>366.66688723626663</v>
      </c>
      <c r="AH200" s="16">
        <f t="shared" si="163"/>
        <v>250.00015038836364</v>
      </c>
      <c r="AI200" s="52">
        <f t="shared" si="130"/>
        <v>159.83421977308197</v>
      </c>
      <c r="AJ200" s="52">
        <f t="shared" si="164"/>
        <v>4.8389514663597311E-2</v>
      </c>
      <c r="AK200" s="16">
        <f t="shared" si="179"/>
        <v>8.4187461356509061</v>
      </c>
      <c r="AL200" s="16">
        <f t="shared" si="180"/>
        <v>8.4184955115317166</v>
      </c>
      <c r="AM200" s="32">
        <f t="shared" si="131"/>
        <v>6.1111147870958034</v>
      </c>
      <c r="AN200" s="32">
        <f t="shared" si="132"/>
        <v>-4.6288584971594576E-5</v>
      </c>
      <c r="AO200" s="32">
        <f t="shared" si="133"/>
        <v>6.0452682873970236</v>
      </c>
      <c r="AP200" s="32">
        <f t="shared" si="134"/>
        <v>-4.6288584971594576E-5</v>
      </c>
      <c r="AQ200" s="32">
        <f t="shared" si="135"/>
        <v>0.89468166095703583</v>
      </c>
      <c r="AR200" s="56">
        <f t="shared" si="182"/>
        <v>1065.5899385836899</v>
      </c>
      <c r="AS200" s="56">
        <f t="shared" si="182"/>
        <v>-2.5900958961993124E-3</v>
      </c>
      <c r="AT200" s="56">
        <f t="shared" si="182"/>
        <v>78.422584734147208</v>
      </c>
      <c r="AU200" s="55">
        <f t="shared" si="166"/>
        <v>0.31005890174502254</v>
      </c>
      <c r="AV200" s="56">
        <f t="shared" si="136"/>
        <v>11547.019276078645</v>
      </c>
      <c r="AW200" s="53">
        <f t="shared" si="137"/>
        <v>1.0319827727459843E-2</v>
      </c>
      <c r="AX200" s="53">
        <f t="shared" si="138"/>
        <v>9.6755272101437167E-2</v>
      </c>
      <c r="AY200" s="56">
        <f t="shared" si="139"/>
        <v>676.67292635870524</v>
      </c>
      <c r="AZ200" s="56">
        <f t="shared" si="140"/>
        <v>399.58554943270491</v>
      </c>
      <c r="BA200" s="53">
        <f t="shared" si="141"/>
        <v>7.4403432051347793E-3</v>
      </c>
      <c r="BB200" s="56">
        <f t="shared" si="142"/>
        <v>277.08859809154399</v>
      </c>
      <c r="BC200" s="56">
        <f t="shared" si="143"/>
        <v>-1.2211655436544788E-3</v>
      </c>
      <c r="BD200" s="53">
        <f t="shared" si="144"/>
        <v>-1.0913827833760889E-9</v>
      </c>
      <c r="BE200" s="32">
        <f t="shared" si="145"/>
        <v>6.1111147861797273</v>
      </c>
      <c r="BF200" s="53">
        <f t="shared" si="146"/>
        <v>6.7694910772260018E-8</v>
      </c>
      <c r="BG200" s="51">
        <f t="shared" si="167"/>
        <v>6.1111148538746383</v>
      </c>
      <c r="BH200" s="51">
        <f t="shared" si="147"/>
        <v>-8.9372222219658431E-3</v>
      </c>
      <c r="BI200" s="51">
        <f t="shared" si="148"/>
        <v>-8.3792422776243575E-2</v>
      </c>
    </row>
    <row r="201" spans="1:61" ht="12.75" customHeight="1" x14ac:dyDescent="0.2">
      <c r="A201" s="45">
        <f t="shared" si="149"/>
        <v>175</v>
      </c>
      <c r="B201" s="57">
        <f t="shared" si="168"/>
        <v>9.6755272101437167E-2</v>
      </c>
      <c r="C201" s="16">
        <f t="shared" si="150"/>
        <v>9.6254116425257052E-2</v>
      </c>
      <c r="D201" s="34">
        <f t="shared" si="151"/>
        <v>1</v>
      </c>
      <c r="E201" s="49">
        <f t="shared" si="169"/>
        <v>8.3353346081369128E-2</v>
      </c>
      <c r="F201" s="49">
        <f t="shared" si="152"/>
        <v>4.813601832804968E-2</v>
      </c>
      <c r="G201" s="20">
        <f t="shared" si="123"/>
        <v>4.813601832804968E-2</v>
      </c>
      <c r="H201" s="49">
        <f t="shared" si="153"/>
        <v>30.006170523341378</v>
      </c>
      <c r="I201" s="20">
        <f t="shared" si="124"/>
        <v>30.006170523341378</v>
      </c>
      <c r="J201" s="57">
        <f t="shared" si="154"/>
        <v>0</v>
      </c>
      <c r="K201" s="16">
        <f t="shared" si="125"/>
        <v>30.006170523341378</v>
      </c>
      <c r="L201" s="34">
        <f t="shared" si="155"/>
        <v>1</v>
      </c>
      <c r="M201" s="49">
        <f t="shared" si="170"/>
        <v>59.993864490573891</v>
      </c>
      <c r="N201" s="20">
        <f t="shared" si="171"/>
        <v>59.993864490573891</v>
      </c>
      <c r="O201" s="16">
        <f t="shared" si="156"/>
        <v>30.006135509426109</v>
      </c>
      <c r="P201" s="49">
        <f t="shared" si="172"/>
        <v>4.8136018328049687E-2</v>
      </c>
      <c r="Q201" s="20">
        <f t="shared" si="126"/>
        <v>4.8136018328049687E-2</v>
      </c>
      <c r="R201" s="49">
        <f t="shared" si="173"/>
        <v>9.6254116423685976E-2</v>
      </c>
      <c r="S201" s="20">
        <f t="shared" si="127"/>
        <v>9.6254116423685976E-2</v>
      </c>
      <c r="T201" s="57">
        <f t="shared" si="174"/>
        <v>-8.3792422776243575E-2</v>
      </c>
      <c r="U201" s="16">
        <f t="shared" si="157"/>
        <v>-4.3907669487444623E-4</v>
      </c>
      <c r="V201" s="16">
        <f t="shared" si="175"/>
        <v>-4.3907669487444623E-4</v>
      </c>
      <c r="W201" s="34">
        <f t="shared" si="128"/>
        <v>4</v>
      </c>
      <c r="X201" s="49">
        <f t="shared" si="176"/>
        <v>59.993829477630193</v>
      </c>
      <c r="Y201" s="20">
        <f t="shared" si="177"/>
        <v>59.993829477630193</v>
      </c>
      <c r="Z201" s="16">
        <f t="shared" si="158"/>
        <v>30.006170522369807</v>
      </c>
      <c r="AA201" s="49">
        <f t="shared" si="129"/>
        <v>-2.5356410093899746E-4</v>
      </c>
      <c r="AB201" s="20">
        <f t="shared" si="159"/>
        <v>359.99974643589906</v>
      </c>
      <c r="AC201" s="49">
        <f t="shared" si="160"/>
        <v>5.0703301589510668E-4</v>
      </c>
      <c r="AD201" s="20">
        <f t="shared" si="161"/>
        <v>359.99949296698412</v>
      </c>
      <c r="AF201" s="58">
        <f t="shared" si="178"/>
        <v>6.1111148538746383</v>
      </c>
      <c r="AG201" s="51">
        <f t="shared" si="162"/>
        <v>366.66689123247829</v>
      </c>
      <c r="AH201" s="16">
        <f t="shared" si="163"/>
        <v>250.00015311305339</v>
      </c>
      <c r="AI201" s="52">
        <f t="shared" si="130"/>
        <v>159.83422325706923</v>
      </c>
      <c r="AJ201" s="52">
        <f t="shared" si="164"/>
        <v>4.8389582428967515E-2</v>
      </c>
      <c r="AK201" s="16">
        <f t="shared" si="179"/>
        <v>8.4671357180798736</v>
      </c>
      <c r="AL201" s="16">
        <f t="shared" si="180"/>
        <v>8.4668821539789292</v>
      </c>
      <c r="AM201" s="32">
        <f t="shared" si="131"/>
        <v>6.111114853695196</v>
      </c>
      <c r="AN201" s="32">
        <f t="shared" si="132"/>
        <v>-4.683151420251613E-5</v>
      </c>
      <c r="AO201" s="32">
        <f t="shared" si="133"/>
        <v>6.0445106334139505</v>
      </c>
      <c r="AP201" s="32">
        <f t="shared" si="134"/>
        <v>-4.683151420251613E-5</v>
      </c>
      <c r="AQ201" s="32">
        <f t="shared" si="135"/>
        <v>0.89978661781543345</v>
      </c>
      <c r="AR201" s="56">
        <f t="shared" si="182"/>
        <v>1071.6344492171038</v>
      </c>
      <c r="AS201" s="56">
        <f t="shared" si="182"/>
        <v>-2.6369274104018287E-3</v>
      </c>
      <c r="AT201" s="56">
        <f t="shared" si="182"/>
        <v>79.322371351962644</v>
      </c>
      <c r="AU201" s="55">
        <f t="shared" si="166"/>
        <v>0.31005890174502254</v>
      </c>
      <c r="AV201" s="56">
        <f t="shared" si="136"/>
        <v>11547.019527774859</v>
      </c>
      <c r="AW201" s="53">
        <f t="shared" si="137"/>
        <v>1.0319827952406341E-2</v>
      </c>
      <c r="AX201" s="53">
        <f t="shared" si="138"/>
        <v>9.6755273155948937E-2</v>
      </c>
      <c r="AY201" s="56">
        <f t="shared" si="139"/>
        <v>676.67291898381461</v>
      </c>
      <c r="AZ201" s="56">
        <f t="shared" si="140"/>
        <v>399.58555814267305</v>
      </c>
      <c r="BA201" s="53">
        <f t="shared" si="141"/>
        <v>7.4403432051347793E-3</v>
      </c>
      <c r="BB201" s="56">
        <f t="shared" si="142"/>
        <v>277.08860413138416</v>
      </c>
      <c r="BC201" s="56">
        <f t="shared" si="143"/>
        <v>-1.2432902425985048E-3</v>
      </c>
      <c r="BD201" s="53">
        <f t="shared" si="144"/>
        <v>-1.1111561184823415E-9</v>
      </c>
      <c r="BE201" s="32">
        <f t="shared" si="145"/>
        <v>6.1111148527634818</v>
      </c>
      <c r="BF201" s="53">
        <f t="shared" si="146"/>
        <v>6.8488918869798843E-8</v>
      </c>
      <c r="BG201" s="51">
        <f t="shared" si="167"/>
        <v>6.1111149212524003</v>
      </c>
      <c r="BH201" s="51">
        <f t="shared" si="147"/>
        <v>-8.9372222219597959E-3</v>
      </c>
      <c r="BI201" s="51">
        <f t="shared" si="148"/>
        <v>-8.3792421862954006E-2</v>
      </c>
    </row>
    <row r="202" spans="1:61" ht="12.75" customHeight="1" x14ac:dyDescent="0.2">
      <c r="A202" s="45">
        <f t="shared" si="149"/>
        <v>176</v>
      </c>
      <c r="B202" s="57">
        <f t="shared" si="168"/>
        <v>9.6755273155948937E-2</v>
      </c>
      <c r="C202" s="16">
        <f t="shared" si="150"/>
        <v>9.6248240140084818E-2</v>
      </c>
      <c r="D202" s="34">
        <f t="shared" si="151"/>
        <v>1</v>
      </c>
      <c r="E202" s="49">
        <f t="shared" si="169"/>
        <v>8.3348227971874536E-2</v>
      </c>
      <c r="F202" s="49">
        <f t="shared" si="152"/>
        <v>4.8133130567696525E-2</v>
      </c>
      <c r="G202" s="20">
        <f t="shared" si="123"/>
        <v>4.8133130567696525E-2</v>
      </c>
      <c r="H202" s="49">
        <f t="shared" si="153"/>
        <v>30.006205532034713</v>
      </c>
      <c r="I202" s="20">
        <f t="shared" si="124"/>
        <v>30.006205532034713</v>
      </c>
      <c r="J202" s="57">
        <f t="shared" si="154"/>
        <v>0</v>
      </c>
      <c r="K202" s="16">
        <f t="shared" si="125"/>
        <v>30.006205532034713</v>
      </c>
      <c r="L202" s="34">
        <f t="shared" si="155"/>
        <v>1</v>
      </c>
      <c r="M202" s="49">
        <f t="shared" si="170"/>
        <v>59.993829477630193</v>
      </c>
      <c r="N202" s="20">
        <f t="shared" si="171"/>
        <v>59.993829477630193</v>
      </c>
      <c r="O202" s="16">
        <f t="shared" si="156"/>
        <v>30.006170522369807</v>
      </c>
      <c r="P202" s="49">
        <f t="shared" si="172"/>
        <v>4.8133130567696511E-2</v>
      </c>
      <c r="Q202" s="20">
        <f t="shared" si="126"/>
        <v>4.8133130567696511E-2</v>
      </c>
      <c r="R202" s="49">
        <f t="shared" si="173"/>
        <v>9.6248240140153082E-2</v>
      </c>
      <c r="S202" s="20">
        <f t="shared" si="127"/>
        <v>9.6248240140153082E-2</v>
      </c>
      <c r="T202" s="57">
        <f t="shared" si="174"/>
        <v>-8.3792421862954006E-2</v>
      </c>
      <c r="U202" s="16">
        <f t="shared" si="157"/>
        <v>-4.441938910794696E-4</v>
      </c>
      <c r="V202" s="16">
        <f t="shared" si="175"/>
        <v>-4.441938910794696E-4</v>
      </c>
      <c r="W202" s="34">
        <f t="shared" si="128"/>
        <v>4</v>
      </c>
      <c r="X202" s="49">
        <f t="shared" si="176"/>
        <v>59.993794468959628</v>
      </c>
      <c r="Y202" s="20">
        <f t="shared" si="177"/>
        <v>59.993794468959628</v>
      </c>
      <c r="Z202" s="16">
        <f t="shared" si="158"/>
        <v>30.006205531040372</v>
      </c>
      <c r="AA202" s="49">
        <f t="shared" si="129"/>
        <v>-2.5651961231788918E-4</v>
      </c>
      <c r="AB202" s="20">
        <f t="shared" si="159"/>
        <v>359.99974348038768</v>
      </c>
      <c r="AC202" s="49">
        <f t="shared" si="160"/>
        <v>5.1294319925557002E-4</v>
      </c>
      <c r="AD202" s="20">
        <f t="shared" si="161"/>
        <v>359.99948705680072</v>
      </c>
      <c r="AF202" s="58">
        <f t="shared" si="178"/>
        <v>6.1111149212524003</v>
      </c>
      <c r="AG202" s="51">
        <f t="shared" si="162"/>
        <v>366.66689527514404</v>
      </c>
      <c r="AH202" s="16">
        <f t="shared" si="163"/>
        <v>250.0001558694164</v>
      </c>
      <c r="AI202" s="52">
        <f t="shared" si="130"/>
        <v>159.83422678155623</v>
      </c>
      <c r="AJ202" s="52">
        <f t="shared" si="164"/>
        <v>4.8389650180013177E-2</v>
      </c>
      <c r="AK202" s="16">
        <f t="shared" si="179"/>
        <v>8.5155253682598868</v>
      </c>
      <c r="AL202" s="16">
        <f t="shared" si="180"/>
        <v>8.5152688486475654</v>
      </c>
      <c r="AM202" s="32">
        <f t="shared" si="131"/>
        <v>6.1111149210687508</v>
      </c>
      <c r="AN202" s="32">
        <f t="shared" si="132"/>
        <v>-4.7377310139535016E-5</v>
      </c>
      <c r="AO202" s="32">
        <f t="shared" si="133"/>
        <v>6.0437486684662955</v>
      </c>
      <c r="AP202" s="32">
        <f t="shared" si="134"/>
        <v>-4.7377310139535016E-5</v>
      </c>
      <c r="AQ202" s="32">
        <f t="shared" si="135"/>
        <v>0.90489093868874648</v>
      </c>
      <c r="AR202" s="56">
        <f t="shared" si="182"/>
        <v>1077.6781978855702</v>
      </c>
      <c r="AS202" s="56">
        <f t="shared" si="182"/>
        <v>-2.6843047205413638E-3</v>
      </c>
      <c r="AT202" s="56">
        <f t="shared" si="182"/>
        <v>80.227262290651396</v>
      </c>
      <c r="AU202" s="55">
        <f t="shared" si="166"/>
        <v>0.31005890174502254</v>
      </c>
      <c r="AV202" s="56">
        <f t="shared" si="136"/>
        <v>11547.019782396927</v>
      </c>
      <c r="AW202" s="53">
        <f t="shared" si="137"/>
        <v>1.0319828179967742E-2</v>
      </c>
      <c r="AX202" s="53">
        <f t="shared" si="138"/>
        <v>9.6755274222718929E-2</v>
      </c>
      <c r="AY202" s="56">
        <f t="shared" si="139"/>
        <v>676.67291152319444</v>
      </c>
      <c r="AZ202" s="56">
        <f t="shared" si="140"/>
        <v>399.58556695389058</v>
      </c>
      <c r="BA202" s="53">
        <f t="shared" si="141"/>
        <v>7.4403432051347793E-3</v>
      </c>
      <c r="BB202" s="56">
        <f t="shared" si="142"/>
        <v>277.08861024143471</v>
      </c>
      <c r="BC202" s="56">
        <f t="shared" si="143"/>
        <v>-1.2656721308417218E-3</v>
      </c>
      <c r="BD202" s="53">
        <f t="shared" si="144"/>
        <v>-1.131159309380599E-9</v>
      </c>
      <c r="BE202" s="32">
        <f t="shared" si="145"/>
        <v>6.1111149201212411</v>
      </c>
      <c r="BF202" s="53">
        <f t="shared" si="146"/>
        <v>6.9287119366001267E-8</v>
      </c>
      <c r="BG202" s="51">
        <f t="shared" si="167"/>
        <v>6.1111149894083603</v>
      </c>
      <c r="BH202" s="51">
        <f t="shared" si="147"/>
        <v>-8.9372222219536428E-3</v>
      </c>
      <c r="BI202" s="51">
        <f t="shared" si="148"/>
        <v>-8.3792420939047554E-2</v>
      </c>
    </row>
    <row r="203" spans="1:61" ht="12.75" customHeight="1" x14ac:dyDescent="0.2">
      <c r="A203" s="45">
        <f t="shared" si="149"/>
        <v>177</v>
      </c>
      <c r="B203" s="57">
        <f t="shared" si="168"/>
        <v>9.6755274222718929E-2</v>
      </c>
      <c r="C203" s="16">
        <f t="shared" si="150"/>
        <v>9.6242331023461247E-2</v>
      </c>
      <c r="D203" s="34">
        <f t="shared" si="151"/>
        <v>1</v>
      </c>
      <c r="E203" s="49">
        <f t="shared" si="169"/>
        <v>8.3343081438447028E-2</v>
      </c>
      <c r="F203" s="49">
        <f t="shared" si="152"/>
        <v>4.8130226376051279E-2</v>
      </c>
      <c r="G203" s="20">
        <f t="shared" si="123"/>
        <v>4.8130226376051279E-2</v>
      </c>
      <c r="H203" s="49">
        <f t="shared" si="153"/>
        <v>30.006240536431292</v>
      </c>
      <c r="I203" s="20">
        <f t="shared" si="124"/>
        <v>30.006240536431292</v>
      </c>
      <c r="J203" s="57">
        <f t="shared" si="154"/>
        <v>0</v>
      </c>
      <c r="K203" s="16">
        <f t="shared" si="125"/>
        <v>30.006240536431292</v>
      </c>
      <c r="L203" s="34">
        <f t="shared" si="155"/>
        <v>1</v>
      </c>
      <c r="M203" s="49">
        <f t="shared" si="170"/>
        <v>59.993794468959628</v>
      </c>
      <c r="N203" s="20">
        <f t="shared" si="171"/>
        <v>59.993794468959628</v>
      </c>
      <c r="O203" s="16">
        <f t="shared" si="156"/>
        <v>30.006205531040372</v>
      </c>
      <c r="P203" s="49">
        <f t="shared" si="172"/>
        <v>4.8130226376051286E-2</v>
      </c>
      <c r="Q203" s="20">
        <f t="shared" si="126"/>
        <v>4.8130226376051286E-2</v>
      </c>
      <c r="R203" s="49">
        <f t="shared" si="173"/>
        <v>9.6242331024733827E-2</v>
      </c>
      <c r="S203" s="20">
        <f t="shared" si="127"/>
        <v>9.6242331024733827E-2</v>
      </c>
      <c r="T203" s="57">
        <f t="shared" si="174"/>
        <v>-8.3792420939047554E-2</v>
      </c>
      <c r="U203" s="16">
        <f t="shared" si="157"/>
        <v>-4.493395006005263E-4</v>
      </c>
      <c r="V203" s="16">
        <f t="shared" si="175"/>
        <v>-4.493395006005263E-4</v>
      </c>
      <c r="W203" s="34">
        <f t="shared" si="128"/>
        <v>4</v>
      </c>
      <c r="X203" s="49">
        <f t="shared" si="176"/>
        <v>59.993759464586233</v>
      </c>
      <c r="Y203" s="20">
        <f t="shared" si="177"/>
        <v>59.993759464586233</v>
      </c>
      <c r="Z203" s="16">
        <f t="shared" si="158"/>
        <v>30.006240535413767</v>
      </c>
      <c r="AA203" s="49">
        <f t="shared" si="129"/>
        <v>-2.5949154055320451E-4</v>
      </c>
      <c r="AB203" s="20">
        <f t="shared" si="159"/>
        <v>359.99974050845947</v>
      </c>
      <c r="AC203" s="49">
        <f t="shared" si="160"/>
        <v>5.1888510401809336E-4</v>
      </c>
      <c r="AD203" s="20">
        <f t="shared" si="161"/>
        <v>359.99948111489596</v>
      </c>
      <c r="AF203" s="58">
        <f t="shared" si="178"/>
        <v>6.1111149894083603</v>
      </c>
      <c r="AG203" s="51">
        <f t="shared" si="162"/>
        <v>366.6668993645016</v>
      </c>
      <c r="AH203" s="16">
        <f t="shared" si="163"/>
        <v>250.00015865761475</v>
      </c>
      <c r="AI203" s="52">
        <f t="shared" si="130"/>
        <v>159.83423034675019</v>
      </c>
      <c r="AJ203" s="52">
        <f t="shared" si="164"/>
        <v>4.8389717916563768E-2</v>
      </c>
      <c r="AK203" s="16">
        <f t="shared" si="179"/>
        <v>8.5639150861764506</v>
      </c>
      <c r="AL203" s="16">
        <f t="shared" si="180"/>
        <v>8.5636555946359181</v>
      </c>
      <c r="AM203" s="32">
        <f t="shared" si="131"/>
        <v>6.1111149892204306</v>
      </c>
      <c r="AN203" s="32">
        <f t="shared" si="132"/>
        <v>-4.7926136632769092E-5</v>
      </c>
      <c r="AO203" s="32">
        <f t="shared" si="133"/>
        <v>6.0429823931013846</v>
      </c>
      <c r="AP203" s="32">
        <f t="shared" si="134"/>
        <v>-4.7926136632769092E-5</v>
      </c>
      <c r="AQ203" s="32">
        <f t="shared" si="135"/>
        <v>0.90999461984194263</v>
      </c>
      <c r="AR203" s="56">
        <f t="shared" ref="AR203:AT218" si="183">AR202+AO203</f>
        <v>1083.7211802786715</v>
      </c>
      <c r="AS203" s="56">
        <f t="shared" si="183"/>
        <v>-2.7322308571741329E-3</v>
      </c>
      <c r="AT203" s="56">
        <f t="shared" si="183"/>
        <v>81.137256910493335</v>
      </c>
      <c r="AU203" s="55">
        <f t="shared" si="166"/>
        <v>0.31005890174502254</v>
      </c>
      <c r="AV203" s="56">
        <f t="shared" si="136"/>
        <v>11547.020039959816</v>
      </c>
      <c r="AW203" s="53">
        <f t="shared" si="137"/>
        <v>1.031982841015742E-2</v>
      </c>
      <c r="AX203" s="53">
        <f t="shared" si="138"/>
        <v>9.6755275301809815E-2</v>
      </c>
      <c r="AY203" s="56">
        <f t="shared" si="139"/>
        <v>676.67290397640613</v>
      </c>
      <c r="AZ203" s="56">
        <f t="shared" si="140"/>
        <v>399.5855758668755</v>
      </c>
      <c r="BA203" s="53">
        <f t="shared" si="141"/>
        <v>7.4403432051347793E-3</v>
      </c>
      <c r="BB203" s="56">
        <f t="shared" si="142"/>
        <v>277.08861642205483</v>
      </c>
      <c r="BC203" s="56">
        <f t="shared" si="143"/>
        <v>-1.2883125241955895E-3</v>
      </c>
      <c r="BD203" s="53">
        <f t="shared" si="144"/>
        <v>-1.1513935320408027E-9</v>
      </c>
      <c r="BE203" s="32">
        <f t="shared" si="145"/>
        <v>6.1111149882569666</v>
      </c>
      <c r="BF203" s="53">
        <f t="shared" si="146"/>
        <v>7.0089751883577348E-8</v>
      </c>
      <c r="BG203" s="51">
        <f t="shared" si="167"/>
        <v>6.1111150583467184</v>
      </c>
      <c r="BH203" s="51">
        <f t="shared" si="147"/>
        <v>-8.937222221947384E-3</v>
      </c>
      <c r="BI203" s="51">
        <f t="shared" si="148"/>
        <v>-8.3792420004469903E-2</v>
      </c>
    </row>
    <row r="204" spans="1:61" ht="12.75" customHeight="1" x14ac:dyDescent="0.2">
      <c r="A204" s="45">
        <f t="shared" si="149"/>
        <v>178</v>
      </c>
      <c r="B204" s="57">
        <f t="shared" si="168"/>
        <v>9.6755275301809815E-2</v>
      </c>
      <c r="C204" s="16">
        <f t="shared" si="150"/>
        <v>9.6236390197759647E-2</v>
      </c>
      <c r="D204" s="34">
        <f t="shared" si="151"/>
        <v>1</v>
      </c>
      <c r="E204" s="49">
        <f t="shared" si="169"/>
        <v>8.333790745307855E-2</v>
      </c>
      <c r="F204" s="49">
        <f t="shared" si="152"/>
        <v>4.8127306314321772E-2</v>
      </c>
      <c r="G204" s="20">
        <f t="shared" si="123"/>
        <v>4.8127306314321772E-2</v>
      </c>
      <c r="H204" s="49">
        <f t="shared" si="153"/>
        <v>30.006275536507879</v>
      </c>
      <c r="I204" s="20">
        <f t="shared" si="124"/>
        <v>30.006275536507879</v>
      </c>
      <c r="J204" s="57">
        <f t="shared" si="154"/>
        <v>0</v>
      </c>
      <c r="K204" s="16">
        <f t="shared" si="125"/>
        <v>30.006275536507879</v>
      </c>
      <c r="L204" s="34">
        <f t="shared" si="155"/>
        <v>1</v>
      </c>
      <c r="M204" s="49">
        <f t="shared" si="170"/>
        <v>59.99375946458624</v>
      </c>
      <c r="N204" s="20">
        <f t="shared" si="171"/>
        <v>59.99375946458624</v>
      </c>
      <c r="O204" s="16">
        <f t="shared" si="156"/>
        <v>30.00624053541376</v>
      </c>
      <c r="P204" s="49">
        <f t="shared" si="172"/>
        <v>4.8127306314321751E-2</v>
      </c>
      <c r="Q204" s="20">
        <f t="shared" si="126"/>
        <v>4.8127306314321751E-2</v>
      </c>
      <c r="R204" s="49">
        <f t="shared" si="173"/>
        <v>9.6236390199960442E-2</v>
      </c>
      <c r="S204" s="20">
        <f t="shared" si="127"/>
        <v>9.6236390199960442E-2</v>
      </c>
      <c r="T204" s="57">
        <f t="shared" si="174"/>
        <v>-8.3792420004469903E-2</v>
      </c>
      <c r="U204" s="16">
        <f t="shared" si="157"/>
        <v>-4.5451255139135338E-4</v>
      </c>
      <c r="V204" s="16">
        <f t="shared" si="175"/>
        <v>-4.5451255139135338E-4</v>
      </c>
      <c r="W204" s="34">
        <f t="shared" si="128"/>
        <v>4</v>
      </c>
      <c r="X204" s="49">
        <f t="shared" si="176"/>
        <v>59.993724464533216</v>
      </c>
      <c r="Y204" s="20">
        <f t="shared" si="177"/>
        <v>59.993724464533216</v>
      </c>
      <c r="Z204" s="16">
        <f t="shared" si="158"/>
        <v>30.006275535466784</v>
      </c>
      <c r="AA204" s="49">
        <f t="shared" si="129"/>
        <v>-2.6247932435947014E-4</v>
      </c>
      <c r="AB204" s="20">
        <f t="shared" si="159"/>
        <v>359.99973752067564</v>
      </c>
      <c r="AC204" s="49">
        <f t="shared" si="160"/>
        <v>5.2485904164803552E-4</v>
      </c>
      <c r="AD204" s="20">
        <f t="shared" si="161"/>
        <v>359.99947514095834</v>
      </c>
      <c r="AF204" s="58">
        <f t="shared" si="178"/>
        <v>6.1111150583467184</v>
      </c>
      <c r="AG204" s="51">
        <f t="shared" si="162"/>
        <v>366.66690350080313</v>
      </c>
      <c r="AH204" s="16">
        <f t="shared" si="163"/>
        <v>250.00016147782034</v>
      </c>
      <c r="AI204" s="52">
        <f t="shared" si="130"/>
        <v>159.83423395287105</v>
      </c>
      <c r="AJ204" s="52">
        <f t="shared" si="164"/>
        <v>4.838978563867613E-2</v>
      </c>
      <c r="AK204" s="16">
        <f t="shared" si="179"/>
        <v>8.6123048718151267</v>
      </c>
      <c r="AL204" s="16">
        <f t="shared" si="180"/>
        <v>8.6120423924907641</v>
      </c>
      <c r="AM204" s="32">
        <f t="shared" si="131"/>
        <v>6.1111150581544376</v>
      </c>
      <c r="AN204" s="32">
        <f t="shared" si="132"/>
        <v>-4.8477890005003801E-5</v>
      </c>
      <c r="AO204" s="32">
        <f t="shared" si="133"/>
        <v>6.0422118078470399</v>
      </c>
      <c r="AP204" s="32">
        <f t="shared" si="134"/>
        <v>-4.8477890005003801E-5</v>
      </c>
      <c r="AQ204" s="32">
        <f t="shared" si="135"/>
        <v>0.91509765769327422</v>
      </c>
      <c r="AR204" s="56">
        <f t="shared" si="183"/>
        <v>1089.7633920865185</v>
      </c>
      <c r="AS204" s="56">
        <f t="shared" si="183"/>
        <v>-2.7807087471791365E-3</v>
      </c>
      <c r="AT204" s="56">
        <f t="shared" si="183"/>
        <v>82.052354568186615</v>
      </c>
      <c r="AU204" s="55">
        <f t="shared" si="166"/>
        <v>0.31005890174502254</v>
      </c>
      <c r="AV204" s="56">
        <f t="shared" si="136"/>
        <v>11547.020300479417</v>
      </c>
      <c r="AW204" s="53">
        <f t="shared" si="137"/>
        <v>1.0319828642989576E-2</v>
      </c>
      <c r="AX204" s="53">
        <f t="shared" si="138"/>
        <v>9.6755276393288209E-2</v>
      </c>
      <c r="AY204" s="56">
        <f t="shared" si="139"/>
        <v>676.67289634298425</v>
      </c>
      <c r="AZ204" s="56">
        <f t="shared" si="140"/>
        <v>399.58558488217761</v>
      </c>
      <c r="BA204" s="53">
        <f t="shared" si="141"/>
        <v>7.4403432051347793E-3</v>
      </c>
      <c r="BB204" s="56">
        <f t="shared" si="142"/>
        <v>277.08862267362582</v>
      </c>
      <c r="BC204" s="56">
        <f t="shared" si="143"/>
        <v>-1.3112128191892225E-3</v>
      </c>
      <c r="BD204" s="53">
        <f t="shared" si="144"/>
        <v>-1.1718600345720568E-9</v>
      </c>
      <c r="BE204" s="32">
        <f t="shared" si="145"/>
        <v>6.1111150571748585</v>
      </c>
      <c r="BF204" s="53">
        <f t="shared" si="146"/>
        <v>7.0896664798907687E-8</v>
      </c>
      <c r="BG204" s="51">
        <f t="shared" si="167"/>
        <v>6.111115128071523</v>
      </c>
      <c r="BH204" s="51">
        <f t="shared" si="147"/>
        <v>-8.9372222219410193E-3</v>
      </c>
      <c r="BI204" s="51">
        <f t="shared" si="148"/>
        <v>-8.3792419059163445E-2</v>
      </c>
    </row>
    <row r="205" spans="1:61" ht="12.75" customHeight="1" x14ac:dyDescent="0.2">
      <c r="A205" s="45">
        <f t="shared" si="149"/>
        <v>179</v>
      </c>
      <c r="B205" s="57">
        <f t="shared" si="168"/>
        <v>9.6755276393288209E-2</v>
      </c>
      <c r="C205" s="16">
        <f t="shared" si="150"/>
        <v>9.6230417351648612E-2</v>
      </c>
      <c r="D205" s="34">
        <f t="shared" si="151"/>
        <v>1</v>
      </c>
      <c r="E205" s="49">
        <f t="shared" si="169"/>
        <v>8.3332705746213279E-2</v>
      </c>
      <c r="F205" s="49">
        <f t="shared" si="152"/>
        <v>4.812437022672951E-2</v>
      </c>
      <c r="G205" s="20">
        <f t="shared" si="123"/>
        <v>4.812437022672951E-2</v>
      </c>
      <c r="H205" s="49">
        <f t="shared" si="153"/>
        <v>30.006310532241063</v>
      </c>
      <c r="I205" s="20">
        <f t="shared" si="124"/>
        <v>30.006310532241063</v>
      </c>
      <c r="J205" s="57">
        <f t="shared" si="154"/>
        <v>0</v>
      </c>
      <c r="K205" s="16">
        <f t="shared" si="125"/>
        <v>30.006310532241063</v>
      </c>
      <c r="L205" s="34">
        <f t="shared" si="155"/>
        <v>1</v>
      </c>
      <c r="M205" s="49">
        <f t="shared" si="170"/>
        <v>59.99372446453323</v>
      </c>
      <c r="N205" s="20">
        <f t="shared" si="171"/>
        <v>59.99372446453323</v>
      </c>
      <c r="O205" s="16">
        <f t="shared" si="156"/>
        <v>30.00627553546677</v>
      </c>
      <c r="P205" s="49">
        <f t="shared" si="172"/>
        <v>4.812437022672951E-2</v>
      </c>
      <c r="Q205" s="20">
        <f t="shared" si="126"/>
        <v>4.812437022672951E-2</v>
      </c>
      <c r="R205" s="49">
        <f t="shared" si="173"/>
        <v>9.6230417356988368E-2</v>
      </c>
      <c r="S205" s="20">
        <f t="shared" si="127"/>
        <v>9.6230417356988368E-2</v>
      </c>
      <c r="T205" s="57">
        <f t="shared" si="174"/>
        <v>-8.3792419059163445E-2</v>
      </c>
      <c r="U205" s="16">
        <f t="shared" si="157"/>
        <v>-4.5971331295016626E-4</v>
      </c>
      <c r="V205" s="16">
        <f t="shared" si="175"/>
        <v>-4.5971331295016626E-4</v>
      </c>
      <c r="W205" s="34">
        <f t="shared" si="128"/>
        <v>4</v>
      </c>
      <c r="X205" s="49">
        <f t="shared" si="176"/>
        <v>59.993689468823995</v>
      </c>
      <c r="Y205" s="20">
        <f t="shared" si="177"/>
        <v>59.993689468823995</v>
      </c>
      <c r="Z205" s="16">
        <f t="shared" si="158"/>
        <v>30.006310531176005</v>
      </c>
      <c r="AA205" s="49">
        <f t="shared" si="129"/>
        <v>-2.6548311943639058E-4</v>
      </c>
      <c r="AB205" s="20">
        <f t="shared" si="159"/>
        <v>359.99973451688055</v>
      </c>
      <c r="AC205" s="49">
        <f t="shared" si="160"/>
        <v>5.3086530381498298E-4</v>
      </c>
      <c r="AD205" s="20">
        <f t="shared" si="161"/>
        <v>359.9994691346962</v>
      </c>
      <c r="AF205" s="58">
        <f t="shared" si="178"/>
        <v>6.111115128071523</v>
      </c>
      <c r="AG205" s="51">
        <f t="shared" si="162"/>
        <v>366.6669076842914</v>
      </c>
      <c r="AH205" s="16">
        <f t="shared" si="163"/>
        <v>250.00016433019871</v>
      </c>
      <c r="AI205" s="52">
        <f t="shared" si="130"/>
        <v>159.83423760013039</v>
      </c>
      <c r="AJ205" s="52">
        <f t="shared" si="164"/>
        <v>4.8389853346179734E-2</v>
      </c>
      <c r="AK205" s="16">
        <f t="shared" si="179"/>
        <v>8.6606947251613065</v>
      </c>
      <c r="AL205" s="16">
        <f t="shared" si="180"/>
        <v>8.6604292420418574</v>
      </c>
      <c r="AM205" s="32">
        <f t="shared" si="131"/>
        <v>6.1111151278748164</v>
      </c>
      <c r="AN205" s="32">
        <f t="shared" si="132"/>
        <v>-4.9032599001014311E-5</v>
      </c>
      <c r="AO205" s="32">
        <f t="shared" si="133"/>
        <v>6.0414369132453203</v>
      </c>
      <c r="AP205" s="32">
        <f t="shared" si="134"/>
        <v>-4.9032599001014311E-5</v>
      </c>
      <c r="AQ205" s="32">
        <f t="shared" si="135"/>
        <v>0.92020004858578919</v>
      </c>
      <c r="AR205" s="56">
        <f t="shared" si="183"/>
        <v>1095.8048289997637</v>
      </c>
      <c r="AS205" s="56">
        <f t="shared" si="183"/>
        <v>-2.8297413461801507E-3</v>
      </c>
      <c r="AT205" s="56">
        <f t="shared" si="183"/>
        <v>82.972554616772399</v>
      </c>
      <c r="AU205" s="55">
        <f t="shared" si="166"/>
        <v>0.31005890174502254</v>
      </c>
      <c r="AV205" s="56">
        <f t="shared" si="136"/>
        <v>11547.020563971015</v>
      </c>
      <c r="AW205" s="53">
        <f t="shared" si="137"/>
        <v>1.0319828878477873E-2</v>
      </c>
      <c r="AX205" s="53">
        <f t="shared" si="138"/>
        <v>9.6755277497218128E-2</v>
      </c>
      <c r="AY205" s="56">
        <f t="shared" si="139"/>
        <v>676.67288862248074</v>
      </c>
      <c r="AZ205" s="56">
        <f t="shared" si="140"/>
        <v>399.58559400032595</v>
      </c>
      <c r="BA205" s="53">
        <f t="shared" si="141"/>
        <v>7.4403432051347793E-3</v>
      </c>
      <c r="BB205" s="56">
        <f t="shared" si="142"/>
        <v>277.08862899651456</v>
      </c>
      <c r="BC205" s="56">
        <f t="shared" si="143"/>
        <v>-1.3343743597715729E-3</v>
      </c>
      <c r="BD205" s="53">
        <f t="shared" si="144"/>
        <v>-1.1925600180914052E-9</v>
      </c>
      <c r="BE205" s="32">
        <f t="shared" si="145"/>
        <v>6.1111151268789632</v>
      </c>
      <c r="BF205" s="53">
        <f t="shared" si="146"/>
        <v>7.1707900149389471E-8</v>
      </c>
      <c r="BG205" s="51">
        <f t="shared" si="167"/>
        <v>6.1111151985868633</v>
      </c>
      <c r="BH205" s="51">
        <f t="shared" si="147"/>
        <v>-8.937222221934547E-3</v>
      </c>
      <c r="BI205" s="51">
        <f t="shared" si="148"/>
        <v>-8.3792418103072669E-2</v>
      </c>
    </row>
    <row r="206" spans="1:61" ht="12.75" customHeight="1" x14ac:dyDescent="0.2">
      <c r="A206" s="45">
        <f t="shared" si="149"/>
        <v>180</v>
      </c>
      <c r="B206" s="57">
        <f t="shared" si="168"/>
        <v>9.6755277497218128E-2</v>
      </c>
      <c r="C206" s="16">
        <f t="shared" si="150"/>
        <v>9.6224412193407716E-2</v>
      </c>
      <c r="D206" s="34">
        <f t="shared" si="151"/>
        <v>1</v>
      </c>
      <c r="E206" s="49">
        <f t="shared" si="169"/>
        <v>8.3327476065278364E-2</v>
      </c>
      <c r="F206" s="49">
        <f t="shared" si="152"/>
        <v>4.8121417967302488E-2</v>
      </c>
      <c r="G206" s="20">
        <f t="shared" si="123"/>
        <v>4.8121417967302488E-2</v>
      </c>
      <c r="H206" s="49">
        <f t="shared" si="153"/>
        <v>30.006345523607241</v>
      </c>
      <c r="I206" s="20">
        <f t="shared" si="124"/>
        <v>30.006345523607241</v>
      </c>
      <c r="J206" s="57">
        <f t="shared" si="154"/>
        <v>0</v>
      </c>
      <c r="K206" s="16">
        <f t="shared" si="125"/>
        <v>30.006345523607241</v>
      </c>
      <c r="L206" s="34">
        <f t="shared" si="155"/>
        <v>1</v>
      </c>
      <c r="M206" s="49">
        <f t="shared" si="170"/>
        <v>59.993689468823966</v>
      </c>
      <c r="N206" s="20">
        <f t="shared" si="171"/>
        <v>59.993689468823966</v>
      </c>
      <c r="O206" s="16">
        <f t="shared" si="156"/>
        <v>30.006310531176034</v>
      </c>
      <c r="P206" s="49">
        <f t="shared" si="172"/>
        <v>4.8121417967302536E-2</v>
      </c>
      <c r="Q206" s="20">
        <f t="shared" si="126"/>
        <v>4.8121417967302536E-2</v>
      </c>
      <c r="R206" s="49">
        <f t="shared" si="173"/>
        <v>9.6224412194402795E-2</v>
      </c>
      <c r="S206" s="20">
        <f t="shared" si="127"/>
        <v>9.6224412194402795E-2</v>
      </c>
      <c r="T206" s="57">
        <f t="shared" si="174"/>
        <v>-8.3792418103072669E-2</v>
      </c>
      <c r="U206" s="16">
        <f t="shared" si="157"/>
        <v>-4.6494203779430532E-4</v>
      </c>
      <c r="V206" s="16">
        <f t="shared" si="175"/>
        <v>-4.6494203779430532E-4</v>
      </c>
      <c r="W206" s="34">
        <f t="shared" si="128"/>
        <v>4</v>
      </c>
      <c r="X206" s="49">
        <f t="shared" si="176"/>
        <v>59.993654477482174</v>
      </c>
      <c r="Y206" s="20">
        <f t="shared" si="177"/>
        <v>59.993654477482174</v>
      </c>
      <c r="Z206" s="16">
        <f t="shared" si="158"/>
        <v>30.006345522517826</v>
      </c>
      <c r="AA206" s="49">
        <f t="shared" si="129"/>
        <v>-2.6850307167809782E-4</v>
      </c>
      <c r="AB206" s="20">
        <f t="shared" si="159"/>
        <v>359.99973149692835</v>
      </c>
      <c r="AC206" s="49">
        <f t="shared" si="160"/>
        <v>5.3690348450204735E-4</v>
      </c>
      <c r="AD206" s="20">
        <f t="shared" si="161"/>
        <v>359.99946309651551</v>
      </c>
      <c r="AF206" s="58">
        <f t="shared" si="178"/>
        <v>6.1111151985868633</v>
      </c>
      <c r="AG206" s="51">
        <f t="shared" si="162"/>
        <v>366.66691191521181</v>
      </c>
      <c r="AH206" s="16">
        <f t="shared" si="163"/>
        <v>250.00016721491716</v>
      </c>
      <c r="AI206" s="52">
        <f t="shared" si="130"/>
        <v>159.83424128874219</v>
      </c>
      <c r="AJ206" s="52">
        <f t="shared" si="164"/>
        <v>4.8389921038960892E-2</v>
      </c>
      <c r="AK206" s="16">
        <f t="shared" si="179"/>
        <v>8.7090846462002673</v>
      </c>
      <c r="AL206" s="16">
        <f t="shared" si="180"/>
        <v>8.7088161431286153</v>
      </c>
      <c r="AM206" s="32">
        <f t="shared" si="131"/>
        <v>6.1111151983856562</v>
      </c>
      <c r="AN206" s="32">
        <f t="shared" si="132"/>
        <v>-4.9590290554416625E-5</v>
      </c>
      <c r="AO206" s="32">
        <f t="shared" si="133"/>
        <v>6.0406577098413043</v>
      </c>
      <c r="AP206" s="32">
        <f t="shared" si="134"/>
        <v>-4.9590290554416625E-5</v>
      </c>
      <c r="AQ206" s="32">
        <f t="shared" si="135"/>
        <v>0.92530178886402481</v>
      </c>
      <c r="AR206" s="56">
        <f t="shared" si="183"/>
        <v>1101.845486709605</v>
      </c>
      <c r="AS206" s="56">
        <f t="shared" si="183"/>
        <v>-2.8793316367345671E-3</v>
      </c>
      <c r="AT206" s="56">
        <f t="shared" si="183"/>
        <v>83.897856405636418</v>
      </c>
      <c r="AU206" s="55">
        <f t="shared" si="166"/>
        <v>0.31005890174502254</v>
      </c>
      <c r="AV206" s="56">
        <f t="shared" si="136"/>
        <v>11547.020830450067</v>
      </c>
      <c r="AW206" s="53">
        <f t="shared" si="137"/>
        <v>1.0319829116636122E-2</v>
      </c>
      <c r="AX206" s="53">
        <f t="shared" si="138"/>
        <v>9.6755278613664286E-2</v>
      </c>
      <c r="AY206" s="56">
        <f t="shared" si="139"/>
        <v>676.67288081444292</v>
      </c>
      <c r="AZ206" s="56">
        <f t="shared" si="140"/>
        <v>399.58560322185548</v>
      </c>
      <c r="BA206" s="53">
        <f t="shared" si="141"/>
        <v>7.4403432051347793E-3</v>
      </c>
      <c r="BB206" s="56">
        <f t="shared" si="142"/>
        <v>277.08863539109183</v>
      </c>
      <c r="BC206" s="56">
        <f t="shared" si="143"/>
        <v>-1.3577985043866647E-3</v>
      </c>
      <c r="BD206" s="53">
        <f t="shared" si="144"/>
        <v>-1.2134946966704597E-9</v>
      </c>
      <c r="BE206" s="32">
        <f t="shared" si="145"/>
        <v>6.1111151973733682</v>
      </c>
      <c r="BF206" s="53">
        <f t="shared" si="146"/>
        <v>7.252349732367581E-8</v>
      </c>
      <c r="BG206" s="51">
        <f t="shared" si="167"/>
        <v>6.1111152698968656</v>
      </c>
      <c r="BH206" s="51">
        <f t="shared" si="147"/>
        <v>-8.9372222219279655E-3</v>
      </c>
      <c r="BI206" s="51">
        <f t="shared" si="148"/>
        <v>-8.3792417136141453E-2</v>
      </c>
    </row>
    <row r="207" spans="1:61" ht="12.75" customHeight="1" x14ac:dyDescent="0.2">
      <c r="A207" s="45">
        <f t="shared" si="149"/>
        <v>181</v>
      </c>
      <c r="B207" s="57">
        <f t="shared" si="168"/>
        <v>9.6755278613664286E-2</v>
      </c>
      <c r="C207" s="16">
        <f t="shared" si="150"/>
        <v>9.6218375129183187E-2</v>
      </c>
      <c r="D207" s="34">
        <f t="shared" si="151"/>
        <v>1</v>
      </c>
      <c r="E207" s="49">
        <f t="shared" si="169"/>
        <v>8.3322218762032954E-2</v>
      </c>
      <c r="F207" s="49">
        <f t="shared" si="152"/>
        <v>4.8118449739068786E-2</v>
      </c>
      <c r="G207" s="20">
        <f t="shared" si="123"/>
        <v>4.8118449739068786E-2</v>
      </c>
      <c r="H207" s="49">
        <f t="shared" si="153"/>
        <v>30.006380510583021</v>
      </c>
      <c r="I207" s="20">
        <f t="shared" si="124"/>
        <v>30.006380510583021</v>
      </c>
      <c r="J207" s="57">
        <f t="shared" si="154"/>
        <v>0</v>
      </c>
      <c r="K207" s="16">
        <f t="shared" si="125"/>
        <v>30.006380510583021</v>
      </c>
      <c r="L207" s="34">
        <f t="shared" si="155"/>
        <v>1</v>
      </c>
      <c r="M207" s="49">
        <f t="shared" si="170"/>
        <v>59.993654477482174</v>
      </c>
      <c r="N207" s="20">
        <f t="shared" si="171"/>
        <v>59.993654477482174</v>
      </c>
      <c r="O207" s="16">
        <f t="shared" si="156"/>
        <v>30.006345522517826</v>
      </c>
      <c r="P207" s="49">
        <f t="shared" si="172"/>
        <v>4.8118449739068779E-2</v>
      </c>
      <c r="Q207" s="20">
        <f t="shared" si="126"/>
        <v>4.8118449739068779E-2</v>
      </c>
      <c r="R207" s="49">
        <f t="shared" si="173"/>
        <v>9.6218375126604527E-2</v>
      </c>
      <c r="S207" s="20">
        <f t="shared" si="127"/>
        <v>9.6218375126604527E-2</v>
      </c>
      <c r="T207" s="57">
        <f t="shared" si="174"/>
        <v>-8.3792417136141453E-2</v>
      </c>
      <c r="U207" s="16">
        <f t="shared" si="157"/>
        <v>-4.7019837410849918E-4</v>
      </c>
      <c r="V207" s="16">
        <f t="shared" si="175"/>
        <v>-4.7019837410849918E-4</v>
      </c>
      <c r="W207" s="34">
        <f t="shared" si="128"/>
        <v>4</v>
      </c>
      <c r="X207" s="49">
        <f t="shared" si="176"/>
        <v>59.993619490531181</v>
      </c>
      <c r="Y207" s="20">
        <f t="shared" si="177"/>
        <v>59.993619490531181</v>
      </c>
      <c r="Z207" s="16">
        <f t="shared" si="158"/>
        <v>30.006380509468819</v>
      </c>
      <c r="AA207" s="49">
        <f t="shared" si="129"/>
        <v>-2.7153897797818643E-4</v>
      </c>
      <c r="AB207" s="20">
        <f t="shared" si="159"/>
        <v>359.99972846102202</v>
      </c>
      <c r="AC207" s="49">
        <f t="shared" si="160"/>
        <v>5.42973190121948E-4</v>
      </c>
      <c r="AD207" s="20">
        <f t="shared" si="161"/>
        <v>359.99945702680986</v>
      </c>
      <c r="AF207" s="58">
        <f t="shared" si="178"/>
        <v>6.1111152698968656</v>
      </c>
      <c r="AG207" s="51">
        <f t="shared" si="162"/>
        <v>366.66691619381191</v>
      </c>
      <c r="AH207" s="16">
        <f t="shared" si="163"/>
        <v>250.00017013214452</v>
      </c>
      <c r="AI207" s="52">
        <f t="shared" si="130"/>
        <v>159.83424501892227</v>
      </c>
      <c r="AJ207" s="52">
        <f t="shared" si="164"/>
        <v>4.8389988717076449E-2</v>
      </c>
      <c r="AK207" s="16">
        <f t="shared" si="179"/>
        <v>8.7574746349173438</v>
      </c>
      <c r="AL207" s="16">
        <f t="shared" si="180"/>
        <v>8.7572030959393601</v>
      </c>
      <c r="AM207" s="32">
        <f t="shared" si="131"/>
        <v>6.1111152696910835</v>
      </c>
      <c r="AN207" s="32">
        <f t="shared" si="132"/>
        <v>-5.0150927141270237E-5</v>
      </c>
      <c r="AO207" s="32">
        <f t="shared" si="133"/>
        <v>6.0398741981775705</v>
      </c>
      <c r="AP207" s="32">
        <f t="shared" si="134"/>
        <v>-5.0150927141270237E-5</v>
      </c>
      <c r="AQ207" s="32">
        <f t="shared" si="135"/>
        <v>0.93040287490977047</v>
      </c>
      <c r="AR207" s="56">
        <f t="shared" si="183"/>
        <v>1107.8853609077826</v>
      </c>
      <c r="AS207" s="56">
        <f t="shared" si="183"/>
        <v>-2.9294825638758373E-3</v>
      </c>
      <c r="AT207" s="56">
        <f t="shared" si="183"/>
        <v>84.828259280546192</v>
      </c>
      <c r="AU207" s="55">
        <f t="shared" si="166"/>
        <v>0.31005890174502254</v>
      </c>
      <c r="AV207" s="56">
        <f t="shared" si="136"/>
        <v>11547.021099932168</v>
      </c>
      <c r="AW207" s="53">
        <f t="shared" si="137"/>
        <v>1.0319829357478265E-2</v>
      </c>
      <c r="AX207" s="53">
        <f t="shared" si="138"/>
        <v>9.675527974269213E-2</v>
      </c>
      <c r="AY207" s="56">
        <f t="shared" si="139"/>
        <v>676.67287291841376</v>
      </c>
      <c r="AZ207" s="56">
        <f t="shared" si="140"/>
        <v>399.58561254730569</v>
      </c>
      <c r="BA207" s="53">
        <f t="shared" si="141"/>
        <v>7.4403432051347793E-3</v>
      </c>
      <c r="BB207" s="56">
        <f t="shared" si="142"/>
        <v>277.08864185773189</v>
      </c>
      <c r="BC207" s="56">
        <f t="shared" si="143"/>
        <v>-1.3814866238135437E-3</v>
      </c>
      <c r="BD207" s="53">
        <f t="shared" si="144"/>
        <v>-1.2346652954049155E-9</v>
      </c>
      <c r="BE207" s="32">
        <f t="shared" si="145"/>
        <v>6.1111152686621999</v>
      </c>
      <c r="BF207" s="53">
        <f t="shared" si="146"/>
        <v>7.3343401444229694E-8</v>
      </c>
      <c r="BG207" s="51">
        <f t="shared" si="167"/>
        <v>6.1111153420056015</v>
      </c>
      <c r="BH207" s="51">
        <f t="shared" si="147"/>
        <v>-8.9372222219212746E-3</v>
      </c>
      <c r="BI207" s="51">
        <f t="shared" si="148"/>
        <v>-8.3792416158313274E-2</v>
      </c>
    </row>
    <row r="208" spans="1:61" ht="12.75" customHeight="1" x14ac:dyDescent="0.2">
      <c r="A208" s="45">
        <f t="shared" si="149"/>
        <v>182</v>
      </c>
      <c r="B208" s="57">
        <f t="shared" si="168"/>
        <v>9.675527974269213E-2</v>
      </c>
      <c r="C208" s="16">
        <f t="shared" si="150"/>
        <v>9.6212306552558857E-2</v>
      </c>
      <c r="D208" s="34">
        <f t="shared" si="151"/>
        <v>1</v>
      </c>
      <c r="E208" s="49">
        <f t="shared" si="169"/>
        <v>8.3316934177356819E-2</v>
      </c>
      <c r="F208" s="49">
        <f t="shared" si="152"/>
        <v>4.8115465738775245E-2</v>
      </c>
      <c r="G208" s="20">
        <f t="shared" si="123"/>
        <v>4.8115465738775245E-2</v>
      </c>
      <c r="H208" s="49">
        <f t="shared" si="153"/>
        <v>30.006415493145347</v>
      </c>
      <c r="I208" s="20">
        <f t="shared" si="124"/>
        <v>30.006415493145347</v>
      </c>
      <c r="J208" s="57">
        <f t="shared" si="154"/>
        <v>0</v>
      </c>
      <c r="K208" s="16">
        <f t="shared" si="125"/>
        <v>30.006415493145347</v>
      </c>
      <c r="L208" s="34">
        <f t="shared" si="155"/>
        <v>1</v>
      </c>
      <c r="M208" s="49">
        <f t="shared" si="170"/>
        <v>59.993619490531181</v>
      </c>
      <c r="N208" s="20">
        <f t="shared" si="171"/>
        <v>59.993619490531181</v>
      </c>
      <c r="O208" s="16">
        <f t="shared" si="156"/>
        <v>30.006380509468819</v>
      </c>
      <c r="P208" s="49">
        <f t="shared" si="172"/>
        <v>4.8115465738775232E-2</v>
      </c>
      <c r="Q208" s="20">
        <f t="shared" si="126"/>
        <v>4.8115465738775232E-2</v>
      </c>
      <c r="R208" s="49">
        <f t="shared" si="173"/>
        <v>9.6212306552918597E-2</v>
      </c>
      <c r="S208" s="20">
        <f t="shared" si="127"/>
        <v>9.6212306552918597E-2</v>
      </c>
      <c r="T208" s="57">
        <f t="shared" si="174"/>
        <v>-8.3792416158313274E-2</v>
      </c>
      <c r="U208" s="16">
        <f t="shared" si="157"/>
        <v>-4.7548198095645478E-4</v>
      </c>
      <c r="V208" s="16">
        <f t="shared" si="175"/>
        <v>-4.7548198095645478E-4</v>
      </c>
      <c r="W208" s="34">
        <f t="shared" si="128"/>
        <v>4</v>
      </c>
      <c r="X208" s="49">
        <f t="shared" si="176"/>
        <v>59.993584507994029</v>
      </c>
      <c r="Y208" s="20">
        <f t="shared" si="177"/>
        <v>59.993584507994029</v>
      </c>
      <c r="Z208" s="16">
        <f t="shared" si="158"/>
        <v>30.006415492005971</v>
      </c>
      <c r="AA208" s="49">
        <f t="shared" si="129"/>
        <v>-2.7459064151168602E-4</v>
      </c>
      <c r="AB208" s="20">
        <f t="shared" si="159"/>
        <v>359.99972540935846</v>
      </c>
      <c r="AC208" s="49">
        <f t="shared" si="160"/>
        <v>5.490747027389961E-4</v>
      </c>
      <c r="AD208" s="20">
        <f t="shared" si="161"/>
        <v>359.99945092529725</v>
      </c>
      <c r="AF208" s="58">
        <f t="shared" si="178"/>
        <v>6.1111153420056015</v>
      </c>
      <c r="AG208" s="51">
        <f t="shared" si="162"/>
        <v>366.66692052033608</v>
      </c>
      <c r="AH208" s="16">
        <f t="shared" si="163"/>
        <v>250.00017308204735</v>
      </c>
      <c r="AI208" s="52">
        <f t="shared" si="130"/>
        <v>159.83424879088369</v>
      </c>
      <c r="AJ208" s="52">
        <f t="shared" si="164"/>
        <v>4.8390056380299029E-2</v>
      </c>
      <c r="AK208" s="16">
        <f t="shared" si="179"/>
        <v>8.8058646912976428</v>
      </c>
      <c r="AL208" s="16">
        <f t="shared" si="180"/>
        <v>8.8055901006561044</v>
      </c>
      <c r="AM208" s="32">
        <f t="shared" si="131"/>
        <v>6.1111153417951689</v>
      </c>
      <c r="AN208" s="32">
        <f t="shared" si="132"/>
        <v>-5.0714472397978119E-5</v>
      </c>
      <c r="AO208" s="32">
        <f t="shared" si="133"/>
        <v>6.03908637879975</v>
      </c>
      <c r="AP208" s="32">
        <f t="shared" si="134"/>
        <v>-5.0714472397978119E-5</v>
      </c>
      <c r="AQ208" s="32">
        <f t="shared" si="135"/>
        <v>0.9355033031045924</v>
      </c>
      <c r="AR208" s="56">
        <f t="shared" si="183"/>
        <v>1113.9244472865823</v>
      </c>
      <c r="AS208" s="56">
        <f t="shared" si="183"/>
        <v>-2.9801970362738155E-3</v>
      </c>
      <c r="AT208" s="56">
        <f t="shared" si="183"/>
        <v>85.763762583650788</v>
      </c>
      <c r="AU208" s="55">
        <f t="shared" si="166"/>
        <v>0.31005890174502254</v>
      </c>
      <c r="AV208" s="56">
        <f t="shared" si="136"/>
        <v>11547.02137243271</v>
      </c>
      <c r="AW208" s="53">
        <f t="shared" si="137"/>
        <v>1.0319829601018056E-2</v>
      </c>
      <c r="AX208" s="53">
        <f t="shared" si="138"/>
        <v>9.6755280884366079E-2</v>
      </c>
      <c r="AY208" s="56">
        <f t="shared" si="139"/>
        <v>676.67286493394238</v>
      </c>
      <c r="AZ208" s="56">
        <f t="shared" si="140"/>
        <v>399.58562197720926</v>
      </c>
      <c r="BA208" s="53">
        <f t="shared" si="141"/>
        <v>7.4403432051347793E-3</v>
      </c>
      <c r="BB208" s="56">
        <f t="shared" si="142"/>
        <v>277.0886483968041</v>
      </c>
      <c r="BC208" s="56">
        <f t="shared" si="143"/>
        <v>-1.4054400709824222E-3</v>
      </c>
      <c r="BD208" s="53">
        <f t="shared" si="144"/>
        <v>-1.2560730234385681E-9</v>
      </c>
      <c r="BE208" s="32">
        <f t="shared" si="145"/>
        <v>6.111115340749528</v>
      </c>
      <c r="BF208" s="53">
        <f t="shared" si="146"/>
        <v>7.4167559330460118E-8</v>
      </c>
      <c r="BG208" s="51">
        <f t="shared" si="167"/>
        <v>6.1111154149170872</v>
      </c>
      <c r="BH208" s="51">
        <f t="shared" si="147"/>
        <v>-8.9372222219144728E-3</v>
      </c>
      <c r="BI208" s="51">
        <f t="shared" si="148"/>
        <v>-8.3792415169532231E-2</v>
      </c>
    </row>
    <row r="209" spans="1:61" ht="12.75" customHeight="1" x14ac:dyDescent="0.2">
      <c r="A209" s="45">
        <f t="shared" si="149"/>
        <v>183</v>
      </c>
      <c r="B209" s="57">
        <f t="shared" si="168"/>
        <v>9.6755280884366079E-2</v>
      </c>
      <c r="C209" s="16">
        <f t="shared" si="150"/>
        <v>9.6206206181591369E-2</v>
      </c>
      <c r="D209" s="34">
        <f t="shared" si="151"/>
        <v>1</v>
      </c>
      <c r="E209" s="49">
        <f t="shared" si="169"/>
        <v>8.3311622067143265E-2</v>
      </c>
      <c r="F209" s="49">
        <f t="shared" si="152"/>
        <v>4.811246582534031E-2</v>
      </c>
      <c r="G209" s="20">
        <f t="shared" si="123"/>
        <v>4.811246582534031E-2</v>
      </c>
      <c r="H209" s="49">
        <f t="shared" si="153"/>
        <v>30.006450471270981</v>
      </c>
      <c r="I209" s="20">
        <f t="shared" si="124"/>
        <v>30.006450471270981</v>
      </c>
      <c r="J209" s="57">
        <f t="shared" si="154"/>
        <v>0</v>
      </c>
      <c r="K209" s="16">
        <f t="shared" si="125"/>
        <v>30.006450471270981</v>
      </c>
      <c r="L209" s="34">
        <f t="shared" si="155"/>
        <v>1</v>
      </c>
      <c r="M209" s="49">
        <f t="shared" si="170"/>
        <v>59.993584507994029</v>
      </c>
      <c r="N209" s="20">
        <f t="shared" si="171"/>
        <v>59.993584507994029</v>
      </c>
      <c r="O209" s="16">
        <f t="shared" si="156"/>
        <v>30.006415492005971</v>
      </c>
      <c r="P209" s="49">
        <f t="shared" si="172"/>
        <v>4.8112465825340303E-2</v>
      </c>
      <c r="Q209" s="20">
        <f t="shared" si="126"/>
        <v>4.8112465825340303E-2</v>
      </c>
      <c r="R209" s="49">
        <f t="shared" si="173"/>
        <v>9.6206206179487178E-2</v>
      </c>
      <c r="S209" s="20">
        <f t="shared" si="127"/>
        <v>9.6206206179487178E-2</v>
      </c>
      <c r="T209" s="57">
        <f t="shared" si="174"/>
        <v>-8.3792415169532231E-2</v>
      </c>
      <c r="U209" s="16">
        <f t="shared" si="157"/>
        <v>-4.8079310238896555E-4</v>
      </c>
      <c r="V209" s="16">
        <f t="shared" si="175"/>
        <v>-4.8079310238896555E-4</v>
      </c>
      <c r="W209" s="34">
        <f t="shared" si="128"/>
        <v>4</v>
      </c>
      <c r="X209" s="49">
        <f t="shared" si="176"/>
        <v>59.993549529893997</v>
      </c>
      <c r="Y209" s="20">
        <f t="shared" si="177"/>
        <v>59.993549529893997</v>
      </c>
      <c r="Z209" s="16">
        <f t="shared" si="158"/>
        <v>30.006450470106003</v>
      </c>
      <c r="AA209" s="49">
        <f t="shared" si="129"/>
        <v>-2.7765820328275485E-4</v>
      </c>
      <c r="AB209" s="20">
        <f t="shared" si="159"/>
        <v>359.99972234179671</v>
      </c>
      <c r="AC209" s="49">
        <f t="shared" si="160"/>
        <v>5.5520763017807742E-4</v>
      </c>
      <c r="AD209" s="20">
        <f t="shared" si="161"/>
        <v>359.99944479236984</v>
      </c>
      <c r="AF209" s="58">
        <f t="shared" si="178"/>
        <v>6.1111154149170872</v>
      </c>
      <c r="AG209" s="51">
        <f t="shared" si="162"/>
        <v>366.66692489502526</v>
      </c>
      <c r="AH209" s="16">
        <f t="shared" si="163"/>
        <v>250.00017606478997</v>
      </c>
      <c r="AI209" s="52">
        <f t="shared" si="130"/>
        <v>159.83425260483648</v>
      </c>
      <c r="AJ209" s="52">
        <f t="shared" si="164"/>
        <v>4.8390124028628634E-2</v>
      </c>
      <c r="AK209" s="16">
        <f t="shared" si="179"/>
        <v>8.8542548153262715</v>
      </c>
      <c r="AL209" s="16">
        <f t="shared" si="180"/>
        <v>8.8539771571229835</v>
      </c>
      <c r="AM209" s="32">
        <f t="shared" si="131"/>
        <v>6.1111154147019278</v>
      </c>
      <c r="AN209" s="32">
        <f t="shared" si="132"/>
        <v>-5.1280952355132212E-5</v>
      </c>
      <c r="AO209" s="32">
        <f t="shared" si="133"/>
        <v>6.03829425226197</v>
      </c>
      <c r="AP209" s="32">
        <f t="shared" si="134"/>
        <v>-5.1280952355132212E-5</v>
      </c>
      <c r="AQ209" s="32">
        <f t="shared" si="135"/>
        <v>0.94060306979489283</v>
      </c>
      <c r="AR209" s="56">
        <f t="shared" si="183"/>
        <v>1119.9627415388443</v>
      </c>
      <c r="AS209" s="56">
        <f t="shared" si="183"/>
        <v>-3.0314779886289477E-3</v>
      </c>
      <c r="AT209" s="56">
        <f t="shared" si="183"/>
        <v>86.704365653445677</v>
      </c>
      <c r="AU209" s="55">
        <f t="shared" si="166"/>
        <v>0.31005890174502254</v>
      </c>
      <c r="AV209" s="56">
        <f t="shared" si="136"/>
        <v>11547.02164796686</v>
      </c>
      <c r="AW209" s="53">
        <f t="shared" si="137"/>
        <v>1.0319829847269047E-2</v>
      </c>
      <c r="AX209" s="53">
        <f t="shared" si="138"/>
        <v>9.6755282038749654E-2</v>
      </c>
      <c r="AY209" s="56">
        <f t="shared" si="139"/>
        <v>676.67285686058403</v>
      </c>
      <c r="AZ209" s="56">
        <f t="shared" si="140"/>
        <v>399.5856315120912</v>
      </c>
      <c r="BA209" s="53">
        <f t="shared" si="141"/>
        <v>7.4403432051347793E-3</v>
      </c>
      <c r="BB209" s="56">
        <f t="shared" si="142"/>
        <v>277.0886550086725</v>
      </c>
      <c r="BC209" s="56">
        <f t="shared" si="143"/>
        <v>-1.4296601796672803E-3</v>
      </c>
      <c r="BD209" s="53">
        <f t="shared" si="144"/>
        <v>-1.2777190727948632E-9</v>
      </c>
      <c r="BE209" s="32">
        <f t="shared" si="145"/>
        <v>6.1111154136393679</v>
      </c>
      <c r="BF209" s="53">
        <f t="shared" si="146"/>
        <v>7.4996009050374755E-8</v>
      </c>
      <c r="BG209" s="51">
        <f t="shared" si="167"/>
        <v>6.1111154886353773</v>
      </c>
      <c r="BH209" s="51">
        <f t="shared" si="147"/>
        <v>-8.9372222219075599E-3</v>
      </c>
      <c r="BI209" s="51">
        <f t="shared" si="148"/>
        <v>-8.3792414169743312E-2</v>
      </c>
    </row>
    <row r="210" spans="1:61" ht="12.75" customHeight="1" x14ac:dyDescent="0.2">
      <c r="A210" s="45">
        <f t="shared" si="149"/>
        <v>184</v>
      </c>
      <c r="B210" s="57">
        <f t="shared" si="168"/>
        <v>9.6755282038749654E-2</v>
      </c>
      <c r="C210" s="16">
        <f t="shared" si="150"/>
        <v>9.6200074408614E-2</v>
      </c>
      <c r="D210" s="34">
        <f t="shared" si="151"/>
        <v>1</v>
      </c>
      <c r="E210" s="49">
        <f t="shared" si="169"/>
        <v>8.3306282771188594E-2</v>
      </c>
      <c r="F210" s="49">
        <f t="shared" si="152"/>
        <v>4.8109450194886272E-2</v>
      </c>
      <c r="G210" s="20">
        <f t="shared" si="123"/>
        <v>4.8109450194886272E-2</v>
      </c>
      <c r="H210" s="49">
        <f t="shared" si="153"/>
        <v>30.006485444936938</v>
      </c>
      <c r="I210" s="20">
        <f t="shared" si="124"/>
        <v>30.006485444936938</v>
      </c>
      <c r="J210" s="57">
        <f t="shared" si="154"/>
        <v>0</v>
      </c>
      <c r="K210" s="16">
        <f t="shared" si="125"/>
        <v>30.006485444936938</v>
      </c>
      <c r="L210" s="34">
        <f t="shared" si="155"/>
        <v>1</v>
      </c>
      <c r="M210" s="49">
        <f t="shared" si="170"/>
        <v>59.993549529893997</v>
      </c>
      <c r="N210" s="20">
        <f t="shared" si="171"/>
        <v>59.993549529893997</v>
      </c>
      <c r="O210" s="16">
        <f t="shared" si="156"/>
        <v>30.006450470106003</v>
      </c>
      <c r="P210" s="49">
        <f t="shared" si="172"/>
        <v>4.8109450194886265E-2</v>
      </c>
      <c r="Q210" s="20">
        <f t="shared" si="126"/>
        <v>4.8109450194886265E-2</v>
      </c>
      <c r="R210" s="49">
        <f t="shared" si="173"/>
        <v>9.6200074409401051E-2</v>
      </c>
      <c r="S210" s="20">
        <f t="shared" si="127"/>
        <v>9.6200074409401051E-2</v>
      </c>
      <c r="T210" s="57">
        <f t="shared" si="174"/>
        <v>-8.3792414169743312E-2</v>
      </c>
      <c r="U210" s="16">
        <f t="shared" si="157"/>
        <v>-4.8613139855471776E-4</v>
      </c>
      <c r="V210" s="16">
        <f t="shared" si="175"/>
        <v>-4.8613139855471776E-4</v>
      </c>
      <c r="W210" s="34">
        <f t="shared" si="128"/>
        <v>4</v>
      </c>
      <c r="X210" s="49">
        <f t="shared" si="176"/>
        <v>59.993514556254048</v>
      </c>
      <c r="Y210" s="20">
        <f t="shared" si="177"/>
        <v>59.993514556254048</v>
      </c>
      <c r="Z210" s="16">
        <f t="shared" si="158"/>
        <v>30.006485443745952</v>
      </c>
      <c r="AA210" s="49">
        <f t="shared" si="129"/>
        <v>-2.8074146709215195E-4</v>
      </c>
      <c r="AB210" s="20">
        <f t="shared" si="159"/>
        <v>359.99971925853293</v>
      </c>
      <c r="AC210" s="49">
        <f t="shared" si="160"/>
        <v>5.6137289053810623E-4</v>
      </c>
      <c r="AD210" s="20">
        <f t="shared" si="161"/>
        <v>359.99943862710944</v>
      </c>
      <c r="AF210" s="58">
        <f t="shared" si="178"/>
        <v>6.1111154886353773</v>
      </c>
      <c r="AG210" s="51">
        <f t="shared" si="162"/>
        <v>366.66692931812264</v>
      </c>
      <c r="AH210" s="16">
        <f t="shared" si="163"/>
        <v>250.00017908053817</v>
      </c>
      <c r="AI210" s="52">
        <f t="shared" si="130"/>
        <v>159.83425646099269</v>
      </c>
      <c r="AJ210" s="52">
        <f t="shared" si="164"/>
        <v>4.8390191661951576E-2</v>
      </c>
      <c r="AK210" s="16">
        <f t="shared" si="179"/>
        <v>8.902645006988223</v>
      </c>
      <c r="AL210" s="16">
        <f t="shared" si="180"/>
        <v>8.9023642655211574</v>
      </c>
      <c r="AM210" s="32">
        <f t="shared" si="131"/>
        <v>6.1111154884154129</v>
      </c>
      <c r="AN210" s="32">
        <f t="shared" si="132"/>
        <v>-5.1850330764864574E-5</v>
      </c>
      <c r="AO210" s="32">
        <f t="shared" si="133"/>
        <v>6.0374978191159565</v>
      </c>
      <c r="AP210" s="32">
        <f t="shared" si="134"/>
        <v>-5.1850330764864574E-5</v>
      </c>
      <c r="AQ210" s="32">
        <f t="shared" si="135"/>
        <v>0.945702171363067</v>
      </c>
      <c r="AR210" s="56">
        <f t="shared" si="183"/>
        <v>1126.0002393579603</v>
      </c>
      <c r="AS210" s="56">
        <f t="shared" si="183"/>
        <v>-3.0833283193938124E-3</v>
      </c>
      <c r="AT210" s="56">
        <f t="shared" si="183"/>
        <v>87.650067824808744</v>
      </c>
      <c r="AU210" s="55">
        <f t="shared" si="166"/>
        <v>0.31005890174502254</v>
      </c>
      <c r="AV210" s="56">
        <f t="shared" si="136"/>
        <v>11547.021926549947</v>
      </c>
      <c r="AW210" s="53">
        <f t="shared" si="137"/>
        <v>1.0319830096244945E-2</v>
      </c>
      <c r="AX210" s="53">
        <f t="shared" si="138"/>
        <v>9.6755283205907136E-2</v>
      </c>
      <c r="AY210" s="56">
        <f t="shared" si="139"/>
        <v>676.67284869789</v>
      </c>
      <c r="AZ210" s="56">
        <f t="shared" si="140"/>
        <v>399.58564115248174</v>
      </c>
      <c r="BA210" s="53">
        <f t="shared" si="141"/>
        <v>7.4403432051347793E-3</v>
      </c>
      <c r="BB210" s="56">
        <f t="shared" si="142"/>
        <v>277.08866169370475</v>
      </c>
      <c r="BC210" s="56">
        <f t="shared" si="143"/>
        <v>-1.4541482964887109E-3</v>
      </c>
      <c r="BD210" s="53">
        <f t="shared" si="144"/>
        <v>-1.2996046469785495E-9</v>
      </c>
      <c r="BE210" s="32">
        <f t="shared" si="145"/>
        <v>6.1111154873357725</v>
      </c>
      <c r="BF210" s="53">
        <f t="shared" si="146"/>
        <v>7.5828697592621952E-8</v>
      </c>
      <c r="BG210" s="51">
        <f t="shared" si="167"/>
        <v>6.1111155631644705</v>
      </c>
      <c r="BH210" s="51">
        <f t="shared" si="147"/>
        <v>-8.9372222219005325E-3</v>
      </c>
      <c r="BI210" s="51">
        <f t="shared" si="148"/>
        <v>-8.3792413158890841E-2</v>
      </c>
    </row>
    <row r="211" spans="1:61" ht="12.75" customHeight="1" x14ac:dyDescent="0.2">
      <c r="A211" s="45">
        <f t="shared" si="149"/>
        <v>185</v>
      </c>
      <c r="B211" s="57">
        <f t="shared" si="168"/>
        <v>9.6755283205907136E-2</v>
      </c>
      <c r="C211" s="16">
        <f t="shared" si="150"/>
        <v>9.6193910315321318E-2</v>
      </c>
      <c r="D211" s="34">
        <f t="shared" si="151"/>
        <v>1</v>
      </c>
      <c r="E211" s="49">
        <f t="shared" si="169"/>
        <v>8.3300915494316605E-2</v>
      </c>
      <c r="F211" s="49">
        <f t="shared" si="152"/>
        <v>4.8106418388087449E-2</v>
      </c>
      <c r="G211" s="20">
        <f t="shared" si="123"/>
        <v>4.8106418388087449E-2</v>
      </c>
      <c r="H211" s="49">
        <f t="shared" si="153"/>
        <v>30.006520414119578</v>
      </c>
      <c r="I211" s="20">
        <f t="shared" si="124"/>
        <v>30.006520414119578</v>
      </c>
      <c r="J211" s="57">
        <f t="shared" si="154"/>
        <v>0</v>
      </c>
      <c r="K211" s="16">
        <f t="shared" si="125"/>
        <v>30.006520414119578</v>
      </c>
      <c r="L211" s="34">
        <f t="shared" si="155"/>
        <v>1</v>
      </c>
      <c r="M211" s="49">
        <f t="shared" si="170"/>
        <v>59.993514556254048</v>
      </c>
      <c r="N211" s="20">
        <f t="shared" si="171"/>
        <v>59.993514556254048</v>
      </c>
      <c r="O211" s="16">
        <f t="shared" si="156"/>
        <v>30.006485443745952</v>
      </c>
      <c r="P211" s="49">
        <f t="shared" si="172"/>
        <v>4.8106418388087435E-2</v>
      </c>
      <c r="Q211" s="20">
        <f t="shared" si="126"/>
        <v>4.8106418388087435E-2</v>
      </c>
      <c r="R211" s="49">
        <f t="shared" si="173"/>
        <v>9.6193910315986536E-2</v>
      </c>
      <c r="S211" s="20">
        <f t="shared" si="127"/>
        <v>9.6193910315986536E-2</v>
      </c>
      <c r="T211" s="57">
        <f t="shared" si="174"/>
        <v>-8.3792413158890841E-2</v>
      </c>
      <c r="U211" s="16">
        <f t="shared" si="157"/>
        <v>-4.9149766457423638E-4</v>
      </c>
      <c r="V211" s="16">
        <f t="shared" si="175"/>
        <v>-4.9149766457423638E-4</v>
      </c>
      <c r="W211" s="34">
        <f t="shared" si="128"/>
        <v>4</v>
      </c>
      <c r="X211" s="49">
        <f t="shared" si="176"/>
        <v>59.993479587097852</v>
      </c>
      <c r="Y211" s="20">
        <f t="shared" si="177"/>
        <v>59.993479587097852</v>
      </c>
      <c r="Z211" s="16">
        <f t="shared" si="158"/>
        <v>30.006520412902148</v>
      </c>
      <c r="AA211" s="49">
        <f t="shared" si="129"/>
        <v>-2.8384089218801872E-4</v>
      </c>
      <c r="AB211" s="20">
        <f t="shared" si="159"/>
        <v>359.99971615910783</v>
      </c>
      <c r="AC211" s="49">
        <f t="shared" si="160"/>
        <v>5.6757007231891777E-4</v>
      </c>
      <c r="AD211" s="20">
        <f t="shared" si="161"/>
        <v>359.99943242992771</v>
      </c>
      <c r="AF211" s="58">
        <f t="shared" si="178"/>
        <v>6.1111155631644705</v>
      </c>
      <c r="AG211" s="51">
        <f t="shared" si="162"/>
        <v>366.66693378986821</v>
      </c>
      <c r="AH211" s="16">
        <f t="shared" si="163"/>
        <v>250.00018212945562</v>
      </c>
      <c r="AI211" s="52">
        <f t="shared" si="130"/>
        <v>159.83426035956151</v>
      </c>
      <c r="AJ211" s="52">
        <f t="shared" si="164"/>
        <v>4.8390259280267856E-2</v>
      </c>
      <c r="AK211" s="16">
        <f t="shared" si="179"/>
        <v>8.9510352662684909</v>
      </c>
      <c r="AL211" s="16">
        <f t="shared" si="180"/>
        <v>8.9507514253763247</v>
      </c>
      <c r="AM211" s="32">
        <f t="shared" si="131"/>
        <v>6.1111155629396228</v>
      </c>
      <c r="AN211" s="32">
        <f t="shared" si="132"/>
        <v>-5.2422692434369595E-5</v>
      </c>
      <c r="AO211" s="32">
        <f t="shared" si="133"/>
        <v>6.0366970799272668</v>
      </c>
      <c r="AP211" s="32">
        <f t="shared" si="134"/>
        <v>-5.2422692434369595E-5</v>
      </c>
      <c r="AQ211" s="32">
        <f t="shared" si="135"/>
        <v>0.95080060412290002</v>
      </c>
      <c r="AR211" s="56">
        <f t="shared" si="183"/>
        <v>1132.0369364378876</v>
      </c>
      <c r="AS211" s="56">
        <f t="shared" si="183"/>
        <v>-3.1357510118281821E-3</v>
      </c>
      <c r="AT211" s="56">
        <f t="shared" si="183"/>
        <v>88.600868428931648</v>
      </c>
      <c r="AU211" s="55">
        <f t="shared" si="166"/>
        <v>0.31005890174502254</v>
      </c>
      <c r="AV211" s="56">
        <f t="shared" si="136"/>
        <v>11547.022208197077</v>
      </c>
      <c r="AW211" s="53">
        <f t="shared" si="137"/>
        <v>1.0319830347959243E-2</v>
      </c>
      <c r="AX211" s="53">
        <f t="shared" si="138"/>
        <v>9.6755284385901738E-2</v>
      </c>
      <c r="AY211" s="56">
        <f t="shared" si="139"/>
        <v>676.67284044541748</v>
      </c>
      <c r="AZ211" s="56">
        <f t="shared" si="140"/>
        <v>399.58565089890379</v>
      </c>
      <c r="BA211" s="53">
        <f t="shared" si="141"/>
        <v>7.4403432051347793E-3</v>
      </c>
      <c r="BB211" s="56">
        <f t="shared" si="142"/>
        <v>277.08866845226356</v>
      </c>
      <c r="BC211" s="56">
        <f t="shared" si="143"/>
        <v>-1.4789057498774127E-3</v>
      </c>
      <c r="BD211" s="53">
        <f t="shared" si="144"/>
        <v>-1.3217309332376632E-9</v>
      </c>
      <c r="BE211" s="32">
        <f t="shared" si="145"/>
        <v>6.1111155618427393</v>
      </c>
      <c r="BF211" s="53">
        <f t="shared" si="146"/>
        <v>7.6665748983244917E-8</v>
      </c>
      <c r="BG211" s="51">
        <f t="shared" si="167"/>
        <v>6.1111156385084886</v>
      </c>
      <c r="BH211" s="51">
        <f t="shared" si="147"/>
        <v>-8.9372222218933924E-3</v>
      </c>
      <c r="BI211" s="51">
        <f t="shared" si="148"/>
        <v>-8.3792412136920041E-2</v>
      </c>
    </row>
    <row r="212" spans="1:61" ht="12.75" customHeight="1" x14ac:dyDescent="0.2">
      <c r="A212" s="45">
        <f t="shared" si="149"/>
        <v>186</v>
      </c>
      <c r="B212" s="57">
        <f t="shared" si="168"/>
        <v>9.6755284385901738E-2</v>
      </c>
      <c r="C212" s="16">
        <f t="shared" si="150"/>
        <v>9.6187714313600736E-2</v>
      </c>
      <c r="D212" s="34">
        <f t="shared" si="151"/>
        <v>1</v>
      </c>
      <c r="E212" s="49">
        <f t="shared" si="169"/>
        <v>8.3295520593257483E-2</v>
      </c>
      <c r="F212" s="49">
        <f t="shared" si="152"/>
        <v>4.810337061084425E-2</v>
      </c>
      <c r="G212" s="20">
        <f t="shared" si="123"/>
        <v>4.810337061084425E-2</v>
      </c>
      <c r="H212" s="49">
        <f t="shared" si="153"/>
        <v>30.006555378795571</v>
      </c>
      <c r="I212" s="20">
        <f t="shared" si="124"/>
        <v>30.006555378795571</v>
      </c>
      <c r="J212" s="57">
        <f t="shared" si="154"/>
        <v>0</v>
      </c>
      <c r="K212" s="16">
        <f t="shared" si="125"/>
        <v>30.006555378795571</v>
      </c>
      <c r="L212" s="34">
        <f t="shared" si="155"/>
        <v>1</v>
      </c>
      <c r="M212" s="49">
        <f t="shared" si="170"/>
        <v>59.993479587097823</v>
      </c>
      <c r="N212" s="20">
        <f t="shared" si="171"/>
        <v>59.993479587097823</v>
      </c>
      <c r="O212" s="16">
        <f t="shared" si="156"/>
        <v>30.006520412902177</v>
      </c>
      <c r="P212" s="49">
        <f t="shared" si="172"/>
        <v>4.8103370610844277E-2</v>
      </c>
      <c r="Q212" s="20">
        <f t="shared" si="126"/>
        <v>4.8103370610844277E-2</v>
      </c>
      <c r="R212" s="49">
        <f t="shared" si="173"/>
        <v>9.6187714313606301E-2</v>
      </c>
      <c r="S212" s="20">
        <f t="shared" si="127"/>
        <v>9.6187714313606301E-2</v>
      </c>
      <c r="T212" s="57">
        <f t="shared" si="174"/>
        <v>-8.3792412136920041E-2</v>
      </c>
      <c r="U212" s="16">
        <f t="shared" si="157"/>
        <v>-4.9689154366255872E-4</v>
      </c>
      <c r="V212" s="16">
        <f t="shared" si="175"/>
        <v>-4.9689154366255872E-4</v>
      </c>
      <c r="W212" s="34">
        <f t="shared" si="128"/>
        <v>4</v>
      </c>
      <c r="X212" s="49">
        <f t="shared" si="176"/>
        <v>59.993444622448735</v>
      </c>
      <c r="Y212" s="20">
        <f t="shared" si="177"/>
        <v>59.993444622448735</v>
      </c>
      <c r="Z212" s="16">
        <f t="shared" si="158"/>
        <v>30.006555377551265</v>
      </c>
      <c r="AA212" s="49">
        <f t="shared" si="129"/>
        <v>-2.8695627259238117E-4</v>
      </c>
      <c r="AB212" s="20">
        <f t="shared" si="159"/>
        <v>359.99971304372741</v>
      </c>
      <c r="AC212" s="49">
        <f t="shared" si="160"/>
        <v>5.7379941159400275E-4</v>
      </c>
      <c r="AD212" s="20">
        <f t="shared" si="161"/>
        <v>359.9994262005884</v>
      </c>
      <c r="AF212" s="58">
        <f t="shared" si="178"/>
        <v>6.1111156385084886</v>
      </c>
      <c r="AG212" s="51">
        <f t="shared" si="162"/>
        <v>366.66693831050929</v>
      </c>
      <c r="AH212" s="16">
        <f t="shared" si="163"/>
        <v>250.00018521171091</v>
      </c>
      <c r="AI212" s="52">
        <f t="shared" si="130"/>
        <v>159.83426430075863</v>
      </c>
      <c r="AJ212" s="52">
        <f t="shared" si="164"/>
        <v>4.8390326883406942E-2</v>
      </c>
      <c r="AK212" s="16">
        <f t="shared" si="179"/>
        <v>8.9994255931518978</v>
      </c>
      <c r="AL212" s="16">
        <f t="shared" si="180"/>
        <v>8.9991386368793087</v>
      </c>
      <c r="AM212" s="32">
        <f t="shared" si="131"/>
        <v>6.1111156382786787</v>
      </c>
      <c r="AN212" s="32">
        <f t="shared" si="132"/>
        <v>-5.2997999309660948E-5</v>
      </c>
      <c r="AO212" s="32">
        <f t="shared" si="133"/>
        <v>6.0358920352537195</v>
      </c>
      <c r="AP212" s="32">
        <f t="shared" si="134"/>
        <v>-5.2997999309660948E-5</v>
      </c>
      <c r="AQ212" s="32">
        <f t="shared" si="135"/>
        <v>0.95589836445876164</v>
      </c>
      <c r="AR212" s="56">
        <f t="shared" si="183"/>
        <v>1138.0728284731413</v>
      </c>
      <c r="AS212" s="56">
        <f t="shared" si="183"/>
        <v>-3.1887490111378431E-3</v>
      </c>
      <c r="AT212" s="56">
        <f t="shared" si="183"/>
        <v>89.556766793390409</v>
      </c>
      <c r="AU212" s="55">
        <f t="shared" si="166"/>
        <v>0.31005890174502254</v>
      </c>
      <c r="AV212" s="56">
        <f t="shared" si="136"/>
        <v>11547.022492923834</v>
      </c>
      <c r="AW212" s="53">
        <f t="shared" si="137"/>
        <v>1.0319830602425873E-2</v>
      </c>
      <c r="AX212" s="53">
        <f t="shared" si="138"/>
        <v>9.6755285578798825E-2</v>
      </c>
      <c r="AY212" s="56">
        <f t="shared" si="139"/>
        <v>676.67283210270989</v>
      </c>
      <c r="AZ212" s="56">
        <f t="shared" si="140"/>
        <v>399.58566075189657</v>
      </c>
      <c r="BA212" s="53">
        <f t="shared" si="141"/>
        <v>7.4403432051347793E-3</v>
      </c>
      <c r="BB212" s="56">
        <f t="shared" si="142"/>
        <v>277.08867528472274</v>
      </c>
      <c r="BC212" s="56">
        <f t="shared" si="143"/>
        <v>-1.5039339094187198E-3</v>
      </c>
      <c r="BD212" s="53">
        <f t="shared" si="144"/>
        <v>-1.3440991556010524E-9</v>
      </c>
      <c r="BE212" s="32">
        <f t="shared" si="145"/>
        <v>6.1111156371643895</v>
      </c>
      <c r="BF212" s="53">
        <f t="shared" si="146"/>
        <v>7.7507107569514512E-8</v>
      </c>
      <c r="BG212" s="51">
        <f t="shared" si="167"/>
        <v>6.1111157146714969</v>
      </c>
      <c r="BH212" s="51">
        <f t="shared" si="147"/>
        <v>-8.9372222218861343E-3</v>
      </c>
      <c r="BI212" s="51">
        <f t="shared" si="148"/>
        <v>-8.3792411103774334E-2</v>
      </c>
    </row>
    <row r="213" spans="1:61" ht="12.75" customHeight="1" x14ac:dyDescent="0.2">
      <c r="A213" s="45">
        <f t="shared" si="149"/>
        <v>187</v>
      </c>
      <c r="B213" s="57">
        <f t="shared" si="168"/>
        <v>9.6755285578798825E-2</v>
      </c>
      <c r="C213" s="16">
        <f t="shared" si="150"/>
        <v>9.6181486167211006E-2</v>
      </c>
      <c r="D213" s="34">
        <f t="shared" si="151"/>
        <v>1</v>
      </c>
      <c r="E213" s="49">
        <f t="shared" si="169"/>
        <v>8.3290097863481946E-2</v>
      </c>
      <c r="F213" s="49">
        <f t="shared" si="152"/>
        <v>4.8100306744929121E-2</v>
      </c>
      <c r="G213" s="20">
        <f t="shared" si="123"/>
        <v>4.8100306744929121E-2</v>
      </c>
      <c r="H213" s="49">
        <f t="shared" si="153"/>
        <v>30.006590338941361</v>
      </c>
      <c r="I213" s="20">
        <f t="shared" si="124"/>
        <v>30.006590338941361</v>
      </c>
      <c r="J213" s="57">
        <f t="shared" si="154"/>
        <v>0</v>
      </c>
      <c r="K213" s="16">
        <f t="shared" si="125"/>
        <v>30.006590338941361</v>
      </c>
      <c r="L213" s="34">
        <f t="shared" si="155"/>
        <v>1</v>
      </c>
      <c r="M213" s="49">
        <f t="shared" si="170"/>
        <v>59.993444622448735</v>
      </c>
      <c r="N213" s="20">
        <f t="shared" si="171"/>
        <v>59.993444622448735</v>
      </c>
      <c r="O213" s="16">
        <f t="shared" si="156"/>
        <v>30.006555377551265</v>
      </c>
      <c r="P213" s="49">
        <f t="shared" si="172"/>
        <v>4.8100306744929128E-2</v>
      </c>
      <c r="Q213" s="20">
        <f t="shared" si="126"/>
        <v>4.8100306744929128E-2</v>
      </c>
      <c r="R213" s="49">
        <f t="shared" si="173"/>
        <v>9.6181486168743988E-2</v>
      </c>
      <c r="S213" s="20">
        <f t="shared" si="127"/>
        <v>9.6181486168743988E-2</v>
      </c>
      <c r="T213" s="57">
        <f t="shared" si="174"/>
        <v>-8.3792411103774334E-2</v>
      </c>
      <c r="U213" s="16">
        <f t="shared" si="157"/>
        <v>-5.0231324029238744E-4</v>
      </c>
      <c r="V213" s="16">
        <f t="shared" si="175"/>
        <v>-5.0231324029238744E-4</v>
      </c>
      <c r="W213" s="34">
        <f t="shared" si="128"/>
        <v>4</v>
      </c>
      <c r="X213" s="49">
        <f t="shared" si="176"/>
        <v>59.993409662330237</v>
      </c>
      <c r="Y213" s="20">
        <f t="shared" si="177"/>
        <v>59.993409662330237</v>
      </c>
      <c r="Z213" s="16">
        <f t="shared" si="158"/>
        <v>30.006590337669763</v>
      </c>
      <c r="AA213" s="49">
        <f t="shared" si="129"/>
        <v>-2.9008772645441866E-4</v>
      </c>
      <c r="AB213" s="20">
        <f t="shared" si="159"/>
        <v>359.99970991227354</v>
      </c>
      <c r="AC213" s="49">
        <f t="shared" si="160"/>
        <v>5.8005987232947933E-4</v>
      </c>
      <c r="AD213" s="20">
        <f t="shared" si="161"/>
        <v>359.99941994012767</v>
      </c>
      <c r="AF213" s="58">
        <f t="shared" si="178"/>
        <v>6.1111157146714969</v>
      </c>
      <c r="AG213" s="51">
        <f t="shared" si="162"/>
        <v>366.66694288028981</v>
      </c>
      <c r="AH213" s="16">
        <f t="shared" si="163"/>
        <v>250.00018832747034</v>
      </c>
      <c r="AI213" s="52">
        <f t="shared" si="130"/>
        <v>159.83426828479665</v>
      </c>
      <c r="AJ213" s="52">
        <f t="shared" si="164"/>
        <v>4.8390394471368836E-2</v>
      </c>
      <c r="AK213" s="16">
        <f t="shared" si="179"/>
        <v>9.0478159876232667</v>
      </c>
      <c r="AL213" s="16">
        <f t="shared" si="180"/>
        <v>9.0475258998968116</v>
      </c>
      <c r="AM213" s="32">
        <f t="shared" si="131"/>
        <v>6.1111157144366448</v>
      </c>
      <c r="AN213" s="32">
        <f t="shared" si="132"/>
        <v>-5.3576273199985763E-5</v>
      </c>
      <c r="AO213" s="32">
        <f t="shared" si="133"/>
        <v>6.0350826856615134</v>
      </c>
      <c r="AP213" s="32">
        <f t="shared" si="134"/>
        <v>-5.3576273199985763E-5</v>
      </c>
      <c r="AQ213" s="32">
        <f t="shared" si="135"/>
        <v>0.96099544872133513</v>
      </c>
      <c r="AR213" s="56">
        <f t="shared" si="183"/>
        <v>1144.1079111588028</v>
      </c>
      <c r="AS213" s="56">
        <f t="shared" si="183"/>
        <v>-3.2423252843378288E-3</v>
      </c>
      <c r="AT213" s="56">
        <f t="shared" si="183"/>
        <v>90.517762242111743</v>
      </c>
      <c r="AU213" s="55">
        <f t="shared" si="166"/>
        <v>0.31005890174502254</v>
      </c>
      <c r="AV213" s="56">
        <f t="shared" si="136"/>
        <v>11547.022780745578</v>
      </c>
      <c r="AW213" s="53">
        <f t="shared" si="137"/>
        <v>1.0319830859658562E-2</v>
      </c>
      <c r="AX213" s="53">
        <f t="shared" si="138"/>
        <v>9.6755286784662706E-2</v>
      </c>
      <c r="AY213" s="56">
        <f t="shared" si="139"/>
        <v>676.67282366931715</v>
      </c>
      <c r="AZ213" s="56">
        <f t="shared" si="140"/>
        <v>399.58567071199161</v>
      </c>
      <c r="BA213" s="53">
        <f t="shared" si="141"/>
        <v>7.4403432051347793E-3</v>
      </c>
      <c r="BB213" s="56">
        <f t="shared" si="142"/>
        <v>277.08868219145091</v>
      </c>
      <c r="BC213" s="56">
        <f t="shared" si="143"/>
        <v>-1.5292341253712038E-3</v>
      </c>
      <c r="BD213" s="53">
        <f t="shared" si="144"/>
        <v>-1.3667105208248086E-9</v>
      </c>
      <c r="BE213" s="32">
        <f t="shared" si="145"/>
        <v>6.1111157133047866</v>
      </c>
      <c r="BF213" s="53">
        <f t="shared" si="146"/>
        <v>7.835280524589129E-8</v>
      </c>
      <c r="BG213" s="51">
        <f t="shared" si="167"/>
        <v>6.1111157916575918</v>
      </c>
      <c r="BH213" s="51">
        <f t="shared" si="147"/>
        <v>-8.93722222187876E-3</v>
      </c>
      <c r="BI213" s="51">
        <f t="shared" si="148"/>
        <v>-8.3792410059397998E-2</v>
      </c>
    </row>
    <row r="214" spans="1:61" ht="12.75" customHeight="1" x14ac:dyDescent="0.2">
      <c r="A214" s="45">
        <f t="shared" si="149"/>
        <v>188</v>
      </c>
      <c r="B214" s="57">
        <f t="shared" si="168"/>
        <v>9.6755286784662706E-2</v>
      </c>
      <c r="C214" s="16">
        <f t="shared" si="150"/>
        <v>9.6175226912350809E-2</v>
      </c>
      <c r="D214" s="34">
        <f t="shared" si="151"/>
        <v>1</v>
      </c>
      <c r="E214" s="49">
        <f t="shared" si="169"/>
        <v>8.3284648202352929E-2</v>
      </c>
      <c r="F214" s="49">
        <f t="shared" si="152"/>
        <v>4.809722730846186E-2</v>
      </c>
      <c r="G214" s="20">
        <f t="shared" si="123"/>
        <v>4.809722730846186E-2</v>
      </c>
      <c r="H214" s="49">
        <f t="shared" si="153"/>
        <v>30.006625294534214</v>
      </c>
      <c r="I214" s="20">
        <f t="shared" si="124"/>
        <v>30.006625294534214</v>
      </c>
      <c r="J214" s="57">
        <f t="shared" si="154"/>
        <v>0</v>
      </c>
      <c r="K214" s="16">
        <f t="shared" si="125"/>
        <v>30.006625294534214</v>
      </c>
      <c r="L214" s="34">
        <f t="shared" si="155"/>
        <v>1</v>
      </c>
      <c r="M214" s="49">
        <f t="shared" si="170"/>
        <v>59.993409662330237</v>
      </c>
      <c r="N214" s="20">
        <f t="shared" si="171"/>
        <v>59.993409662330237</v>
      </c>
      <c r="O214" s="16">
        <f t="shared" si="156"/>
        <v>30.006590337669763</v>
      </c>
      <c r="P214" s="49">
        <f t="shared" si="172"/>
        <v>4.8097227308461839E-2</v>
      </c>
      <c r="Q214" s="20">
        <f t="shared" si="126"/>
        <v>4.8097227308461839E-2</v>
      </c>
      <c r="R214" s="49">
        <f t="shared" si="173"/>
        <v>9.6175226909698402E-2</v>
      </c>
      <c r="S214" s="20">
        <f t="shared" si="127"/>
        <v>9.6175226909698402E-2</v>
      </c>
      <c r="T214" s="57">
        <f t="shared" si="174"/>
        <v>-8.3792410059397998E-2</v>
      </c>
      <c r="U214" s="16">
        <f t="shared" si="157"/>
        <v>-5.0776185704506926E-4</v>
      </c>
      <c r="V214" s="16">
        <f t="shared" si="175"/>
        <v>-5.0776185704506926E-4</v>
      </c>
      <c r="W214" s="34">
        <f t="shared" si="128"/>
        <v>4</v>
      </c>
      <c r="X214" s="49">
        <f t="shared" si="176"/>
        <v>59.993374706765117</v>
      </c>
      <c r="Y214" s="20">
        <f t="shared" si="177"/>
        <v>59.993374706765117</v>
      </c>
      <c r="Z214" s="16">
        <f t="shared" si="158"/>
        <v>30.006625293234883</v>
      </c>
      <c r="AA214" s="49">
        <f t="shared" si="129"/>
        <v>-2.9323473557678722E-4</v>
      </c>
      <c r="AB214" s="20">
        <f t="shared" si="159"/>
        <v>359.99970676526442</v>
      </c>
      <c r="AC214" s="49">
        <f t="shared" si="160"/>
        <v>5.8635232240966445E-4</v>
      </c>
      <c r="AD214" s="20">
        <f t="shared" si="161"/>
        <v>359.99941364767761</v>
      </c>
      <c r="AF214" s="58">
        <f t="shared" si="178"/>
        <v>6.1111157916575918</v>
      </c>
      <c r="AG214" s="51">
        <f t="shared" si="162"/>
        <v>366.66694749945549</v>
      </c>
      <c r="AH214" s="16">
        <f t="shared" si="163"/>
        <v>250.00019147690148</v>
      </c>
      <c r="AI214" s="52">
        <f t="shared" si="130"/>
        <v>159.8342723118898</v>
      </c>
      <c r="AJ214" s="52">
        <f t="shared" si="164"/>
        <v>4.839046204403985E-2</v>
      </c>
      <c r="AK214" s="16">
        <f t="shared" si="179"/>
        <v>9.0962064496673065</v>
      </c>
      <c r="AL214" s="16">
        <f t="shared" si="180"/>
        <v>9.095913214931727</v>
      </c>
      <c r="AM214" s="32">
        <f t="shared" si="131"/>
        <v>6.1111157914176166</v>
      </c>
      <c r="AN214" s="32">
        <f t="shared" si="132"/>
        <v>-5.415741838786548E-5</v>
      </c>
      <c r="AO214" s="32">
        <f t="shared" si="133"/>
        <v>6.0342690317092673</v>
      </c>
      <c r="AP214" s="32">
        <f t="shared" si="134"/>
        <v>-5.415741838786548E-5</v>
      </c>
      <c r="AQ214" s="32">
        <f t="shared" si="135"/>
        <v>0.96609185332879355</v>
      </c>
      <c r="AR214" s="56">
        <f t="shared" si="183"/>
        <v>1150.1421801905121</v>
      </c>
      <c r="AS214" s="56">
        <f t="shared" si="183"/>
        <v>-3.2964827027256944E-3</v>
      </c>
      <c r="AT214" s="56">
        <f t="shared" si="183"/>
        <v>91.483854095440535</v>
      </c>
      <c r="AU214" s="55">
        <f t="shared" si="166"/>
        <v>0.31005890174502254</v>
      </c>
      <c r="AV214" s="56">
        <f t="shared" si="136"/>
        <v>11547.023071677784</v>
      </c>
      <c r="AW214" s="53">
        <f t="shared" si="137"/>
        <v>1.0319831119671141E-2</v>
      </c>
      <c r="AX214" s="53">
        <f t="shared" si="138"/>
        <v>9.6755288003558246E-2</v>
      </c>
      <c r="AY214" s="56">
        <f t="shared" si="139"/>
        <v>676.67281514478589</v>
      </c>
      <c r="AZ214" s="56">
        <f t="shared" si="140"/>
        <v>399.5856807797245</v>
      </c>
      <c r="BA214" s="53">
        <f t="shared" si="141"/>
        <v>7.4403432051347793E-3</v>
      </c>
      <c r="BB214" s="56">
        <f t="shared" si="142"/>
        <v>277.0886891728195</v>
      </c>
      <c r="BC214" s="56">
        <f t="shared" si="143"/>
        <v>-1.5548077581115649E-3</v>
      </c>
      <c r="BD214" s="53">
        <f t="shared" si="144"/>
        <v>-1.389566244707819E-9</v>
      </c>
      <c r="BE214" s="32">
        <f t="shared" si="145"/>
        <v>6.1111157902680251</v>
      </c>
      <c r="BF214" s="53">
        <f t="shared" si="146"/>
        <v>7.9202702029465552E-8</v>
      </c>
      <c r="BG214" s="51">
        <f t="shared" si="167"/>
        <v>6.1111158694707273</v>
      </c>
      <c r="BH214" s="51">
        <f t="shared" si="147"/>
        <v>-8.9372222218712695E-3</v>
      </c>
      <c r="BI214" s="51">
        <f t="shared" si="148"/>
        <v>-8.3792409003734872E-2</v>
      </c>
    </row>
    <row r="215" spans="1:61" ht="12.75" customHeight="1" x14ac:dyDescent="0.2">
      <c r="A215" s="45">
        <f t="shared" si="149"/>
        <v>189</v>
      </c>
      <c r="B215" s="57">
        <f t="shared" si="168"/>
        <v>9.6755288003558246E-2</v>
      </c>
      <c r="C215" s="16">
        <f t="shared" si="150"/>
        <v>9.616893568119167E-2</v>
      </c>
      <c r="D215" s="34">
        <f t="shared" si="151"/>
        <v>1</v>
      </c>
      <c r="E215" s="49">
        <f t="shared" si="169"/>
        <v>8.3279170858406248E-2</v>
      </c>
      <c r="F215" s="49">
        <f t="shared" si="152"/>
        <v>4.8094131867359315E-2</v>
      </c>
      <c r="G215" s="20">
        <f t="shared" si="123"/>
        <v>4.8094131867359315E-2</v>
      </c>
      <c r="H215" s="49">
        <f t="shared" si="153"/>
        <v>30.006660245550734</v>
      </c>
      <c r="I215" s="20">
        <f t="shared" si="124"/>
        <v>30.006660245550734</v>
      </c>
      <c r="J215" s="57">
        <f t="shared" si="154"/>
        <v>0</v>
      </c>
      <c r="K215" s="16">
        <f t="shared" si="125"/>
        <v>30.006660245550734</v>
      </c>
      <c r="L215" s="34">
        <f t="shared" si="155"/>
        <v>1</v>
      </c>
      <c r="M215" s="49">
        <f t="shared" si="170"/>
        <v>59.993374706765117</v>
      </c>
      <c r="N215" s="20">
        <f t="shared" si="171"/>
        <v>59.993374706765117</v>
      </c>
      <c r="O215" s="16">
        <f t="shared" si="156"/>
        <v>30.006625293234883</v>
      </c>
      <c r="P215" s="49">
        <f t="shared" si="172"/>
        <v>4.8094131867359287E-2</v>
      </c>
      <c r="Q215" s="20">
        <f t="shared" si="126"/>
        <v>4.8094131867359287E-2</v>
      </c>
      <c r="R215" s="49">
        <f t="shared" si="173"/>
        <v>9.6168935681485559E-2</v>
      </c>
      <c r="S215" s="20">
        <f t="shared" si="127"/>
        <v>9.6168935681485559E-2</v>
      </c>
      <c r="T215" s="57">
        <f t="shared" si="174"/>
        <v>-8.3792409003734872E-2</v>
      </c>
      <c r="U215" s="16">
        <f t="shared" si="157"/>
        <v>-5.1323814532862333E-4</v>
      </c>
      <c r="V215" s="16">
        <f t="shared" si="175"/>
        <v>-5.1323814532862333E-4</v>
      </c>
      <c r="W215" s="34">
        <f t="shared" si="128"/>
        <v>4</v>
      </c>
      <c r="X215" s="49">
        <f t="shared" si="176"/>
        <v>59.993339755776795</v>
      </c>
      <c r="Y215" s="20">
        <f t="shared" si="177"/>
        <v>59.993339755776795</v>
      </c>
      <c r="Z215" s="16">
        <f t="shared" si="158"/>
        <v>30.006660244223205</v>
      </c>
      <c r="AA215" s="49">
        <f t="shared" si="129"/>
        <v>-2.9639773396527929E-4</v>
      </c>
      <c r="AB215" s="20">
        <f t="shared" si="159"/>
        <v>359.99970360226604</v>
      </c>
      <c r="AC215" s="49">
        <f t="shared" si="160"/>
        <v>5.9267574297567152E-4</v>
      </c>
      <c r="AD215" s="20">
        <f t="shared" si="161"/>
        <v>359.99940732425705</v>
      </c>
      <c r="AF215" s="58">
        <f t="shared" si="178"/>
        <v>6.1111158694707273</v>
      </c>
      <c r="AG215" s="51">
        <f t="shared" si="162"/>
        <v>366.66695216824365</v>
      </c>
      <c r="AH215" s="16">
        <f t="shared" si="163"/>
        <v>250.00019466016616</v>
      </c>
      <c r="AI215" s="52">
        <f t="shared" si="130"/>
        <v>159.83427638224504</v>
      </c>
      <c r="AJ215" s="52">
        <f t="shared" si="164"/>
        <v>4.8390529601306298E-2</v>
      </c>
      <c r="AK215" s="16">
        <f t="shared" si="179"/>
        <v>9.1445969792686128</v>
      </c>
      <c r="AL215" s="16">
        <f t="shared" si="180"/>
        <v>9.144300581534651</v>
      </c>
      <c r="AM215" s="32">
        <f t="shared" si="131"/>
        <v>6.1111158692255483</v>
      </c>
      <c r="AN215" s="32">
        <f t="shared" si="132"/>
        <v>-5.474151501817656E-5</v>
      </c>
      <c r="AO215" s="32">
        <f t="shared" si="133"/>
        <v>6.0334510739744918</v>
      </c>
      <c r="AP215" s="32">
        <f t="shared" si="134"/>
        <v>-5.474151501817656E-5</v>
      </c>
      <c r="AQ215" s="32">
        <f t="shared" si="135"/>
        <v>0.97118757459945848</v>
      </c>
      <c r="AR215" s="56">
        <f t="shared" si="183"/>
        <v>1156.1756312644866</v>
      </c>
      <c r="AS215" s="56">
        <f t="shared" si="183"/>
        <v>-3.351224217743871E-3</v>
      </c>
      <c r="AT215" s="56">
        <f t="shared" si="183"/>
        <v>92.455041670039989</v>
      </c>
      <c r="AU215" s="55">
        <f t="shared" si="166"/>
        <v>0.31005890174502254</v>
      </c>
      <c r="AV215" s="56">
        <f t="shared" si="136"/>
        <v>11547.023365735406</v>
      </c>
      <c r="AW215" s="53">
        <f t="shared" si="137"/>
        <v>1.031983138247697E-2</v>
      </c>
      <c r="AX215" s="53">
        <f t="shared" si="138"/>
        <v>9.6755289235548075E-2</v>
      </c>
      <c r="AY215" s="56">
        <f t="shared" si="139"/>
        <v>676.67280652867794</v>
      </c>
      <c r="AZ215" s="56">
        <f t="shared" si="140"/>
        <v>399.58569095561256</v>
      </c>
      <c r="BA215" s="53">
        <f t="shared" si="141"/>
        <v>7.4403432051347793E-3</v>
      </c>
      <c r="BB215" s="56">
        <f t="shared" si="142"/>
        <v>277.08869622918718</v>
      </c>
      <c r="BC215" s="56">
        <f t="shared" si="143"/>
        <v>-1.5806561218028037E-3</v>
      </c>
      <c r="BD215" s="53">
        <f t="shared" si="144"/>
        <v>-1.4126675017467613E-9</v>
      </c>
      <c r="BE215" s="32">
        <f t="shared" si="145"/>
        <v>6.11111586805806</v>
      </c>
      <c r="BF215" s="53">
        <f t="shared" si="146"/>
        <v>8.0056915127830979E-8</v>
      </c>
      <c r="BG215" s="51">
        <f t="shared" si="167"/>
        <v>6.1111159481149748</v>
      </c>
      <c r="BH215" s="51">
        <f t="shared" si="147"/>
        <v>-8.9372222218636593E-3</v>
      </c>
      <c r="BI215" s="51">
        <f t="shared" si="148"/>
        <v>-8.379240793673072E-2</v>
      </c>
    </row>
    <row r="216" spans="1:61" ht="12.75" customHeight="1" x14ac:dyDescent="0.2">
      <c r="A216" s="45">
        <f t="shared" si="149"/>
        <v>190</v>
      </c>
      <c r="B216" s="57">
        <f t="shared" si="168"/>
        <v>9.6755289235548075E-2</v>
      </c>
      <c r="C216" s="16">
        <f t="shared" si="150"/>
        <v>9.6162613492595028E-2</v>
      </c>
      <c r="D216" s="34">
        <f t="shared" si="151"/>
        <v>1</v>
      </c>
      <c r="E216" s="49">
        <f t="shared" si="169"/>
        <v>8.3273666713990419E-2</v>
      </c>
      <c r="F216" s="49">
        <f t="shared" si="152"/>
        <v>4.809102093107244E-2</v>
      </c>
      <c r="G216" s="20">
        <f t="shared" si="123"/>
        <v>4.809102093107244E-2</v>
      </c>
      <c r="H216" s="49">
        <f t="shared" si="153"/>
        <v>30.006695191968255</v>
      </c>
      <c r="I216" s="20">
        <f t="shared" si="124"/>
        <v>30.006695191968255</v>
      </c>
      <c r="J216" s="57">
        <f t="shared" si="154"/>
        <v>0</v>
      </c>
      <c r="K216" s="16">
        <f t="shared" si="125"/>
        <v>30.006695191968255</v>
      </c>
      <c r="L216" s="34">
        <f t="shared" si="155"/>
        <v>1</v>
      </c>
      <c r="M216" s="49">
        <f t="shared" si="170"/>
        <v>59.993339755776795</v>
      </c>
      <c r="N216" s="20">
        <f t="shared" si="171"/>
        <v>59.993339755776795</v>
      </c>
      <c r="O216" s="16">
        <f t="shared" si="156"/>
        <v>30.006660244223205</v>
      </c>
      <c r="P216" s="49">
        <f t="shared" si="172"/>
        <v>4.8091020931072447E-2</v>
      </c>
      <c r="Q216" s="20">
        <f t="shared" si="126"/>
        <v>4.8091020931072447E-2</v>
      </c>
      <c r="R216" s="49">
        <f t="shared" si="173"/>
        <v>9.6162613493575314E-2</v>
      </c>
      <c r="S216" s="20">
        <f t="shared" si="127"/>
        <v>9.6162613493575314E-2</v>
      </c>
      <c r="T216" s="57">
        <f t="shared" si="174"/>
        <v>-8.379240793673072E-2</v>
      </c>
      <c r="U216" s="16">
        <f t="shared" si="157"/>
        <v>-5.1874122274030154E-4</v>
      </c>
      <c r="V216" s="16">
        <f t="shared" si="175"/>
        <v>-5.1874122274030154E-4</v>
      </c>
      <c r="W216" s="34">
        <f t="shared" si="128"/>
        <v>4</v>
      </c>
      <c r="X216" s="49">
        <f t="shared" si="176"/>
        <v>59.99330480938788</v>
      </c>
      <c r="Y216" s="20">
        <f t="shared" si="177"/>
        <v>59.99330480938788</v>
      </c>
      <c r="Z216" s="16">
        <f t="shared" si="158"/>
        <v>30.00669519061212</v>
      </c>
      <c r="AA216" s="49">
        <f t="shared" si="129"/>
        <v>-2.9957621209245403E-4</v>
      </c>
      <c r="AB216" s="20">
        <f t="shared" si="159"/>
        <v>359.99970042378789</v>
      </c>
      <c r="AC216" s="49">
        <f t="shared" si="160"/>
        <v>5.9903097847749062E-4</v>
      </c>
      <c r="AD216" s="20">
        <f t="shared" si="161"/>
        <v>359.99940096902151</v>
      </c>
      <c r="AF216" s="58">
        <f t="shared" si="178"/>
        <v>6.1111159481149748</v>
      </c>
      <c r="AG216" s="51">
        <f t="shared" si="162"/>
        <v>366.6669568868985</v>
      </c>
      <c r="AH216" s="16">
        <f t="shared" si="163"/>
        <v>250.00019787743082</v>
      </c>
      <c r="AI216" s="52">
        <f t="shared" si="130"/>
        <v>159.83428049607522</v>
      </c>
      <c r="AJ216" s="52">
        <f t="shared" si="164"/>
        <v>4.8390597143168179E-2</v>
      </c>
      <c r="AK216" s="16">
        <f t="shared" si="179"/>
        <v>9.192987576411781</v>
      </c>
      <c r="AL216" s="16">
        <f t="shared" si="180"/>
        <v>9.1926880001996665</v>
      </c>
      <c r="AM216" s="32">
        <f t="shared" si="131"/>
        <v>6.1111159478645103</v>
      </c>
      <c r="AN216" s="32">
        <f t="shared" si="132"/>
        <v>-5.5328468975027835E-5</v>
      </c>
      <c r="AO216" s="32">
        <f t="shared" si="133"/>
        <v>6.0326288130219634</v>
      </c>
      <c r="AP216" s="32">
        <f t="shared" si="134"/>
        <v>-5.5328468975027835E-5</v>
      </c>
      <c r="AQ216" s="32">
        <f t="shared" si="135"/>
        <v>0.97628260895151353</v>
      </c>
      <c r="AR216" s="56">
        <f t="shared" si="183"/>
        <v>1162.2082600775086</v>
      </c>
      <c r="AS216" s="56">
        <f t="shared" si="183"/>
        <v>-3.406552686718899E-3</v>
      </c>
      <c r="AT216" s="56">
        <f t="shared" si="183"/>
        <v>93.431324278991497</v>
      </c>
      <c r="AU216" s="55">
        <f t="shared" si="166"/>
        <v>0.31005890174502254</v>
      </c>
      <c r="AV216" s="56">
        <f t="shared" si="136"/>
        <v>11547.023662933818</v>
      </c>
      <c r="AW216" s="53">
        <f t="shared" si="137"/>
        <v>1.0319831648089797E-2</v>
      </c>
      <c r="AX216" s="53">
        <f t="shared" si="138"/>
        <v>9.6755290480696587E-2</v>
      </c>
      <c r="AY216" s="56">
        <f t="shared" si="139"/>
        <v>676.67279782054277</v>
      </c>
      <c r="AZ216" s="56">
        <f t="shared" si="140"/>
        <v>399.58570124018809</v>
      </c>
      <c r="BA216" s="53">
        <f t="shared" si="141"/>
        <v>7.4403432051347793E-3</v>
      </c>
      <c r="BB216" s="56">
        <f t="shared" si="142"/>
        <v>277.08870336092303</v>
      </c>
      <c r="BC216" s="56">
        <f t="shared" si="143"/>
        <v>-1.6067805683519509E-3</v>
      </c>
      <c r="BD216" s="53">
        <f t="shared" si="144"/>
        <v>-1.4360155001709908E-9</v>
      </c>
      <c r="BE216" s="32">
        <f t="shared" si="145"/>
        <v>6.1111159466789591</v>
      </c>
      <c r="BF216" s="53">
        <f t="shared" si="146"/>
        <v>8.0915306900318075E-8</v>
      </c>
      <c r="BG216" s="51">
        <f t="shared" si="167"/>
        <v>6.1111160275942664</v>
      </c>
      <c r="BH216" s="51">
        <f t="shared" si="147"/>
        <v>-8.9372222218559276E-3</v>
      </c>
      <c r="BI216" s="51">
        <f t="shared" si="148"/>
        <v>-8.3792406858329643E-2</v>
      </c>
    </row>
    <row r="217" spans="1:61" ht="12.75" customHeight="1" x14ac:dyDescent="0.2">
      <c r="A217" s="45">
        <f t="shared" si="149"/>
        <v>191</v>
      </c>
      <c r="B217" s="57">
        <f t="shared" si="168"/>
        <v>9.6755290480696587E-2</v>
      </c>
      <c r="C217" s="16">
        <f t="shared" si="150"/>
        <v>9.6156259502208741E-2</v>
      </c>
      <c r="D217" s="34">
        <f t="shared" si="151"/>
        <v>1</v>
      </c>
      <c r="E217" s="49">
        <f t="shared" si="169"/>
        <v>8.3268135037971244E-2</v>
      </c>
      <c r="F217" s="49">
        <f t="shared" si="152"/>
        <v>4.8087894077258254E-2</v>
      </c>
      <c r="G217" s="20">
        <f t="shared" si="123"/>
        <v>4.8087894077258254E-2</v>
      </c>
      <c r="H217" s="49">
        <f t="shared" si="153"/>
        <v>30.006730133763533</v>
      </c>
      <c r="I217" s="20">
        <f t="shared" si="124"/>
        <v>30.006730133763533</v>
      </c>
      <c r="J217" s="57">
        <f t="shared" si="154"/>
        <v>0</v>
      </c>
      <c r="K217" s="16">
        <f t="shared" si="125"/>
        <v>30.006730133763533</v>
      </c>
      <c r="L217" s="34">
        <f t="shared" si="155"/>
        <v>1</v>
      </c>
      <c r="M217" s="49">
        <f t="shared" si="170"/>
        <v>59.99330480938788</v>
      </c>
      <c r="N217" s="20">
        <f t="shared" si="171"/>
        <v>59.99330480938788</v>
      </c>
      <c r="O217" s="16">
        <f t="shared" si="156"/>
        <v>30.00669519061212</v>
      </c>
      <c r="P217" s="49">
        <f t="shared" si="172"/>
        <v>4.8087894077258261E-2</v>
      </c>
      <c r="Q217" s="20">
        <f t="shared" si="126"/>
        <v>4.8087894077258261E-2</v>
      </c>
      <c r="R217" s="49">
        <f t="shared" si="173"/>
        <v>9.6156259505970496E-2</v>
      </c>
      <c r="S217" s="20">
        <f t="shared" si="127"/>
        <v>9.6156259505970496E-2</v>
      </c>
      <c r="T217" s="57">
        <f t="shared" si="174"/>
        <v>-8.3792406858329643E-2</v>
      </c>
      <c r="U217" s="16">
        <f t="shared" si="157"/>
        <v>-5.2427182035839903E-4</v>
      </c>
      <c r="V217" s="16">
        <f t="shared" si="175"/>
        <v>-5.2427182035839903E-4</v>
      </c>
      <c r="W217" s="34">
        <f t="shared" si="128"/>
        <v>4</v>
      </c>
      <c r="X217" s="49">
        <f t="shared" si="176"/>
        <v>59.993269867621692</v>
      </c>
      <c r="Y217" s="20">
        <f t="shared" si="177"/>
        <v>59.993269867621692</v>
      </c>
      <c r="Z217" s="16">
        <f t="shared" si="158"/>
        <v>30.006730132378308</v>
      </c>
      <c r="AA217" s="49">
        <f t="shared" si="129"/>
        <v>-3.0277059222439415E-4</v>
      </c>
      <c r="AB217" s="20">
        <f t="shared" si="159"/>
        <v>359.99969722940779</v>
      </c>
      <c r="AC217" s="49">
        <f t="shared" si="160"/>
        <v>6.0541823104573282E-4</v>
      </c>
      <c r="AD217" s="20">
        <f t="shared" si="161"/>
        <v>359.99939458176897</v>
      </c>
      <c r="AF217" s="58">
        <f t="shared" si="178"/>
        <v>6.1111160275942664</v>
      </c>
      <c r="AG217" s="51">
        <f t="shared" si="162"/>
        <v>366.666961655656</v>
      </c>
      <c r="AH217" s="16">
        <f t="shared" si="163"/>
        <v>250.00020112885639</v>
      </c>
      <c r="AI217" s="52">
        <f t="shared" si="130"/>
        <v>159.83428465358608</v>
      </c>
      <c r="AJ217" s="52">
        <f t="shared" si="164"/>
        <v>4.8390664669454964E-2</v>
      </c>
      <c r="AK217" s="16">
        <f t="shared" si="179"/>
        <v>9.241378241081236</v>
      </c>
      <c r="AL217" s="16">
        <f t="shared" si="180"/>
        <v>9.2410754704890223</v>
      </c>
      <c r="AM217" s="32">
        <f t="shared" si="131"/>
        <v>6.111116027338432</v>
      </c>
      <c r="AN217" s="32">
        <f t="shared" si="132"/>
        <v>-5.5918358234954873E-5</v>
      </c>
      <c r="AO217" s="32">
        <f t="shared" si="133"/>
        <v>6.0318022494351693</v>
      </c>
      <c r="AP217" s="32">
        <f t="shared" si="134"/>
        <v>-5.5918358234954873E-5</v>
      </c>
      <c r="AQ217" s="32">
        <f t="shared" si="135"/>
        <v>0.98137695270547742</v>
      </c>
      <c r="AR217" s="56">
        <f t="shared" si="183"/>
        <v>1168.2400623269439</v>
      </c>
      <c r="AS217" s="56">
        <f t="shared" si="183"/>
        <v>-3.462471044953854E-3</v>
      </c>
      <c r="AT217" s="56">
        <f t="shared" si="183"/>
        <v>94.412701231696971</v>
      </c>
      <c r="AU217" s="55">
        <f t="shared" si="166"/>
        <v>0.31005890174502254</v>
      </c>
      <c r="AV217" s="56">
        <f t="shared" si="136"/>
        <v>11547.023963287886</v>
      </c>
      <c r="AW217" s="53">
        <f t="shared" si="137"/>
        <v>1.0319831916522901E-2</v>
      </c>
      <c r="AX217" s="53">
        <f t="shared" si="138"/>
        <v>9.6755291739066093E-2</v>
      </c>
      <c r="AY217" s="56">
        <f t="shared" si="139"/>
        <v>676.67278901994496</v>
      </c>
      <c r="AZ217" s="56">
        <f t="shared" si="140"/>
        <v>399.58571163396522</v>
      </c>
      <c r="BA217" s="53">
        <f t="shared" si="141"/>
        <v>7.4403432051347793E-3</v>
      </c>
      <c r="BB217" s="56">
        <f t="shared" si="142"/>
        <v>277.08871056838376</v>
      </c>
      <c r="BC217" s="56">
        <f t="shared" si="143"/>
        <v>-1.6331824040207721E-3</v>
      </c>
      <c r="BD217" s="53">
        <f t="shared" si="144"/>
        <v>-1.4596114074156756E-9</v>
      </c>
      <c r="BE217" s="32">
        <f t="shared" si="145"/>
        <v>6.1111160261346553</v>
      </c>
      <c r="BF217" s="53">
        <f t="shared" si="146"/>
        <v>8.1777991383409821E-8</v>
      </c>
      <c r="BG217" s="51">
        <f t="shared" si="167"/>
        <v>6.1111161079126468</v>
      </c>
      <c r="BH217" s="51">
        <f t="shared" si="147"/>
        <v>-8.9372222218480762E-3</v>
      </c>
      <c r="BI217" s="51">
        <f t="shared" si="148"/>
        <v>-8.3792405768477823E-2</v>
      </c>
    </row>
    <row r="218" spans="1:61" ht="12.75" customHeight="1" x14ac:dyDescent="0.2">
      <c r="A218" s="45">
        <f t="shared" si="149"/>
        <v>192</v>
      </c>
      <c r="B218" s="57">
        <f t="shared" si="168"/>
        <v>9.6755291739066093E-2</v>
      </c>
      <c r="C218" s="16">
        <f t="shared" si="150"/>
        <v>9.6149873508011297E-2</v>
      </c>
      <c r="D218" s="34">
        <f t="shared" si="151"/>
        <v>1</v>
      </c>
      <c r="E218" s="49">
        <f t="shared" si="169"/>
        <v>8.3262575655452767E-2</v>
      </c>
      <c r="F218" s="49">
        <f t="shared" si="152"/>
        <v>4.808475120480233E-2</v>
      </c>
      <c r="G218" s="20">
        <f t="shared" ref="G218:G281" si="184">MOD(IF(OR(D218=2,D218=3,D218=6,D218=7,D218=10,D218=11,D218=14,D218=15),180+F218,F218),360)</f>
        <v>4.808475120480233E-2</v>
      </c>
      <c r="H218" s="49">
        <f t="shared" si="153"/>
        <v>30.006765070913122</v>
      </c>
      <c r="I218" s="20">
        <f t="shared" ref="I218:I281" si="185">IF(D218&gt;8,360-H218,H218)</f>
        <v>30.006765070913122</v>
      </c>
      <c r="J218" s="57">
        <f t="shared" si="154"/>
        <v>0</v>
      </c>
      <c r="K218" s="16">
        <f t="shared" ref="K218:K281" si="186">MOD(I218+J218,360)</f>
        <v>30.006765070913122</v>
      </c>
      <c r="L218" s="34">
        <f t="shared" si="155"/>
        <v>1</v>
      </c>
      <c r="M218" s="49">
        <f t="shared" si="170"/>
        <v>59.993269867621692</v>
      </c>
      <c r="N218" s="20">
        <f t="shared" si="171"/>
        <v>59.993269867621692</v>
      </c>
      <c r="O218" s="16">
        <f t="shared" si="156"/>
        <v>30.006730132378308</v>
      </c>
      <c r="P218" s="49">
        <f t="shared" si="172"/>
        <v>4.8084751204802323E-2</v>
      </c>
      <c r="Q218" s="20">
        <f t="shared" ref="Q218:Q281" si="187">MOD(IF(OR(L218=2,L218=3,L218=6,L218=7,L218=10,L218=11,L218=14,L218=15),180+P218,P218),360)</f>
        <v>4.8084751204802323E-2</v>
      </c>
      <c r="R218" s="49">
        <f t="shared" si="173"/>
        <v>9.6149873507685793E-2</v>
      </c>
      <c r="S218" s="20">
        <f t="shared" ref="S218:S281" si="188">MOD(IF(OR(L218=3,L218=4,L218=7,L218=8,L218=11,L218=12,L218=15,L218=16),360-R218,R218),360)</f>
        <v>9.6149873507685793E-2</v>
      </c>
      <c r="T218" s="57">
        <f t="shared" si="174"/>
        <v>-8.3792405768477823E-2</v>
      </c>
      <c r="U218" s="16">
        <f t="shared" si="157"/>
        <v>-5.2983011302505656E-4</v>
      </c>
      <c r="V218" s="16">
        <f t="shared" si="175"/>
        <v>-5.2983011302505656E-4</v>
      </c>
      <c r="W218" s="34">
        <f t="shared" ref="W218:W281" si="189">IF(AND(E218&gt;=0,V218&lt;0),IF(L218=1,4,IF(L218=2,3,IF(L218=7,6,IF(L218=8,5,IF(L218=11,10,IF(L218=12,9,IF(L218=13,16,IF(L218=14,15,L218)))))))),L218)</f>
        <v>4</v>
      </c>
      <c r="X218" s="49">
        <f t="shared" si="176"/>
        <v>59.993234930501622</v>
      </c>
      <c r="Y218" s="20">
        <f t="shared" si="177"/>
        <v>59.993234930501622</v>
      </c>
      <c r="Z218" s="16">
        <f t="shared" si="158"/>
        <v>30.006765069498378</v>
      </c>
      <c r="AA218" s="49">
        <f t="shared" ref="AA218:AA281" si="190">DEGREES(ATAN(TAN(RADIANS(K218))*SIN(RADIANS(V218))))</f>
        <v>-3.0598097539886142E-4</v>
      </c>
      <c r="AB218" s="20">
        <f t="shared" si="159"/>
        <v>359.99969401902462</v>
      </c>
      <c r="AC218" s="49">
        <f t="shared" si="160"/>
        <v>6.118370936202879E-4</v>
      </c>
      <c r="AD218" s="20">
        <f t="shared" si="161"/>
        <v>359.99938816290637</v>
      </c>
      <c r="AF218" s="58">
        <f t="shared" si="178"/>
        <v>6.1111161079126468</v>
      </c>
      <c r="AG218" s="51">
        <f t="shared" si="162"/>
        <v>366.66696647475879</v>
      </c>
      <c r="AH218" s="16">
        <f t="shared" si="163"/>
        <v>250.00020441460828</v>
      </c>
      <c r="AI218" s="52">
        <f t="shared" ref="AI218:AI281" si="191">AG218^2*$H$7/2</f>
        <v>159.83428885498918</v>
      </c>
      <c r="AJ218" s="52">
        <f t="shared" si="164"/>
        <v>4.8390732180166651E-2</v>
      </c>
      <c r="AK218" s="16">
        <f t="shared" si="179"/>
        <v>9.2897689732614026</v>
      </c>
      <c r="AL218" s="16">
        <f t="shared" si="180"/>
        <v>9.289462992286019</v>
      </c>
      <c r="AM218" s="32">
        <f t="shared" ref="AM218:AM281" si="192">AF218*COS(RADIANS($V218))</f>
        <v>6.1111161076513589</v>
      </c>
      <c r="AN218" s="32">
        <f t="shared" ref="AN218:AN281" si="193">AF218*SIN(RADIANS($V218))</f>
        <v>-5.6511201446856268E-5</v>
      </c>
      <c r="AO218" s="32">
        <f t="shared" ref="AO218:AO281" si="194">AM218*COS(RADIANS(AL218))</f>
        <v>6.0309713837954098</v>
      </c>
      <c r="AP218" s="32">
        <f t="shared" ref="AP218:AP281" si="195">AN218</f>
        <v>-5.6511201446856268E-5</v>
      </c>
      <c r="AQ218" s="32">
        <f t="shared" ref="AQ218:AQ281" si="196">AM218*SIN(RADIANS(AL218))</f>
        <v>0.98647060221619209</v>
      </c>
      <c r="AR218" s="56">
        <f t="shared" si="183"/>
        <v>1174.2710337107392</v>
      </c>
      <c r="AS218" s="56">
        <f t="shared" si="183"/>
        <v>-3.5189822464007101E-3</v>
      </c>
      <c r="AT218" s="56">
        <f t="shared" si="183"/>
        <v>95.399171833913158</v>
      </c>
      <c r="AU218" s="55">
        <f t="shared" si="166"/>
        <v>0.31005890174502254</v>
      </c>
      <c r="AV218" s="56">
        <f t="shared" ref="AV218:AV281" si="197">AI218*AU218*$C$16</f>
        <v>11547.024266812892</v>
      </c>
      <c r="AW218" s="53">
        <f t="shared" ref="AW218:AW281" si="198">(AV218/$C$6)*$H$8^2</f>
        <v>1.0319832187789944E-2</v>
      </c>
      <c r="AX218" s="53">
        <f t="shared" ref="AX218:AX281" si="199">AW218*360 / (2*PI()*AF218)</f>
        <v>9.6755293010720611E-2</v>
      </c>
      <c r="AY218" s="56">
        <f t="shared" ref="AY218:AY281" si="200">550*$H$19*$C$13/AG218</f>
        <v>676.67278012643658</v>
      </c>
      <c r="AZ218" s="56">
        <f t="shared" ref="AZ218:AZ281" si="201">AI218*$C$18*$C$19</f>
        <v>399.58572213747294</v>
      </c>
      <c r="BA218" s="53">
        <f t="shared" ref="BA218:BA281" si="202">ABS((AU218^2)/(PI()*$C$17*$C$14))</f>
        <v>7.4403432051347793E-3</v>
      </c>
      <c r="BB218" s="56">
        <f t="shared" ref="BB218:BB281" si="203">BA218*AI218*$C$16</f>
        <v>277.08871785193605</v>
      </c>
      <c r="BC218" s="56">
        <f t="shared" ref="BC218:BC281" si="204">AY218-AZ218-BB218</f>
        <v>-1.6598629724171587E-3</v>
      </c>
      <c r="BD218" s="53">
        <f t="shared" ref="BD218:BD281" si="205">(BC218/$C$6)*$H$8^2</f>
        <v>-1.4834564242930464E-9</v>
      </c>
      <c r="BE218" s="32">
        <f t="shared" ref="BE218:BE281" si="206">AF218+BD218</f>
        <v>6.1111161064291908</v>
      </c>
      <c r="BF218" s="53">
        <f t="shared" ref="BF218:BF281" si="207">-$H$9*SIN(RADIANS(V218))</f>
        <v>8.264499584967461E-8</v>
      </c>
      <c r="BG218" s="51">
        <f t="shared" si="167"/>
        <v>6.1111161890741865</v>
      </c>
      <c r="BH218" s="51">
        <f t="shared" ref="BH218:BH281" si="208">-$H$9*COS(RADIANS(V218))</f>
        <v>-8.9372222218401E-3</v>
      </c>
      <c r="BI218" s="51">
        <f t="shared" ref="BI218:BI281" si="209">BH218*360 / (2*PI()*AF218)</f>
        <v>-8.3792404667119708E-2</v>
      </c>
    </row>
    <row r="219" spans="1:61" ht="12.75" customHeight="1" x14ac:dyDescent="0.2">
      <c r="A219" s="45">
        <f t="shared" ref="A219:A282" si="210">A218+1</f>
        <v>193</v>
      </c>
      <c r="B219" s="57">
        <f t="shared" si="168"/>
        <v>9.6755293010720611E-2</v>
      </c>
      <c r="C219" s="16">
        <f t="shared" ref="C219:C282" si="211">MOD(AD218+B219,360)</f>
        <v>9.6143455917115261E-2</v>
      </c>
      <c r="D219" s="34">
        <f t="shared" ref="D219:D282" si="212">IF($O218&gt;=270,IF(C219&gt;270,16,IF(C219&gt;180,15,IF(C219&gt;90,14,13))),IF($O218&gt;=180,IF(C219&gt;270,12,IF(C219&gt;180,11,IF(C219&gt;90,10,9))),IF($O218&gt;=90,IF(C219&gt;270,8,IF(C219&gt;180,7,IF(C219&gt;90,6,5))),IF(C219&gt;270,4,IF(C219&gt;180,3,IF(C219&gt;90,2,1))))))</f>
        <v>1</v>
      </c>
      <c r="E219" s="49">
        <f t="shared" si="169"/>
        <v>8.3256988919028829E-2</v>
      </c>
      <c r="F219" s="49">
        <f t="shared" ref="F219:F282" si="213">IF(OR(N218=90, N218=270), 0, DEGREES(ATAN(COS(RADIANS(Y218))*TAN(RADIANS(C219)))))</f>
        <v>4.8081592517219642E-2</v>
      </c>
      <c r="G219" s="20">
        <f t="shared" si="184"/>
        <v>4.8081592517219642E-2</v>
      </c>
      <c r="H219" s="49">
        <f t="shared" ref="H219:H282" si="214">DEGREES(ACOS(SIN(RADIANS(Y218))*COS(RADIANS(G219))))</f>
        <v>30.006800003393927</v>
      </c>
      <c r="I219" s="20">
        <f t="shared" si="185"/>
        <v>30.006800003393927</v>
      </c>
      <c r="J219" s="57">
        <f t="shared" ref="J219:J282" si="215">J218</f>
        <v>0</v>
      </c>
      <c r="K219" s="16">
        <f t="shared" si="186"/>
        <v>30.006800003393927</v>
      </c>
      <c r="L219" s="34">
        <f t="shared" ref="L219:L282" si="216">IF(J219&gt;0,IF(K219&gt;=270,IF(D219=9,16,IF(D219=12,13,IF(D219=14,11,IF(D219=15,10,D219)))),IF(K219&gt;=180,IF(D219=2,14,IF(D219=3,15,IF(D219=5,9,IF(D219=8,12,D219)))),IF(K219&gt;=90,IF(D219=1,8,IF(D219=4,5,IF(D219=6,3,IF(D219=7,2,D219)))),IF(D219=10,6,IF(D219=11,7,IF(D219=13,1,IF(D219=16,4,D219))))))),IF(K219&gt;=270,IF(D219=1,13,IF(D219=4,16,IF(D219=6,10,IF(D219=7,11,D219)))),IF(K219&gt;=180,IF(D219=10,15,IF(D219=11,14,IF(D219=13,12,IF(D219=16,9,D219)))),IF(K219&gt;=90,IF(D219=9,5,IF(D219=12,8,IF(D219=14,2,IF(D219=15,3,D219)))),IF(D219=2,7,IF(D219=3,6,IF(D219=5,4,IF(D219=8,1,D219))))))))</f>
        <v>1</v>
      </c>
      <c r="M219" s="49">
        <f t="shared" si="170"/>
        <v>59.993234930501622</v>
      </c>
      <c r="N219" s="20">
        <f t="shared" si="171"/>
        <v>59.993234930501622</v>
      </c>
      <c r="O219" s="16">
        <f t="shared" ref="O219:O282" si="217">MOD(90-N219,360)</f>
        <v>30.006765069498378</v>
      </c>
      <c r="P219" s="49">
        <f t="shared" si="172"/>
        <v>4.8081592517219635E-2</v>
      </c>
      <c r="Q219" s="20">
        <f t="shared" si="187"/>
        <v>4.8081592517219635E-2</v>
      </c>
      <c r="R219" s="49">
        <f t="shared" si="173"/>
        <v>9.614345591691327E-2</v>
      </c>
      <c r="S219" s="20">
        <f t="shared" si="188"/>
        <v>9.614345591691327E-2</v>
      </c>
      <c r="T219" s="57">
        <f t="shared" si="174"/>
        <v>-8.3792404667119708E-2</v>
      </c>
      <c r="U219" s="16">
        <f t="shared" ref="U219:U282" si="218">E219+T219</f>
        <v>-5.3541574809087833E-4</v>
      </c>
      <c r="V219" s="16">
        <f t="shared" si="175"/>
        <v>-5.3541574809087833E-4</v>
      </c>
      <c r="W219" s="34">
        <f t="shared" si="189"/>
        <v>4</v>
      </c>
      <c r="X219" s="49">
        <f t="shared" si="176"/>
        <v>59.993199998050805</v>
      </c>
      <c r="Y219" s="20">
        <f t="shared" si="177"/>
        <v>59.993199998050805</v>
      </c>
      <c r="Z219" s="16">
        <f t="shared" ref="Z219:Z282" si="219">MOD(90-Y219,360)</f>
        <v>30.006800001949195</v>
      </c>
      <c r="AA219" s="49">
        <f t="shared" si="190"/>
        <v>-3.0920715802330173E-4</v>
      </c>
      <c r="AB219" s="20">
        <f t="shared" ref="AB219:AB282" si="220">MOD(IF(OR(W219=2,W219=3,W219=6,W219=7,W219=10,W219=11,W219=14,W219=15),180+AA219,AA219),360)</f>
        <v>359.99969079284199</v>
      </c>
      <c r="AC219" s="49">
        <f t="shared" ref="AC219:AC282" si="221">DEGREES(ACOS(COS(RADIANS(V219))*COS(RADIANS(AB219))))</f>
        <v>6.1828717120170887E-4</v>
      </c>
      <c r="AD219" s="20">
        <f t="shared" ref="AD219:AD282" si="222">MOD(IF(OR(W219=3,W219=4,W219=7,W219=8,W219=11,W219=12,W219=15,W219=16),360-AC219,AC219),360)</f>
        <v>359.99938171282878</v>
      </c>
      <c r="AF219" s="58">
        <f t="shared" si="178"/>
        <v>6.1111161890741865</v>
      </c>
      <c r="AG219" s="51">
        <f t="shared" ref="AG219:AG282" si="223">AF219/$H$8</f>
        <v>366.66697134445121</v>
      </c>
      <c r="AH219" s="16">
        <f t="shared" ref="AH219:AH282" si="224">AG219/(5280/3600)</f>
        <v>250.00020773485312</v>
      </c>
      <c r="AI219" s="52">
        <f t="shared" si="191"/>
        <v>159.83429310049752</v>
      </c>
      <c r="AJ219" s="52">
        <f t="shared" ref="AJ219:AJ282" si="225">MOD(Q219-AB219,360)</f>
        <v>4.8390799675246399E-2</v>
      </c>
      <c r="AK219" s="16">
        <f t="shared" si="179"/>
        <v>9.338159772936649</v>
      </c>
      <c r="AL219" s="16">
        <f t="shared" si="180"/>
        <v>9.3378505657786377</v>
      </c>
      <c r="AM219" s="32">
        <f t="shared" si="192"/>
        <v>6.1111161888073608</v>
      </c>
      <c r="AN219" s="32">
        <f t="shared" si="193"/>
        <v>-5.7106960997864088E-5</v>
      </c>
      <c r="AO219" s="32">
        <f t="shared" si="194"/>
        <v>6.0301362166818411</v>
      </c>
      <c r="AP219" s="32">
        <f t="shared" si="195"/>
        <v>-5.7106960997864088E-5</v>
      </c>
      <c r="AQ219" s="32">
        <f t="shared" si="196"/>
        <v>0.9915635538710651</v>
      </c>
      <c r="AR219" s="56">
        <f t="shared" ref="AR219:AT234" si="226">AR218+AO219</f>
        <v>1180.3011699274209</v>
      </c>
      <c r="AS219" s="56">
        <f t="shared" si="226"/>
        <v>-3.5760892073985742E-3</v>
      </c>
      <c r="AT219" s="56">
        <f t="shared" si="226"/>
        <v>96.390735387784218</v>
      </c>
      <c r="AU219" s="55">
        <f t="shared" ref="AU219:AU282" si="227">$H$15</f>
        <v>0.31005890174502254</v>
      </c>
      <c r="AV219" s="56">
        <f t="shared" si="197"/>
        <v>11547.024573524224</v>
      </c>
      <c r="AW219" s="53">
        <f t="shared" si="198"/>
        <v>1.0319832461904677E-2</v>
      </c>
      <c r="AX219" s="53">
        <f t="shared" si="199"/>
        <v>9.6755294295724589E-2</v>
      </c>
      <c r="AY219" s="56">
        <f t="shared" si="200"/>
        <v>676.67277113956686</v>
      </c>
      <c r="AZ219" s="56">
        <f t="shared" si="201"/>
        <v>399.58573275124377</v>
      </c>
      <c r="BA219" s="53">
        <f t="shared" si="202"/>
        <v>7.4403432051347793E-3</v>
      </c>
      <c r="BB219" s="56">
        <f t="shared" si="203"/>
        <v>277.08872521194917</v>
      </c>
      <c r="BC219" s="56">
        <f t="shared" si="204"/>
        <v>-1.6868236260734193E-3</v>
      </c>
      <c r="BD219" s="53">
        <f t="shared" si="205"/>
        <v>-1.507551759591283E-9</v>
      </c>
      <c r="BE219" s="32">
        <f t="shared" si="206"/>
        <v>6.1111161875666351</v>
      </c>
      <c r="BF219" s="53">
        <f t="shared" si="207"/>
        <v>8.3516265291465374E-8</v>
      </c>
      <c r="BG219" s="51">
        <f t="shared" ref="BG219:BG282" si="228">BE219+BF219</f>
        <v>6.1111162710829001</v>
      </c>
      <c r="BH219" s="51">
        <f t="shared" si="208"/>
        <v>-8.9372222218320023E-3</v>
      </c>
      <c r="BI219" s="51">
        <f t="shared" si="209"/>
        <v>-8.3792403554199521E-2</v>
      </c>
    </row>
    <row r="220" spans="1:61" ht="12.75" customHeight="1" x14ac:dyDescent="0.2">
      <c r="A220" s="45">
        <f t="shared" si="210"/>
        <v>194</v>
      </c>
      <c r="B220" s="57">
        <f t="shared" ref="B220:B283" si="229">AX219</f>
        <v>9.6755294295724589E-2</v>
      </c>
      <c r="C220" s="16">
        <f t="shared" si="211"/>
        <v>9.6137007124525553E-2</v>
      </c>
      <c r="D220" s="34">
        <f t="shared" si="212"/>
        <v>1</v>
      </c>
      <c r="E220" s="49">
        <f t="shared" ref="E220:E283" si="230">DEGREES(ASIN(SIN(RADIANS(Y219))*SIN(RADIANS(C220))))</f>
        <v>8.325137517080769E-2</v>
      </c>
      <c r="F220" s="49">
        <f t="shared" si="213"/>
        <v>4.807841821197139E-2</v>
      </c>
      <c r="G220" s="20">
        <f t="shared" si="184"/>
        <v>4.807841821197139E-2</v>
      </c>
      <c r="H220" s="49">
        <f t="shared" si="214"/>
        <v>30.006834931183121</v>
      </c>
      <c r="I220" s="20">
        <f t="shared" si="185"/>
        <v>30.006834931183121</v>
      </c>
      <c r="J220" s="57">
        <f t="shared" si="215"/>
        <v>0</v>
      </c>
      <c r="K220" s="16">
        <f t="shared" si="186"/>
        <v>30.006834931183121</v>
      </c>
      <c r="L220" s="34">
        <f t="shared" si="216"/>
        <v>1</v>
      </c>
      <c r="M220" s="49">
        <f t="shared" ref="M220:M283" si="231">DEGREES(ACOS(SIN(RADIANS(K220))*COS(RADIANS(E220))))</f>
        <v>59.993199998050805</v>
      </c>
      <c r="N220" s="20">
        <f t="shared" ref="N220:N283" si="232">MOD(IF(AND(L220&gt;=5,L220&lt;=12),360-M220,M220),360)</f>
        <v>59.993199998050805</v>
      </c>
      <c r="O220" s="16">
        <f t="shared" si="217"/>
        <v>30.006800001949195</v>
      </c>
      <c r="P220" s="49">
        <f t="shared" ref="P220:P283" si="233">IF(OR(N220=90, N220=270), 0, DEGREES(ATAN(TAN(RADIANS(K220))*SIN(RADIANS(E220)))))</f>
        <v>4.8078418211971383E-2</v>
      </c>
      <c r="Q220" s="20">
        <f t="shared" si="187"/>
        <v>4.8078418211971383E-2</v>
      </c>
      <c r="R220" s="49">
        <f t="shared" ref="R220:R283" si="234">DEGREES(ACOS(COS(RADIANS(E220))*COS(RADIANS(Q220))))</f>
        <v>9.6137007121604279E-2</v>
      </c>
      <c r="S220" s="20">
        <f t="shared" si="188"/>
        <v>9.6137007121604279E-2</v>
      </c>
      <c r="T220" s="57">
        <f t="shared" ref="T220:T283" si="235">BI219</f>
        <v>-8.3792403554199521E-2</v>
      </c>
      <c r="U220" s="16">
        <f t="shared" si="218"/>
        <v>-5.4102838339183112E-4</v>
      </c>
      <c r="V220" s="16">
        <f t="shared" ref="V220:V283" si="236">IF(U220&lt;-90,-90,U220)</f>
        <v>-5.4102838339183112E-4</v>
      </c>
      <c r="W220" s="34">
        <f t="shared" si="189"/>
        <v>4</v>
      </c>
      <c r="X220" s="49">
        <f t="shared" ref="X220:X283" si="237">DEGREES(ACOS(SIN(RADIANS(K220))*COS(RADIANS(V220))))</f>
        <v>59.993165070292072</v>
      </c>
      <c r="Y220" s="20">
        <f t="shared" ref="Y220:Y283" si="238">MOD(IF(AND(W220&gt;=5,W220&lt;=12),360-X220,X220),360)</f>
        <v>59.993165070292072</v>
      </c>
      <c r="Z220" s="16">
        <f t="shared" si="219"/>
        <v>30.006834929707928</v>
      </c>
      <c r="AA220" s="49">
        <f t="shared" si="190"/>
        <v>-3.1244894255938287E-4</v>
      </c>
      <c r="AB220" s="20">
        <f t="shared" si="220"/>
        <v>359.99968755105743</v>
      </c>
      <c r="AC220" s="49">
        <f t="shared" si="221"/>
        <v>6.2476866371966283E-4</v>
      </c>
      <c r="AD220" s="20">
        <f t="shared" si="222"/>
        <v>359.99937523133627</v>
      </c>
      <c r="AF220" s="58">
        <f t="shared" ref="AF220:AF283" si="239">BG219</f>
        <v>6.1111162710829001</v>
      </c>
      <c r="AG220" s="51">
        <f t="shared" si="223"/>
        <v>366.66697626497404</v>
      </c>
      <c r="AH220" s="16">
        <f t="shared" si="224"/>
        <v>250.00021108975506</v>
      </c>
      <c r="AI220" s="52">
        <f t="shared" si="191"/>
        <v>159.83429739032098</v>
      </c>
      <c r="AJ220" s="52">
        <f t="shared" si="225"/>
        <v>4.8390867154523676E-2</v>
      </c>
      <c r="AK220" s="16">
        <f t="shared" ref="AK220:AK283" si="240">MOD(AJ220+AK219,360)</f>
        <v>9.3865506400911727</v>
      </c>
      <c r="AL220" s="16">
        <f t="shared" ref="AL220:AL283" si="241">MOD(AB220+AK220,360)</f>
        <v>9.3862381911486068</v>
      </c>
      <c r="AM220" s="32">
        <f t="shared" si="192"/>
        <v>6.1111162708104505</v>
      </c>
      <c r="AN220" s="32">
        <f t="shared" si="193"/>
        <v>-5.7705600393471211E-5</v>
      </c>
      <c r="AO220" s="32">
        <f t="shared" si="194"/>
        <v>6.0292967486766722</v>
      </c>
      <c r="AP220" s="32">
        <f t="shared" si="195"/>
        <v>-5.7705600393471211E-5</v>
      </c>
      <c r="AQ220" s="32">
        <f t="shared" si="196"/>
        <v>0.99665580405731724</v>
      </c>
      <c r="AR220" s="56">
        <f t="shared" si="226"/>
        <v>1186.3304666760976</v>
      </c>
      <c r="AS220" s="56">
        <f t="shared" si="226"/>
        <v>-3.6337948077920456E-3</v>
      </c>
      <c r="AT220" s="56">
        <f t="shared" si="226"/>
        <v>97.38739119184153</v>
      </c>
      <c r="AU220" s="55">
        <f t="shared" si="227"/>
        <v>0.31005890174502254</v>
      </c>
      <c r="AV220" s="56">
        <f t="shared" si="197"/>
        <v>11547.024883437047</v>
      </c>
      <c r="AW220" s="53">
        <f t="shared" si="198"/>
        <v>1.0319832738880654E-2</v>
      </c>
      <c r="AX220" s="53">
        <f t="shared" si="199"/>
        <v>9.6755295594141602E-2</v>
      </c>
      <c r="AY220" s="56">
        <f t="shared" si="200"/>
        <v>676.67276205889141</v>
      </c>
      <c r="AZ220" s="56">
        <f t="shared" si="201"/>
        <v>399.58574347580247</v>
      </c>
      <c r="BA220" s="53">
        <f t="shared" si="202"/>
        <v>7.4403432051347793E-3</v>
      </c>
      <c r="BB220" s="56">
        <f t="shared" si="203"/>
        <v>277.08873264878696</v>
      </c>
      <c r="BC220" s="56">
        <f t="shared" si="204"/>
        <v>-1.7140656980245694E-3</v>
      </c>
      <c r="BD220" s="53">
        <f t="shared" si="205"/>
        <v>-1.5318986046734026E-9</v>
      </c>
      <c r="BE220" s="32">
        <f t="shared" si="206"/>
        <v>6.111116269551002</v>
      </c>
      <c r="BF220" s="53">
        <f t="shared" si="207"/>
        <v>8.4391746336683338E-8</v>
      </c>
      <c r="BG220" s="51">
        <f t="shared" si="228"/>
        <v>6.111116353942748</v>
      </c>
      <c r="BH220" s="51">
        <f t="shared" si="208"/>
        <v>-8.937222221823778E-3</v>
      </c>
      <c r="BI220" s="51">
        <f t="shared" si="209"/>
        <v>-8.3792402429662183E-2</v>
      </c>
    </row>
    <row r="221" spans="1:61" ht="12.75" customHeight="1" x14ac:dyDescent="0.2">
      <c r="A221" s="45">
        <f t="shared" si="210"/>
        <v>195</v>
      </c>
      <c r="B221" s="57">
        <f t="shared" si="229"/>
        <v>9.6755295594141602E-2</v>
      </c>
      <c r="C221" s="16">
        <f t="shared" si="211"/>
        <v>9.6130526930437554E-2</v>
      </c>
      <c r="D221" s="34">
        <f t="shared" si="212"/>
        <v>1</v>
      </c>
      <c r="E221" s="49">
        <f t="shared" si="230"/>
        <v>8.3245734237812397E-2</v>
      </c>
      <c r="F221" s="49">
        <f t="shared" si="213"/>
        <v>4.8075228189053208E-2</v>
      </c>
      <c r="G221" s="20">
        <f t="shared" si="184"/>
        <v>4.8075228189053208E-2</v>
      </c>
      <c r="H221" s="49">
        <f t="shared" si="214"/>
        <v>30.006869854257705</v>
      </c>
      <c r="I221" s="20">
        <f t="shared" si="185"/>
        <v>30.006869854257705</v>
      </c>
      <c r="J221" s="57">
        <f t="shared" si="215"/>
        <v>0</v>
      </c>
      <c r="K221" s="16">
        <f t="shared" si="186"/>
        <v>30.006869854257705</v>
      </c>
      <c r="L221" s="34">
        <f t="shared" si="216"/>
        <v>1</v>
      </c>
      <c r="M221" s="49">
        <f t="shared" si="231"/>
        <v>59.993165070292072</v>
      </c>
      <c r="N221" s="20">
        <f t="shared" si="232"/>
        <v>59.993165070292072</v>
      </c>
      <c r="O221" s="16">
        <f t="shared" si="217"/>
        <v>30.006834929707928</v>
      </c>
      <c r="P221" s="49">
        <f t="shared" si="233"/>
        <v>4.8075228189053194E-2</v>
      </c>
      <c r="Q221" s="20">
        <f t="shared" si="187"/>
        <v>4.8075228189053194E-2</v>
      </c>
      <c r="R221" s="49">
        <f t="shared" si="234"/>
        <v>9.6130526929691471E-2</v>
      </c>
      <c r="S221" s="20">
        <f t="shared" si="188"/>
        <v>9.6130526929691471E-2</v>
      </c>
      <c r="T221" s="57">
        <f t="shared" si="235"/>
        <v>-8.3792402429662183E-2</v>
      </c>
      <c r="U221" s="16">
        <f t="shared" si="218"/>
        <v>-5.4666819184978621E-4</v>
      </c>
      <c r="V221" s="16">
        <f t="shared" si="236"/>
        <v>-5.4666819184978621E-4</v>
      </c>
      <c r="W221" s="34">
        <f t="shared" si="189"/>
        <v>4</v>
      </c>
      <c r="X221" s="49">
        <f t="shared" si="237"/>
        <v>59.993130147248401</v>
      </c>
      <c r="Y221" s="20">
        <f t="shared" si="238"/>
        <v>59.993130147248401</v>
      </c>
      <c r="Z221" s="16">
        <f t="shared" si="219"/>
        <v>30.006869852751599</v>
      </c>
      <c r="AA221" s="49">
        <f t="shared" si="190"/>
        <v>-3.1570642893496558E-4</v>
      </c>
      <c r="AB221" s="20">
        <f t="shared" si="220"/>
        <v>359.99968429357108</v>
      </c>
      <c r="AC221" s="49">
        <f t="shared" si="221"/>
        <v>6.3128175821620957E-4</v>
      </c>
      <c r="AD221" s="20">
        <f t="shared" si="222"/>
        <v>359.99936871824178</v>
      </c>
      <c r="AF221" s="58">
        <f t="shared" si="239"/>
        <v>6.111116353942748</v>
      </c>
      <c r="AG221" s="51">
        <f t="shared" si="223"/>
        <v>366.66698123656488</v>
      </c>
      <c r="AH221" s="16">
        <f t="shared" si="224"/>
        <v>250.00021447947609</v>
      </c>
      <c r="AI221" s="52">
        <f t="shared" si="191"/>
        <v>159.8343017246668</v>
      </c>
      <c r="AJ221" s="52">
        <f t="shared" si="225"/>
        <v>4.8390934617998482E-2</v>
      </c>
      <c r="AK221" s="16">
        <f t="shared" si="240"/>
        <v>9.4349415747091712</v>
      </c>
      <c r="AL221" s="16">
        <f t="shared" si="241"/>
        <v>9.43462586828025</v>
      </c>
      <c r="AM221" s="32">
        <f t="shared" si="192"/>
        <v>6.1111163536645892</v>
      </c>
      <c r="AN221" s="32">
        <f t="shared" si="193"/>
        <v>-5.8307138077771692E-5</v>
      </c>
      <c r="AO221" s="32">
        <f t="shared" si="194"/>
        <v>6.028452980370262</v>
      </c>
      <c r="AP221" s="32">
        <f t="shared" si="195"/>
        <v>-5.8307138077771692E-5</v>
      </c>
      <c r="AQ221" s="32">
        <f t="shared" si="196"/>
        <v>1.0017473491313518</v>
      </c>
      <c r="AR221" s="56">
        <f t="shared" si="226"/>
        <v>1192.3589196564678</v>
      </c>
      <c r="AS221" s="56">
        <f t="shared" si="226"/>
        <v>-3.6921019458698171E-3</v>
      </c>
      <c r="AT221" s="56">
        <f t="shared" si="226"/>
        <v>98.38913854097288</v>
      </c>
      <c r="AU221" s="55">
        <f t="shared" si="227"/>
        <v>0.31005890174502254</v>
      </c>
      <c r="AV221" s="56">
        <f t="shared" si="197"/>
        <v>11547.02519656633</v>
      </c>
      <c r="AW221" s="53">
        <f t="shared" si="198"/>
        <v>1.0319833018731253E-2</v>
      </c>
      <c r="AX221" s="53">
        <f t="shared" si="199"/>
        <v>9.6755296906034335E-2</v>
      </c>
      <c r="AY221" s="56">
        <f t="shared" si="200"/>
        <v>676.67275288397173</v>
      </c>
      <c r="AZ221" s="56">
        <f t="shared" si="201"/>
        <v>399.58575431166702</v>
      </c>
      <c r="BA221" s="53">
        <f t="shared" si="202"/>
        <v>7.4403432051347793E-3</v>
      </c>
      <c r="BB221" s="56">
        <f t="shared" si="203"/>
        <v>277.08874016280868</v>
      </c>
      <c r="BC221" s="56">
        <f t="shared" si="204"/>
        <v>-1.7415905039683821E-3</v>
      </c>
      <c r="BD221" s="53">
        <f t="shared" si="205"/>
        <v>-1.5564981354077424E-9</v>
      </c>
      <c r="BE221" s="32">
        <f t="shared" si="206"/>
        <v>6.11111635238625</v>
      </c>
      <c r="BF221" s="53">
        <f t="shared" si="207"/>
        <v>8.5271465958365637E-8</v>
      </c>
      <c r="BG221" s="51">
        <f t="shared" si="228"/>
        <v>6.1111164376577163</v>
      </c>
      <c r="BH221" s="51">
        <f t="shared" si="208"/>
        <v>-8.937222221815427E-3</v>
      </c>
      <c r="BI221" s="51">
        <f t="shared" si="209"/>
        <v>-8.3792401293453375E-2</v>
      </c>
    </row>
    <row r="222" spans="1:61" ht="12.75" customHeight="1" x14ac:dyDescent="0.2">
      <c r="A222" s="45">
        <f t="shared" si="210"/>
        <v>196</v>
      </c>
      <c r="B222" s="57">
        <f t="shared" si="229"/>
        <v>9.6755296906034335E-2</v>
      </c>
      <c r="C222" s="16">
        <f t="shared" si="211"/>
        <v>9.6124015147836417E-2</v>
      </c>
      <c r="D222" s="34">
        <f t="shared" si="212"/>
        <v>1</v>
      </c>
      <c r="E222" s="49">
        <f t="shared" si="230"/>
        <v>8.3240065958141818E-2</v>
      </c>
      <c r="F222" s="49">
        <f t="shared" si="213"/>
        <v>4.8072022354856331E-2</v>
      </c>
      <c r="G222" s="20">
        <f t="shared" si="184"/>
        <v>4.8072022354856331E-2</v>
      </c>
      <c r="H222" s="49">
        <f t="shared" si="214"/>
        <v>30.006904772594595</v>
      </c>
      <c r="I222" s="20">
        <f t="shared" si="185"/>
        <v>30.006904772594595</v>
      </c>
      <c r="J222" s="57">
        <f t="shared" si="215"/>
        <v>0</v>
      </c>
      <c r="K222" s="16">
        <f t="shared" si="186"/>
        <v>30.006904772594595</v>
      </c>
      <c r="L222" s="34">
        <f t="shared" si="216"/>
        <v>1</v>
      </c>
      <c r="M222" s="49">
        <f t="shared" si="231"/>
        <v>59.993130147248401</v>
      </c>
      <c r="N222" s="20">
        <f t="shared" si="232"/>
        <v>59.993130147248401</v>
      </c>
      <c r="O222" s="16">
        <f t="shared" si="217"/>
        <v>30.006869852751599</v>
      </c>
      <c r="P222" s="49">
        <f t="shared" si="233"/>
        <v>4.8072022354856331E-2</v>
      </c>
      <c r="Q222" s="20">
        <f t="shared" si="187"/>
        <v>4.8072022354856331E-2</v>
      </c>
      <c r="R222" s="49">
        <f t="shared" si="234"/>
        <v>9.612401514526539E-2</v>
      </c>
      <c r="S222" s="20">
        <f t="shared" si="188"/>
        <v>9.612401514526539E-2</v>
      </c>
      <c r="T222" s="57">
        <f t="shared" si="235"/>
        <v>-8.3792401293453375E-2</v>
      </c>
      <c r="U222" s="16">
        <f t="shared" si="218"/>
        <v>-5.5233533531155732E-4</v>
      </c>
      <c r="V222" s="16">
        <f t="shared" si="236"/>
        <v>-5.5233533531155732E-4</v>
      </c>
      <c r="W222" s="34">
        <f t="shared" si="189"/>
        <v>4</v>
      </c>
      <c r="X222" s="49">
        <f t="shared" si="237"/>
        <v>59.993095228942899</v>
      </c>
      <c r="Y222" s="20">
        <f t="shared" si="238"/>
        <v>59.993095228942899</v>
      </c>
      <c r="Z222" s="16">
        <f t="shared" si="219"/>
        <v>30.006904771057101</v>
      </c>
      <c r="AA222" s="49">
        <f t="shared" si="190"/>
        <v>-3.1897971068247483E-4</v>
      </c>
      <c r="AB222" s="20">
        <f t="shared" si="220"/>
        <v>359.9996810202893</v>
      </c>
      <c r="AC222" s="49">
        <f t="shared" si="221"/>
        <v>6.3782662943102344E-4</v>
      </c>
      <c r="AD222" s="20">
        <f t="shared" si="222"/>
        <v>359.99936217337057</v>
      </c>
      <c r="AF222" s="58">
        <f t="shared" si="239"/>
        <v>6.1111164376577163</v>
      </c>
      <c r="AG222" s="51">
        <f t="shared" si="223"/>
        <v>366.66698625946299</v>
      </c>
      <c r="AH222" s="16">
        <f t="shared" si="224"/>
        <v>250.00021790417932</v>
      </c>
      <c r="AI222" s="52">
        <f t="shared" si="191"/>
        <v>159.8343061037435</v>
      </c>
      <c r="AJ222" s="52">
        <f t="shared" si="225"/>
        <v>4.8391002065557132E-2</v>
      </c>
      <c r="AK222" s="16">
        <f t="shared" si="240"/>
        <v>9.4833325767747283</v>
      </c>
      <c r="AL222" s="16">
        <f t="shared" si="241"/>
        <v>9.4830135970640299</v>
      </c>
      <c r="AM222" s="32">
        <f t="shared" si="192"/>
        <v>6.1111164373737603</v>
      </c>
      <c r="AN222" s="32">
        <f t="shared" si="193"/>
        <v>-5.8911591313609133E-5</v>
      </c>
      <c r="AO222" s="32">
        <f t="shared" si="194"/>
        <v>6.0276049123559892</v>
      </c>
      <c r="AP222" s="32">
        <f t="shared" si="195"/>
        <v>-5.8911591313609133E-5</v>
      </c>
      <c r="AQ222" s="32">
        <f t="shared" si="196"/>
        <v>1.0068381854507249</v>
      </c>
      <c r="AR222" s="56">
        <f t="shared" si="226"/>
        <v>1198.3865245688239</v>
      </c>
      <c r="AS222" s="56">
        <f t="shared" si="226"/>
        <v>-3.7510135371834263E-3</v>
      </c>
      <c r="AT222" s="56">
        <f t="shared" si="226"/>
        <v>99.395976726423598</v>
      </c>
      <c r="AU222" s="55">
        <f t="shared" si="227"/>
        <v>0.31005890174502254</v>
      </c>
      <c r="AV222" s="56">
        <f t="shared" si="197"/>
        <v>11547.025512927139</v>
      </c>
      <c r="AW222" s="53">
        <f t="shared" si="198"/>
        <v>1.0319833301469936E-2</v>
      </c>
      <c r="AX222" s="53">
        <f t="shared" si="199"/>
        <v>9.6755298231465919E-2</v>
      </c>
      <c r="AY222" s="56">
        <f t="shared" si="200"/>
        <v>676.67274361436625</v>
      </c>
      <c r="AZ222" s="56">
        <f t="shared" si="201"/>
        <v>399.58576525935877</v>
      </c>
      <c r="BA222" s="53">
        <f t="shared" si="202"/>
        <v>7.4403432051347793E-3</v>
      </c>
      <c r="BB222" s="56">
        <f t="shared" si="203"/>
        <v>277.08874775437596</v>
      </c>
      <c r="BC222" s="56">
        <f t="shared" si="204"/>
        <v>-1.7693993684702036E-3</v>
      </c>
      <c r="BD222" s="53">
        <f t="shared" si="205"/>
        <v>-1.5813515355877869E-9</v>
      </c>
      <c r="BE222" s="32">
        <f t="shared" si="206"/>
        <v>6.1111164360763643</v>
      </c>
      <c r="BF222" s="53">
        <f t="shared" si="207"/>
        <v>8.6155449402018202E-8</v>
      </c>
      <c r="BG222" s="51">
        <f t="shared" si="228"/>
        <v>6.1111165222318133</v>
      </c>
      <c r="BH222" s="51">
        <f t="shared" si="208"/>
        <v>-8.9372222218069494E-3</v>
      </c>
      <c r="BI222" s="51">
        <f t="shared" si="209"/>
        <v>-8.3792400145518475E-2</v>
      </c>
    </row>
    <row r="223" spans="1:61" ht="12.75" customHeight="1" x14ac:dyDescent="0.2">
      <c r="A223" s="45">
        <f t="shared" si="210"/>
        <v>197</v>
      </c>
      <c r="B223" s="57">
        <f t="shared" si="229"/>
        <v>9.6755298231465919E-2</v>
      </c>
      <c r="C223" s="16">
        <f t="shared" si="211"/>
        <v>9.6117471602042315E-2</v>
      </c>
      <c r="D223" s="34">
        <f t="shared" si="212"/>
        <v>1</v>
      </c>
      <c r="E223" s="49">
        <f t="shared" si="230"/>
        <v>8.3234370180576847E-2</v>
      </c>
      <c r="F223" s="49">
        <f t="shared" si="213"/>
        <v>4.8068800621940286E-2</v>
      </c>
      <c r="G223" s="20">
        <f t="shared" si="184"/>
        <v>4.8068800621940286E-2</v>
      </c>
      <c r="H223" s="49">
        <f t="shared" si="214"/>
        <v>30.006939686170536</v>
      </c>
      <c r="I223" s="20">
        <f t="shared" si="185"/>
        <v>30.006939686170536</v>
      </c>
      <c r="J223" s="57">
        <f t="shared" si="215"/>
        <v>0</v>
      </c>
      <c r="K223" s="16">
        <f t="shared" si="186"/>
        <v>30.006939686170536</v>
      </c>
      <c r="L223" s="34">
        <f t="shared" si="216"/>
        <v>1</v>
      </c>
      <c r="M223" s="49">
        <f t="shared" si="231"/>
        <v>59.993095228942913</v>
      </c>
      <c r="N223" s="20">
        <f t="shared" si="232"/>
        <v>59.993095228942913</v>
      </c>
      <c r="O223" s="16">
        <f t="shared" si="217"/>
        <v>30.006904771057087</v>
      </c>
      <c r="P223" s="49">
        <f t="shared" si="233"/>
        <v>4.8068800621940265E-2</v>
      </c>
      <c r="Q223" s="20">
        <f t="shared" si="187"/>
        <v>4.8068800621940265E-2</v>
      </c>
      <c r="R223" s="49">
        <f t="shared" si="234"/>
        <v>9.6117471602631885E-2</v>
      </c>
      <c r="S223" s="20">
        <f t="shared" si="188"/>
        <v>9.6117471602631885E-2</v>
      </c>
      <c r="T223" s="57">
        <f t="shared" si="235"/>
        <v>-8.3792400145518475E-2</v>
      </c>
      <c r="U223" s="16">
        <f t="shared" si="218"/>
        <v>-5.5802996494162815E-4</v>
      </c>
      <c r="V223" s="16">
        <f t="shared" si="236"/>
        <v>-5.5802996494162815E-4</v>
      </c>
      <c r="W223" s="34">
        <f t="shared" si="189"/>
        <v>4</v>
      </c>
      <c r="X223" s="49">
        <f t="shared" si="237"/>
        <v>59.993060315398822</v>
      </c>
      <c r="Y223" s="20">
        <f t="shared" si="238"/>
        <v>59.993060315398822</v>
      </c>
      <c r="Z223" s="16">
        <f t="shared" si="219"/>
        <v>30.006939684601178</v>
      </c>
      <c r="AA223" s="49">
        <f t="shared" si="190"/>
        <v>-3.2226887516565805E-4</v>
      </c>
      <c r="AB223" s="20">
        <f t="shared" si="220"/>
        <v>359.99967773112485</v>
      </c>
      <c r="AC223" s="49">
        <f t="shared" si="221"/>
        <v>6.4440230915237034E-4</v>
      </c>
      <c r="AD223" s="20">
        <f t="shared" si="222"/>
        <v>359.99935559769085</v>
      </c>
      <c r="AF223" s="58">
        <f t="shared" si="239"/>
        <v>6.1111165222318133</v>
      </c>
      <c r="AG223" s="51">
        <f t="shared" si="223"/>
        <v>366.66699133390881</v>
      </c>
      <c r="AH223" s="16">
        <f t="shared" si="224"/>
        <v>250.00022136402876</v>
      </c>
      <c r="AI223" s="52">
        <f t="shared" si="191"/>
        <v>159.83431052776075</v>
      </c>
      <c r="AJ223" s="52">
        <f t="shared" si="225"/>
        <v>4.8391069497085937E-2</v>
      </c>
      <c r="AK223" s="16">
        <f t="shared" si="240"/>
        <v>9.5317236462718142</v>
      </c>
      <c r="AL223" s="16">
        <f t="shared" si="241"/>
        <v>9.5314013773966622</v>
      </c>
      <c r="AM223" s="32">
        <f t="shared" si="192"/>
        <v>6.1111165219419723</v>
      </c>
      <c r="AN223" s="32">
        <f t="shared" si="193"/>
        <v>-5.9518976224464556E-5</v>
      </c>
      <c r="AO223" s="32">
        <f t="shared" si="194"/>
        <v>6.0267525452302504</v>
      </c>
      <c r="AP223" s="32">
        <f t="shared" si="195"/>
        <v>-5.9518976224464556E-5</v>
      </c>
      <c r="AQ223" s="32">
        <f t="shared" si="196"/>
        <v>1.0119283093741591</v>
      </c>
      <c r="AR223" s="56">
        <f t="shared" si="226"/>
        <v>1204.4132771140542</v>
      </c>
      <c r="AS223" s="56">
        <f t="shared" si="226"/>
        <v>-3.810532513407891E-3</v>
      </c>
      <c r="AT223" s="56">
        <f t="shared" si="226"/>
        <v>100.40790503579775</v>
      </c>
      <c r="AU223" s="55">
        <f t="shared" si="227"/>
        <v>0.31005890174502254</v>
      </c>
      <c r="AV223" s="56">
        <f t="shared" si="197"/>
        <v>11547.025832534622</v>
      </c>
      <c r="AW223" s="53">
        <f t="shared" si="198"/>
        <v>1.0319833587110248E-2</v>
      </c>
      <c r="AX223" s="53">
        <f t="shared" si="199"/>
        <v>9.6755299570499845E-2</v>
      </c>
      <c r="AY223" s="56">
        <f t="shared" si="200"/>
        <v>676.67273424963128</v>
      </c>
      <c r="AZ223" s="56">
        <f t="shared" si="201"/>
        <v>399.58577631940187</v>
      </c>
      <c r="BA223" s="53">
        <f t="shared" si="202"/>
        <v>7.4403432051347793E-3</v>
      </c>
      <c r="BB223" s="56">
        <f t="shared" si="203"/>
        <v>277.08875542385209</v>
      </c>
      <c r="BC223" s="56">
        <f t="shared" si="204"/>
        <v>-1.7974936226892169E-3</v>
      </c>
      <c r="BD223" s="53">
        <f t="shared" si="205"/>
        <v>-1.6064599949000794E-9</v>
      </c>
      <c r="BE223" s="32">
        <f t="shared" si="206"/>
        <v>6.1111165206253535</v>
      </c>
      <c r="BF223" s="53">
        <f t="shared" si="207"/>
        <v>8.7043720246874845E-8</v>
      </c>
      <c r="BG223" s="51">
        <f t="shared" si="228"/>
        <v>6.1111166076690742</v>
      </c>
      <c r="BH223" s="51">
        <f t="shared" si="208"/>
        <v>-8.9372222217983417E-3</v>
      </c>
      <c r="BI223" s="51">
        <f t="shared" si="209"/>
        <v>-8.3792398985802444E-2</v>
      </c>
    </row>
    <row r="224" spans="1:61" ht="12.75" customHeight="1" x14ac:dyDescent="0.2">
      <c r="A224" s="45">
        <f t="shared" si="210"/>
        <v>198</v>
      </c>
      <c r="B224" s="57">
        <f t="shared" si="229"/>
        <v>9.6755299570499845E-2</v>
      </c>
      <c r="C224" s="16">
        <f t="shared" si="211"/>
        <v>9.6110897261326045E-2</v>
      </c>
      <c r="D224" s="34">
        <f t="shared" si="212"/>
        <v>1</v>
      </c>
      <c r="E224" s="49">
        <f t="shared" si="230"/>
        <v>8.3228647743653447E-2</v>
      </c>
      <c r="F224" s="49">
        <f t="shared" si="213"/>
        <v>4.80655634744604E-2</v>
      </c>
      <c r="G224" s="20">
        <f t="shared" si="184"/>
        <v>4.80655634744604E-2</v>
      </c>
      <c r="H224" s="49">
        <f t="shared" si="214"/>
        <v>30.00697459496303</v>
      </c>
      <c r="I224" s="20">
        <f t="shared" si="185"/>
        <v>30.00697459496303</v>
      </c>
      <c r="J224" s="57">
        <f t="shared" si="215"/>
        <v>0</v>
      </c>
      <c r="K224" s="16">
        <f t="shared" si="186"/>
        <v>30.00697459496303</v>
      </c>
      <c r="L224" s="34">
        <f t="shared" si="216"/>
        <v>1</v>
      </c>
      <c r="M224" s="49">
        <f t="shared" si="231"/>
        <v>59.993060315398814</v>
      </c>
      <c r="N224" s="20">
        <f t="shared" si="232"/>
        <v>59.993060315398814</v>
      </c>
      <c r="O224" s="16">
        <f t="shared" si="217"/>
        <v>30.006939684601186</v>
      </c>
      <c r="P224" s="49">
        <f t="shared" si="233"/>
        <v>4.8065563474460435E-2</v>
      </c>
      <c r="Q224" s="20">
        <f t="shared" si="187"/>
        <v>4.8065563474460435E-2</v>
      </c>
      <c r="R224" s="49">
        <f t="shared" si="234"/>
        <v>9.611089726230572E-2</v>
      </c>
      <c r="S224" s="20">
        <f t="shared" si="188"/>
        <v>9.611089726230572E-2</v>
      </c>
      <c r="T224" s="57">
        <f t="shared" si="235"/>
        <v>-8.3792398985802444E-2</v>
      </c>
      <c r="U224" s="16">
        <f t="shared" si="218"/>
        <v>-5.6375124214899652E-4</v>
      </c>
      <c r="V224" s="16">
        <f t="shared" si="236"/>
        <v>-5.6375124214899652E-4</v>
      </c>
      <c r="W224" s="34">
        <f t="shared" si="189"/>
        <v>4</v>
      </c>
      <c r="X224" s="49">
        <f t="shared" si="237"/>
        <v>59.993025406638672</v>
      </c>
      <c r="Y224" s="20">
        <f t="shared" si="238"/>
        <v>59.993025406638672</v>
      </c>
      <c r="Z224" s="16">
        <f t="shared" si="219"/>
        <v>30.006974593361328</v>
      </c>
      <c r="AA224" s="49">
        <f t="shared" si="190"/>
        <v>-3.255734381524824E-4</v>
      </c>
      <c r="AB224" s="20">
        <f t="shared" si="220"/>
        <v>359.99967442656185</v>
      </c>
      <c r="AC224" s="49">
        <f t="shared" si="221"/>
        <v>6.5100954333482302E-4</v>
      </c>
      <c r="AD224" s="20">
        <f t="shared" si="222"/>
        <v>359.99934899045667</v>
      </c>
      <c r="AF224" s="58">
        <f t="shared" si="239"/>
        <v>6.1111166076690742</v>
      </c>
      <c r="AG224" s="51">
        <f t="shared" si="223"/>
        <v>366.66699646014445</v>
      </c>
      <c r="AH224" s="16">
        <f t="shared" si="224"/>
        <v>250.00022485918942</v>
      </c>
      <c r="AI224" s="52">
        <f t="shared" si="191"/>
        <v>159.83431499692958</v>
      </c>
      <c r="AJ224" s="52">
        <f t="shared" si="225"/>
        <v>4.8391136912584898E-2</v>
      </c>
      <c r="AK224" s="16">
        <f t="shared" si="240"/>
        <v>9.5801147831843991</v>
      </c>
      <c r="AL224" s="16">
        <f t="shared" si="241"/>
        <v>9.5797892097462523</v>
      </c>
      <c r="AM224" s="32">
        <f t="shared" si="192"/>
        <v>6.1111166073732592</v>
      </c>
      <c r="AN224" s="32">
        <f t="shared" si="193"/>
        <v>-6.0129203367389118E-5</v>
      </c>
      <c r="AO224" s="32">
        <f t="shared" si="194"/>
        <v>6.0258958795824267</v>
      </c>
      <c r="AP224" s="32">
        <f t="shared" si="195"/>
        <v>-6.0129203367389118E-5</v>
      </c>
      <c r="AQ224" s="32">
        <f t="shared" si="196"/>
        <v>1.0170177173209838</v>
      </c>
      <c r="AR224" s="56">
        <f t="shared" si="226"/>
        <v>1210.4391729936365</v>
      </c>
      <c r="AS224" s="56">
        <f t="shared" si="226"/>
        <v>-3.8706617167752803E-3</v>
      </c>
      <c r="AT224" s="56">
        <f t="shared" si="226"/>
        <v>101.42492275311874</v>
      </c>
      <c r="AU224" s="55">
        <f t="shared" si="227"/>
        <v>0.31005890174502254</v>
      </c>
      <c r="AV224" s="56">
        <f t="shared" si="197"/>
        <v>11547.026155404021</v>
      </c>
      <c r="AW224" s="53">
        <f t="shared" si="198"/>
        <v>1.0319833875665804E-2</v>
      </c>
      <c r="AX224" s="53">
        <f t="shared" si="199"/>
        <v>9.6755300923199894E-2</v>
      </c>
      <c r="AY224" s="56">
        <f t="shared" si="200"/>
        <v>676.67272478932011</v>
      </c>
      <c r="AZ224" s="56">
        <f t="shared" si="201"/>
        <v>399.58578749232396</v>
      </c>
      <c r="BA224" s="53">
        <f t="shared" si="202"/>
        <v>7.4403432051347793E-3</v>
      </c>
      <c r="BB224" s="56">
        <f t="shared" si="203"/>
        <v>277.08876317160303</v>
      </c>
      <c r="BC224" s="56">
        <f t="shared" si="204"/>
        <v>-1.8258746068795517E-3</v>
      </c>
      <c r="BD224" s="53">
        <f t="shared" si="205"/>
        <v>-1.6318247111595194E-9</v>
      </c>
      <c r="BE224" s="32">
        <f t="shared" si="206"/>
        <v>6.1111166060372497</v>
      </c>
      <c r="BF224" s="53">
        <f t="shared" si="207"/>
        <v>8.7936147686195411E-8</v>
      </c>
      <c r="BG224" s="51">
        <f t="shared" si="228"/>
        <v>6.111116693973397</v>
      </c>
      <c r="BH224" s="51">
        <f t="shared" si="208"/>
        <v>-8.9372222217896057E-3</v>
      </c>
      <c r="BI224" s="51">
        <f t="shared" si="209"/>
        <v>-8.3792397814249991E-2</v>
      </c>
    </row>
    <row r="225" spans="1:61" ht="12.75" customHeight="1" x14ac:dyDescent="0.2">
      <c r="A225" s="45">
        <f t="shared" si="210"/>
        <v>199</v>
      </c>
      <c r="B225" s="57">
        <f t="shared" si="229"/>
        <v>9.6755300923199894E-2</v>
      </c>
      <c r="C225" s="16">
        <f t="shared" si="211"/>
        <v>9.6104291379845108E-2</v>
      </c>
      <c r="D225" s="34">
        <f t="shared" si="212"/>
        <v>1</v>
      </c>
      <c r="E225" s="49">
        <f t="shared" si="230"/>
        <v>8.3222898001544865E-2</v>
      </c>
      <c r="F225" s="49">
        <f t="shared" si="213"/>
        <v>4.8062310539336031E-2</v>
      </c>
      <c r="G225" s="20">
        <f t="shared" si="184"/>
        <v>4.8062310539336031E-2</v>
      </c>
      <c r="H225" s="49">
        <f t="shared" si="214"/>
        <v>30.007009498948964</v>
      </c>
      <c r="I225" s="20">
        <f t="shared" si="185"/>
        <v>30.007009498948964</v>
      </c>
      <c r="J225" s="57">
        <f t="shared" si="215"/>
        <v>0</v>
      </c>
      <c r="K225" s="16">
        <f t="shared" si="186"/>
        <v>30.007009498948964</v>
      </c>
      <c r="L225" s="34">
        <f t="shared" si="216"/>
        <v>1</v>
      </c>
      <c r="M225" s="49">
        <f t="shared" si="231"/>
        <v>59.993025406638658</v>
      </c>
      <c r="N225" s="20">
        <f t="shared" si="232"/>
        <v>59.993025406638658</v>
      </c>
      <c r="O225" s="16">
        <f t="shared" si="217"/>
        <v>30.006974593361342</v>
      </c>
      <c r="P225" s="49">
        <f t="shared" si="233"/>
        <v>4.8062310539336031E-2</v>
      </c>
      <c r="Q225" s="20">
        <f t="shared" si="187"/>
        <v>4.8062310539336031E-2</v>
      </c>
      <c r="R225" s="49">
        <f t="shared" si="234"/>
        <v>9.6104291382225343E-2</v>
      </c>
      <c r="S225" s="20">
        <f t="shared" si="188"/>
        <v>9.6104291382225343E-2</v>
      </c>
      <c r="T225" s="57">
        <f t="shared" si="235"/>
        <v>-8.3792397814249991E-2</v>
      </c>
      <c r="U225" s="16">
        <f t="shared" si="218"/>
        <v>-5.6949981270512651E-4</v>
      </c>
      <c r="V225" s="16">
        <f t="shared" si="236"/>
        <v>-5.6949981270512651E-4</v>
      </c>
      <c r="W225" s="34">
        <f t="shared" si="189"/>
        <v>4</v>
      </c>
      <c r="X225" s="49">
        <f t="shared" si="237"/>
        <v>59.992990502685572</v>
      </c>
      <c r="Y225" s="20">
        <f t="shared" si="238"/>
        <v>59.992990502685572</v>
      </c>
      <c r="Z225" s="16">
        <f t="shared" si="219"/>
        <v>30.007009497314428</v>
      </c>
      <c r="AA225" s="49">
        <f t="shared" si="190"/>
        <v>-3.2889377264736527E-4</v>
      </c>
      <c r="AB225" s="20">
        <f t="shared" si="220"/>
        <v>359.99967110622737</v>
      </c>
      <c r="AC225" s="49">
        <f t="shared" si="221"/>
        <v>6.5764793512149069E-4</v>
      </c>
      <c r="AD225" s="20">
        <f t="shared" si="222"/>
        <v>359.9993423520649</v>
      </c>
      <c r="AF225" s="58">
        <f t="shared" si="239"/>
        <v>6.111116693973397</v>
      </c>
      <c r="AG225" s="51">
        <f t="shared" si="223"/>
        <v>366.6670016384038</v>
      </c>
      <c r="AH225" s="16">
        <f t="shared" si="224"/>
        <v>250.00022838982079</v>
      </c>
      <c r="AI225" s="52">
        <f t="shared" si="191"/>
        <v>159.83431951145394</v>
      </c>
      <c r="AJ225" s="52">
        <f t="shared" si="225"/>
        <v>4.8391204311940328E-2</v>
      </c>
      <c r="AK225" s="16">
        <f t="shared" si="240"/>
        <v>9.6285059874963395</v>
      </c>
      <c r="AL225" s="16">
        <f t="shared" si="241"/>
        <v>9.628177093723707</v>
      </c>
      <c r="AM225" s="32">
        <f t="shared" si="192"/>
        <v>6.1111166936715184</v>
      </c>
      <c r="AN225" s="32">
        <f t="shared" si="193"/>
        <v>-6.0742341620207195E-5</v>
      </c>
      <c r="AO225" s="32">
        <f t="shared" si="194"/>
        <v>6.0250349160199521</v>
      </c>
      <c r="AP225" s="32">
        <f t="shared" si="195"/>
        <v>-6.0742341620207195E-5</v>
      </c>
      <c r="AQ225" s="32">
        <f t="shared" si="196"/>
        <v>1.0221064056208404</v>
      </c>
      <c r="AR225" s="56">
        <f t="shared" si="226"/>
        <v>1216.4642079096564</v>
      </c>
      <c r="AS225" s="56">
        <f t="shared" si="226"/>
        <v>-3.9314040583954876E-3</v>
      </c>
      <c r="AT225" s="56">
        <f t="shared" si="226"/>
        <v>102.44702915873958</v>
      </c>
      <c r="AU225" s="55">
        <f t="shared" si="227"/>
        <v>0.31005890174502254</v>
      </c>
      <c r="AV225" s="56">
        <f t="shared" si="197"/>
        <v>11547.026481550074</v>
      </c>
      <c r="AW225" s="53">
        <f t="shared" si="198"/>
        <v>1.0319834167149778E-2</v>
      </c>
      <c r="AX225" s="53">
        <f t="shared" si="199"/>
        <v>9.6755302289627865E-2</v>
      </c>
      <c r="AY225" s="56">
        <f t="shared" si="200"/>
        <v>676.6727152330011</v>
      </c>
      <c r="AZ225" s="56">
        <f t="shared" si="201"/>
        <v>399.58579877863485</v>
      </c>
      <c r="BA225" s="53">
        <f t="shared" si="202"/>
        <v>7.4403432051347793E-3</v>
      </c>
      <c r="BB225" s="56">
        <f t="shared" si="203"/>
        <v>277.08877099798229</v>
      </c>
      <c r="BC225" s="56">
        <f t="shared" si="204"/>
        <v>-1.8545436160479767E-3</v>
      </c>
      <c r="BD225" s="53">
        <f t="shared" si="205"/>
        <v>-1.6574468417424333E-9</v>
      </c>
      <c r="BE225" s="32">
        <f t="shared" si="206"/>
        <v>6.1111166923159503</v>
      </c>
      <c r="BF225" s="53">
        <f t="shared" si="207"/>
        <v>8.8832832449966095E-8</v>
      </c>
      <c r="BG225" s="51">
        <f t="shared" si="228"/>
        <v>6.111116781148783</v>
      </c>
      <c r="BH225" s="51">
        <f t="shared" si="208"/>
        <v>-8.9372222217807377E-3</v>
      </c>
      <c r="BI225" s="51">
        <f t="shared" si="209"/>
        <v>-8.3792396630807661E-2</v>
      </c>
    </row>
    <row r="226" spans="1:61" ht="12.75" customHeight="1" x14ac:dyDescent="0.2">
      <c r="A226" s="45">
        <f t="shared" si="210"/>
        <v>200</v>
      </c>
      <c r="B226" s="57">
        <f t="shared" si="229"/>
        <v>9.6755302289627865E-2</v>
      </c>
      <c r="C226" s="16">
        <f t="shared" si="211"/>
        <v>9.6097654354537099E-2</v>
      </c>
      <c r="D226" s="34">
        <f t="shared" si="212"/>
        <v>1</v>
      </c>
      <c r="E226" s="49">
        <f t="shared" si="230"/>
        <v>8.321712129803216E-2</v>
      </c>
      <c r="F226" s="49">
        <f t="shared" si="213"/>
        <v>4.8059042014996382E-2</v>
      </c>
      <c r="G226" s="20">
        <f t="shared" si="184"/>
        <v>4.8059042014996382E-2</v>
      </c>
      <c r="H226" s="49">
        <f t="shared" si="214"/>
        <v>30.00704439810556</v>
      </c>
      <c r="I226" s="20">
        <f t="shared" si="185"/>
        <v>30.00704439810556</v>
      </c>
      <c r="J226" s="57">
        <f t="shared" si="215"/>
        <v>0</v>
      </c>
      <c r="K226" s="16">
        <f t="shared" si="186"/>
        <v>30.00704439810556</v>
      </c>
      <c r="L226" s="34">
        <f t="shared" si="216"/>
        <v>1</v>
      </c>
      <c r="M226" s="49">
        <f t="shared" si="231"/>
        <v>59.992990502685572</v>
      </c>
      <c r="N226" s="20">
        <f t="shared" si="232"/>
        <v>59.992990502685572</v>
      </c>
      <c r="O226" s="16">
        <f t="shared" si="217"/>
        <v>30.007009497314428</v>
      </c>
      <c r="P226" s="49">
        <f t="shared" si="233"/>
        <v>4.8059042014996368E-2</v>
      </c>
      <c r="Q226" s="20">
        <f t="shared" si="187"/>
        <v>4.8059042014996368E-2</v>
      </c>
      <c r="R226" s="49">
        <f t="shared" si="234"/>
        <v>9.6097654354133297E-2</v>
      </c>
      <c r="S226" s="20">
        <f t="shared" si="188"/>
        <v>9.6097654354133297E-2</v>
      </c>
      <c r="T226" s="57">
        <f t="shared" si="235"/>
        <v>-8.3792396630807661E-2</v>
      </c>
      <c r="U226" s="16">
        <f t="shared" si="218"/>
        <v>-5.7527533277550169E-4</v>
      </c>
      <c r="V226" s="16">
        <f t="shared" si="236"/>
        <v>-5.7527533277550169E-4</v>
      </c>
      <c r="W226" s="34">
        <f t="shared" si="189"/>
        <v>4</v>
      </c>
      <c r="X226" s="49">
        <f t="shared" si="237"/>
        <v>59.992955603562308</v>
      </c>
      <c r="Y226" s="20">
        <f t="shared" si="238"/>
        <v>59.992955603562308</v>
      </c>
      <c r="Z226" s="16">
        <f t="shared" si="219"/>
        <v>30.007044396437692</v>
      </c>
      <c r="AA226" s="49">
        <f t="shared" si="190"/>
        <v>-3.3222968014527909E-4</v>
      </c>
      <c r="AB226" s="20">
        <f t="shared" si="220"/>
        <v>359.99966777031983</v>
      </c>
      <c r="AC226" s="49">
        <f t="shared" si="221"/>
        <v>6.6431819634595545E-4</v>
      </c>
      <c r="AD226" s="20">
        <f t="shared" si="222"/>
        <v>359.99933568180364</v>
      </c>
      <c r="AF226" s="58">
        <f t="shared" si="239"/>
        <v>6.111116781148783</v>
      </c>
      <c r="AG226" s="51">
        <f t="shared" si="223"/>
        <v>366.66700686892699</v>
      </c>
      <c r="AH226" s="16">
        <f t="shared" si="224"/>
        <v>250.00023195608659</v>
      </c>
      <c r="AI226" s="52">
        <f t="shared" si="191"/>
        <v>159.83432407154314</v>
      </c>
      <c r="AJ226" s="52">
        <f t="shared" si="225"/>
        <v>4.8391271695152227E-2</v>
      </c>
      <c r="AK226" s="16">
        <f t="shared" si="240"/>
        <v>9.6768972591914917</v>
      </c>
      <c r="AL226" s="16">
        <f t="shared" si="241"/>
        <v>9.6765650295113232</v>
      </c>
      <c r="AM226" s="32">
        <f t="shared" si="192"/>
        <v>6.1111167808407503</v>
      </c>
      <c r="AN226" s="32">
        <f t="shared" si="193"/>
        <v>-6.1358354310260172E-5</v>
      </c>
      <c r="AO226" s="32">
        <f t="shared" si="194"/>
        <v>6.0241696551433224</v>
      </c>
      <c r="AP226" s="32">
        <f t="shared" si="195"/>
        <v>-6.1358354310260172E-5</v>
      </c>
      <c r="AQ226" s="32">
        <f t="shared" si="196"/>
        <v>1.0271943706639954</v>
      </c>
      <c r="AR226" s="56">
        <f t="shared" si="226"/>
        <v>1222.4883775647997</v>
      </c>
      <c r="AS226" s="56">
        <f t="shared" si="226"/>
        <v>-3.9927624127057476E-3</v>
      </c>
      <c r="AT226" s="56">
        <f t="shared" si="226"/>
        <v>103.47422352940357</v>
      </c>
      <c r="AU226" s="55">
        <f t="shared" si="227"/>
        <v>0.31005890174502254</v>
      </c>
      <c r="AV226" s="56">
        <f t="shared" si="197"/>
        <v>11547.0268109879</v>
      </c>
      <c r="AW226" s="53">
        <f t="shared" si="198"/>
        <v>1.0319834461575686E-2</v>
      </c>
      <c r="AX226" s="53">
        <f t="shared" si="199"/>
        <v>9.6755303669847123E-2</v>
      </c>
      <c r="AY226" s="56">
        <f t="shared" si="200"/>
        <v>676.67270558023097</v>
      </c>
      <c r="AZ226" s="56">
        <f t="shared" si="201"/>
        <v>399.58581017885786</v>
      </c>
      <c r="BA226" s="53">
        <f t="shared" si="202"/>
        <v>7.4403432051347793E-3</v>
      </c>
      <c r="BB226" s="56">
        <f t="shared" si="203"/>
        <v>277.08877890335276</v>
      </c>
      <c r="BC226" s="56">
        <f t="shared" si="204"/>
        <v>-1.8835019796483721E-3</v>
      </c>
      <c r="BD226" s="53">
        <f t="shared" si="205"/>
        <v>-1.6833275748112978E-9</v>
      </c>
      <c r="BE226" s="32">
        <f t="shared" si="206"/>
        <v>6.1111167794654557</v>
      </c>
      <c r="BF226" s="53">
        <f t="shared" si="207"/>
        <v>8.9733720905519531E-8</v>
      </c>
      <c r="BG226" s="51">
        <f t="shared" si="228"/>
        <v>6.1111168691991766</v>
      </c>
      <c r="BH226" s="51">
        <f t="shared" si="208"/>
        <v>-8.937222221771738E-3</v>
      </c>
      <c r="BI226" s="51">
        <f t="shared" si="209"/>
        <v>-8.3792395435420566E-2</v>
      </c>
    </row>
    <row r="227" spans="1:61" ht="12.75" customHeight="1" x14ac:dyDescent="0.2">
      <c r="A227" s="45">
        <f t="shared" si="210"/>
        <v>201</v>
      </c>
      <c r="B227" s="57">
        <f t="shared" si="229"/>
        <v>9.6755303669847123E-2</v>
      </c>
      <c r="C227" s="16">
        <f t="shared" si="211"/>
        <v>9.6090985473495039E-2</v>
      </c>
      <c r="D227" s="34">
        <f t="shared" si="212"/>
        <v>1</v>
      </c>
      <c r="E227" s="49">
        <f t="shared" si="230"/>
        <v>8.3211317016676598E-2</v>
      </c>
      <c r="F227" s="49">
        <f t="shared" si="213"/>
        <v>4.8055757545330501E-2</v>
      </c>
      <c r="G227" s="20">
        <f t="shared" si="184"/>
        <v>4.8055757545330501E-2</v>
      </c>
      <c r="H227" s="49">
        <f t="shared" si="214"/>
        <v>30.007079292409504</v>
      </c>
      <c r="I227" s="20">
        <f t="shared" si="185"/>
        <v>30.007079292409504</v>
      </c>
      <c r="J227" s="57">
        <f t="shared" si="215"/>
        <v>0</v>
      </c>
      <c r="K227" s="16">
        <f t="shared" si="186"/>
        <v>30.007079292409504</v>
      </c>
      <c r="L227" s="34">
        <f t="shared" si="216"/>
        <v>1</v>
      </c>
      <c r="M227" s="49">
        <f t="shared" si="231"/>
        <v>59.992955603562301</v>
      </c>
      <c r="N227" s="20">
        <f t="shared" si="232"/>
        <v>59.992955603562301</v>
      </c>
      <c r="O227" s="16">
        <f t="shared" si="217"/>
        <v>30.007044396437699</v>
      </c>
      <c r="P227" s="49">
        <f t="shared" si="233"/>
        <v>4.8055757545330514E-2</v>
      </c>
      <c r="Q227" s="20">
        <f t="shared" si="187"/>
        <v>4.8055757545330514E-2</v>
      </c>
      <c r="R227" s="49">
        <f t="shared" si="234"/>
        <v>9.6090985473676685E-2</v>
      </c>
      <c r="S227" s="20">
        <f t="shared" si="188"/>
        <v>9.6090985473676685E-2</v>
      </c>
      <c r="T227" s="57">
        <f t="shared" si="235"/>
        <v>-8.3792395435420566E-2</v>
      </c>
      <c r="U227" s="16">
        <f t="shared" si="218"/>
        <v>-5.8107841874396882E-4</v>
      </c>
      <c r="V227" s="16">
        <f t="shared" si="236"/>
        <v>-5.8107841874396882E-4</v>
      </c>
      <c r="W227" s="34">
        <f t="shared" si="189"/>
        <v>4</v>
      </c>
      <c r="X227" s="49">
        <f t="shared" si="237"/>
        <v>59.992920709292193</v>
      </c>
      <c r="Y227" s="20">
        <f t="shared" si="238"/>
        <v>59.992920709292193</v>
      </c>
      <c r="Z227" s="16">
        <f t="shared" si="219"/>
        <v>30.007079290707807</v>
      </c>
      <c r="AA227" s="49">
        <f t="shared" si="190"/>
        <v>-3.3558151668057197E-4</v>
      </c>
      <c r="AB227" s="20">
        <f t="shared" si="220"/>
        <v>359.99966441848329</v>
      </c>
      <c r="AC227" s="49">
        <f t="shared" si="221"/>
        <v>6.7101937660758964E-4</v>
      </c>
      <c r="AD227" s="20">
        <f t="shared" si="222"/>
        <v>359.99932898062337</v>
      </c>
      <c r="AF227" s="58">
        <f t="shared" si="239"/>
        <v>6.1111168691991766</v>
      </c>
      <c r="AG227" s="51">
        <f t="shared" si="223"/>
        <v>366.66701215195059</v>
      </c>
      <c r="AH227" s="16">
        <f t="shared" si="224"/>
        <v>250.00023555814815</v>
      </c>
      <c r="AI227" s="52">
        <f t="shared" si="191"/>
        <v>159.83432867740348</v>
      </c>
      <c r="AJ227" s="52">
        <f t="shared" si="225"/>
        <v>4.8391339062050065E-2</v>
      </c>
      <c r="AK227" s="16">
        <f t="shared" si="240"/>
        <v>9.7252885982535417</v>
      </c>
      <c r="AL227" s="16">
        <f t="shared" si="241"/>
        <v>9.7249530167368334</v>
      </c>
      <c r="AM227" s="32">
        <f t="shared" si="192"/>
        <v>6.1111168688848982</v>
      </c>
      <c r="AN227" s="32">
        <f t="shared" si="193"/>
        <v>-6.1977307180927186E-5</v>
      </c>
      <c r="AO227" s="32">
        <f t="shared" si="194"/>
        <v>6.0233000975659632</v>
      </c>
      <c r="AP227" s="32">
        <f t="shared" si="195"/>
        <v>-6.1977307180927186E-5</v>
      </c>
      <c r="AQ227" s="32">
        <f t="shared" si="196"/>
        <v>1.0322816087829028</v>
      </c>
      <c r="AR227" s="56">
        <f t="shared" si="226"/>
        <v>1228.5116776623656</v>
      </c>
      <c r="AS227" s="56">
        <f t="shared" si="226"/>
        <v>-4.0547397198866745E-3</v>
      </c>
      <c r="AT227" s="56">
        <f t="shared" si="226"/>
        <v>104.50650513818648</v>
      </c>
      <c r="AU227" s="55">
        <f t="shared" si="227"/>
        <v>0.31005890174502254</v>
      </c>
      <c r="AV227" s="56">
        <f t="shared" si="197"/>
        <v>11547.027143732403</v>
      </c>
      <c r="AW227" s="53">
        <f t="shared" si="198"/>
        <v>1.0319834758956842E-2</v>
      </c>
      <c r="AX227" s="53">
        <f t="shared" si="199"/>
        <v>9.6755305063920022E-2</v>
      </c>
      <c r="AY227" s="56">
        <f t="shared" si="200"/>
        <v>676.67269583057316</v>
      </c>
      <c r="AZ227" s="56">
        <f t="shared" si="201"/>
        <v>399.58582169350871</v>
      </c>
      <c r="BA227" s="53">
        <f t="shared" si="202"/>
        <v>7.4403432051347793E-3</v>
      </c>
      <c r="BB227" s="56">
        <f t="shared" si="203"/>
        <v>277.08878688807209</v>
      </c>
      <c r="BC227" s="56">
        <f t="shared" si="204"/>
        <v>-1.9127510076373255E-3</v>
      </c>
      <c r="BD227" s="53">
        <f t="shared" si="205"/>
        <v>-1.7094680811034255E-9</v>
      </c>
      <c r="BE227" s="32">
        <f t="shared" si="206"/>
        <v>6.1111168674897085</v>
      </c>
      <c r="BF227" s="53">
        <f t="shared" si="207"/>
        <v>9.0638909198845189E-8</v>
      </c>
      <c r="BG227" s="51">
        <f t="shared" si="228"/>
        <v>6.1111169581286173</v>
      </c>
      <c r="BH227" s="51">
        <f t="shared" si="208"/>
        <v>-8.9372222217626047E-3</v>
      </c>
      <c r="BI227" s="51">
        <f t="shared" si="209"/>
        <v>-8.3792394228034583E-2</v>
      </c>
    </row>
    <row r="228" spans="1:61" ht="12.75" customHeight="1" x14ac:dyDescent="0.2">
      <c r="A228" s="45">
        <f t="shared" si="210"/>
        <v>202</v>
      </c>
      <c r="B228" s="57">
        <f t="shared" si="229"/>
        <v>9.6755305063920022E-2</v>
      </c>
      <c r="C228" s="16">
        <f t="shared" si="211"/>
        <v>9.6084285687311421E-2</v>
      </c>
      <c r="D228" s="34">
        <f t="shared" si="212"/>
        <v>1</v>
      </c>
      <c r="E228" s="49">
        <f t="shared" si="230"/>
        <v>8.320548598070418E-2</v>
      </c>
      <c r="F228" s="49">
        <f t="shared" si="213"/>
        <v>4.8052457605654603E-2</v>
      </c>
      <c r="G228" s="20">
        <f t="shared" si="184"/>
        <v>4.8052457605654603E-2</v>
      </c>
      <c r="H228" s="49">
        <f t="shared" si="214"/>
        <v>30.007114181838169</v>
      </c>
      <c r="I228" s="20">
        <f t="shared" si="185"/>
        <v>30.007114181838169</v>
      </c>
      <c r="J228" s="57">
        <f t="shared" si="215"/>
        <v>0</v>
      </c>
      <c r="K228" s="16">
        <f t="shared" si="186"/>
        <v>30.007114181838169</v>
      </c>
      <c r="L228" s="34">
        <f t="shared" si="216"/>
        <v>1</v>
      </c>
      <c r="M228" s="49">
        <f t="shared" si="231"/>
        <v>59.992920709292193</v>
      </c>
      <c r="N228" s="20">
        <f t="shared" si="232"/>
        <v>59.992920709292193</v>
      </c>
      <c r="O228" s="16">
        <f t="shared" si="217"/>
        <v>30.007079290707807</v>
      </c>
      <c r="P228" s="49">
        <f t="shared" si="233"/>
        <v>4.8052457605654596E-2</v>
      </c>
      <c r="Q228" s="20">
        <f t="shared" si="187"/>
        <v>4.8052457605654596E-2</v>
      </c>
      <c r="R228" s="49">
        <f t="shared" si="234"/>
        <v>9.6084285686307169E-2</v>
      </c>
      <c r="S228" s="20">
        <f t="shared" si="188"/>
        <v>9.6084285686307169E-2</v>
      </c>
      <c r="T228" s="57">
        <f t="shared" si="235"/>
        <v>-8.3792394228034583E-2</v>
      </c>
      <c r="U228" s="16">
        <f t="shared" si="218"/>
        <v>-5.8690824733040325E-4</v>
      </c>
      <c r="V228" s="16">
        <f t="shared" si="236"/>
        <v>-5.8690824733040325E-4</v>
      </c>
      <c r="W228" s="34">
        <f t="shared" si="189"/>
        <v>4</v>
      </c>
      <c r="X228" s="49">
        <f t="shared" si="237"/>
        <v>59.992885819897829</v>
      </c>
      <c r="Y228" s="20">
        <f t="shared" si="238"/>
        <v>59.992885819897829</v>
      </c>
      <c r="Z228" s="16">
        <f t="shared" si="219"/>
        <v>30.007114180102171</v>
      </c>
      <c r="AA228" s="49">
        <f t="shared" si="190"/>
        <v>-3.3894880686083178E-4</v>
      </c>
      <c r="AB228" s="20">
        <f t="shared" si="220"/>
        <v>359.99966105119313</v>
      </c>
      <c r="AC228" s="49">
        <f t="shared" si="221"/>
        <v>6.7775217206620178E-4</v>
      </c>
      <c r="AD228" s="20">
        <f t="shared" si="222"/>
        <v>359.99932224782793</v>
      </c>
      <c r="AF228" s="58">
        <f t="shared" si="239"/>
        <v>6.1111169581286173</v>
      </c>
      <c r="AG228" s="51">
        <f t="shared" si="223"/>
        <v>366.66701748771703</v>
      </c>
      <c r="AH228" s="16">
        <f t="shared" si="224"/>
        <v>250.00023919617072</v>
      </c>
      <c r="AI228" s="52">
        <f t="shared" si="191"/>
        <v>159.83433332924631</v>
      </c>
      <c r="AJ228" s="52">
        <f t="shared" si="225"/>
        <v>4.8391406412520155E-2</v>
      </c>
      <c r="AK228" s="16">
        <f t="shared" si="240"/>
        <v>9.7736800046660619</v>
      </c>
      <c r="AL228" s="16">
        <f t="shared" si="241"/>
        <v>9.7733410558591913</v>
      </c>
      <c r="AM228" s="32">
        <f t="shared" si="192"/>
        <v>6.1111169578080009</v>
      </c>
      <c r="AN228" s="32">
        <f t="shared" si="193"/>
        <v>-6.2599112422315613E-5</v>
      </c>
      <c r="AO228" s="32">
        <f t="shared" si="194"/>
        <v>6.0224262438895426</v>
      </c>
      <c r="AP228" s="32">
        <f t="shared" si="195"/>
        <v>-6.2599112422315613E-5</v>
      </c>
      <c r="AQ228" s="32">
        <f t="shared" si="196"/>
        <v>1.0373681163979389</v>
      </c>
      <c r="AR228" s="56">
        <f t="shared" si="226"/>
        <v>1234.5341039062553</v>
      </c>
      <c r="AS228" s="56">
        <f t="shared" si="226"/>
        <v>-4.1173388323089899E-3</v>
      </c>
      <c r="AT228" s="56">
        <f t="shared" si="226"/>
        <v>105.54387325458443</v>
      </c>
      <c r="AU228" s="55">
        <f t="shared" si="227"/>
        <v>0.31005890174502254</v>
      </c>
      <c r="AV228" s="56">
        <f t="shared" si="197"/>
        <v>11547.027479798853</v>
      </c>
      <c r="AW228" s="53">
        <f t="shared" si="198"/>
        <v>1.0319835059306897E-2</v>
      </c>
      <c r="AX228" s="53">
        <f t="shared" si="199"/>
        <v>9.6755306471910649E-2</v>
      </c>
      <c r="AY228" s="56">
        <f t="shared" si="200"/>
        <v>676.67268598358044</v>
      </c>
      <c r="AZ228" s="56">
        <f t="shared" si="201"/>
        <v>399.58583332311576</v>
      </c>
      <c r="BA228" s="53">
        <f t="shared" si="202"/>
        <v>7.4403432051347793E-3</v>
      </c>
      <c r="BB228" s="56">
        <f t="shared" si="203"/>
        <v>277.08879495250665</v>
      </c>
      <c r="BC228" s="56">
        <f t="shared" si="204"/>
        <v>-1.9422920419742695E-3</v>
      </c>
      <c r="BD228" s="53">
        <f t="shared" si="205"/>
        <v>-1.7358695599577818E-9</v>
      </c>
      <c r="BE228" s="32">
        <f t="shared" si="206"/>
        <v>6.1111169563927481</v>
      </c>
      <c r="BF228" s="53">
        <f t="shared" si="207"/>
        <v>9.154826891145413E-8</v>
      </c>
      <c r="BG228" s="51">
        <f t="shared" si="228"/>
        <v>6.1111170479410166</v>
      </c>
      <c r="BH228" s="51">
        <f t="shared" si="208"/>
        <v>-8.9372222217533343E-3</v>
      </c>
      <c r="BI228" s="51">
        <f t="shared" si="209"/>
        <v>-8.3792393008594354E-2</v>
      </c>
    </row>
    <row r="229" spans="1:61" ht="12.75" customHeight="1" x14ac:dyDescent="0.2">
      <c r="A229" s="45">
        <f t="shared" si="210"/>
        <v>203</v>
      </c>
      <c r="B229" s="57">
        <f t="shared" si="229"/>
        <v>9.6755306471910649E-2</v>
      </c>
      <c r="C229" s="16">
        <f t="shared" si="211"/>
        <v>9.6077554299824897E-2</v>
      </c>
      <c r="D229" s="34">
        <f t="shared" si="212"/>
        <v>1</v>
      </c>
      <c r="E229" s="49">
        <f t="shared" si="230"/>
        <v>8.3199627587311309E-2</v>
      </c>
      <c r="F229" s="49">
        <f t="shared" si="213"/>
        <v>4.804914184773218E-2</v>
      </c>
      <c r="G229" s="20">
        <f t="shared" si="184"/>
        <v>4.804914184773218E-2</v>
      </c>
      <c r="H229" s="49">
        <f t="shared" si="214"/>
        <v>30.00714906636847</v>
      </c>
      <c r="I229" s="20">
        <f t="shared" si="185"/>
        <v>30.00714906636847</v>
      </c>
      <c r="J229" s="57">
        <f t="shared" si="215"/>
        <v>0</v>
      </c>
      <c r="K229" s="16">
        <f t="shared" si="186"/>
        <v>30.00714906636847</v>
      </c>
      <c r="L229" s="34">
        <f t="shared" si="216"/>
        <v>1</v>
      </c>
      <c r="M229" s="49">
        <f t="shared" si="231"/>
        <v>59.992885819897829</v>
      </c>
      <c r="N229" s="20">
        <f t="shared" si="232"/>
        <v>59.992885819897829</v>
      </c>
      <c r="O229" s="16">
        <f t="shared" si="217"/>
        <v>30.007114180102171</v>
      </c>
      <c r="P229" s="49">
        <f t="shared" si="233"/>
        <v>4.8049141847732166E-2</v>
      </c>
      <c r="Q229" s="20">
        <f t="shared" si="187"/>
        <v>4.8049141847732166E-2</v>
      </c>
      <c r="R229" s="49">
        <f t="shared" si="234"/>
        <v>9.6077554302734944E-2</v>
      </c>
      <c r="S229" s="20">
        <f t="shared" si="188"/>
        <v>9.6077554302734944E-2</v>
      </c>
      <c r="T229" s="57">
        <f t="shared" si="235"/>
        <v>-8.3792393008594354E-2</v>
      </c>
      <c r="U229" s="16">
        <f t="shared" si="218"/>
        <v>-5.9276542128304521E-4</v>
      </c>
      <c r="V229" s="16">
        <f t="shared" si="236"/>
        <v>-5.9276542128304521E-4</v>
      </c>
      <c r="W229" s="34">
        <f t="shared" si="189"/>
        <v>4</v>
      </c>
      <c r="X229" s="49">
        <f t="shared" si="237"/>
        <v>59.992850935402359</v>
      </c>
      <c r="Y229" s="20">
        <f t="shared" si="238"/>
        <v>59.992850935402359</v>
      </c>
      <c r="Z229" s="16">
        <f t="shared" si="219"/>
        <v>30.007149064597641</v>
      </c>
      <c r="AA229" s="49">
        <f t="shared" si="190"/>
        <v>-3.4233189884605534E-4</v>
      </c>
      <c r="AB229" s="20">
        <f t="shared" si="220"/>
        <v>359.99965766810118</v>
      </c>
      <c r="AC229" s="49">
        <f t="shared" si="221"/>
        <v>6.8451618226451319E-4</v>
      </c>
      <c r="AD229" s="20">
        <f t="shared" si="222"/>
        <v>359.99931548381772</v>
      </c>
      <c r="AF229" s="58">
        <f t="shared" si="239"/>
        <v>6.1111170479410166</v>
      </c>
      <c r="AG229" s="51">
        <f t="shared" si="223"/>
        <v>366.66702287646098</v>
      </c>
      <c r="AH229" s="16">
        <f t="shared" si="224"/>
        <v>250.00024287031431</v>
      </c>
      <c r="AI229" s="52">
        <f t="shared" si="191"/>
        <v>159.83433802727617</v>
      </c>
      <c r="AJ229" s="52">
        <f t="shared" si="225"/>
        <v>4.8391473746562497E-2</v>
      </c>
      <c r="AK229" s="16">
        <f t="shared" si="240"/>
        <v>9.8220714784126244</v>
      </c>
      <c r="AL229" s="16">
        <f t="shared" si="241"/>
        <v>9.8217291465138032</v>
      </c>
      <c r="AM229" s="32">
        <f t="shared" si="192"/>
        <v>6.1111170476139689</v>
      </c>
      <c r="AN229" s="32">
        <f t="shared" si="193"/>
        <v>-6.3223834323451703E-5</v>
      </c>
      <c r="AO229" s="32">
        <f t="shared" si="194"/>
        <v>6.0215480947334843</v>
      </c>
      <c r="AP229" s="32">
        <f t="shared" si="195"/>
        <v>-6.3223834323451703E-5</v>
      </c>
      <c r="AQ229" s="32">
        <f t="shared" si="196"/>
        <v>1.042453889843393</v>
      </c>
      <c r="AR229" s="56">
        <f t="shared" si="226"/>
        <v>1240.5556520009889</v>
      </c>
      <c r="AS229" s="56">
        <f t="shared" si="226"/>
        <v>-4.1805626666324416E-3</v>
      </c>
      <c r="AT229" s="56">
        <f t="shared" si="226"/>
        <v>106.58632714442781</v>
      </c>
      <c r="AU229" s="55">
        <f t="shared" si="227"/>
        <v>0.31005890174502254</v>
      </c>
      <c r="AV229" s="56">
        <f t="shared" si="197"/>
        <v>11547.027819202027</v>
      </c>
      <c r="AW229" s="53">
        <f t="shared" si="198"/>
        <v>1.0319835362639055E-2</v>
      </c>
      <c r="AX229" s="53">
        <f t="shared" si="199"/>
        <v>9.6755307893880843E-2</v>
      </c>
      <c r="AY229" s="56">
        <f t="shared" si="200"/>
        <v>676.67267603881965</v>
      </c>
      <c r="AZ229" s="56">
        <f t="shared" si="201"/>
        <v>399.58584506819045</v>
      </c>
      <c r="BA229" s="53">
        <f t="shared" si="202"/>
        <v>7.4403432051347793E-3</v>
      </c>
      <c r="BB229" s="56">
        <f t="shared" si="203"/>
        <v>277.08880309701112</v>
      </c>
      <c r="BC229" s="56">
        <f t="shared" si="204"/>
        <v>-1.972126381929229E-3</v>
      </c>
      <c r="BD229" s="53">
        <f t="shared" si="205"/>
        <v>-1.7625331725608614E-9</v>
      </c>
      <c r="BE229" s="32">
        <f t="shared" si="206"/>
        <v>6.1111170461784834</v>
      </c>
      <c r="BF229" s="53">
        <f t="shared" si="207"/>
        <v>9.2461894062399948E-8</v>
      </c>
      <c r="BG229" s="51">
        <f t="shared" si="228"/>
        <v>6.1111171386403775</v>
      </c>
      <c r="BH229" s="51">
        <f t="shared" si="208"/>
        <v>-8.9372222217439286E-3</v>
      </c>
      <c r="BI229" s="51">
        <f t="shared" si="209"/>
        <v>-8.3792391777046227E-2</v>
      </c>
    </row>
    <row r="230" spans="1:61" ht="12.75" customHeight="1" x14ac:dyDescent="0.2">
      <c r="A230" s="45">
        <f t="shared" si="210"/>
        <v>204</v>
      </c>
      <c r="B230" s="57">
        <f t="shared" si="229"/>
        <v>9.6755307893880843E-2</v>
      </c>
      <c r="C230" s="16">
        <f t="shared" si="211"/>
        <v>9.6070791711611037E-2</v>
      </c>
      <c r="D230" s="34">
        <f t="shared" si="212"/>
        <v>1</v>
      </c>
      <c r="E230" s="49">
        <f t="shared" si="230"/>
        <v>8.3193742183428912E-2</v>
      </c>
      <c r="F230" s="49">
        <f t="shared" si="213"/>
        <v>4.804581047181266E-2</v>
      </c>
      <c r="G230" s="20">
        <f t="shared" si="184"/>
        <v>4.804581047181266E-2</v>
      </c>
      <c r="H230" s="49">
        <f t="shared" si="214"/>
        <v>30.007183945977566</v>
      </c>
      <c r="I230" s="20">
        <f t="shared" si="185"/>
        <v>30.007183945977566</v>
      </c>
      <c r="J230" s="57">
        <f t="shared" si="215"/>
        <v>0</v>
      </c>
      <c r="K230" s="16">
        <f t="shared" si="186"/>
        <v>30.007183945977566</v>
      </c>
      <c r="L230" s="34">
        <f t="shared" si="216"/>
        <v>1</v>
      </c>
      <c r="M230" s="49">
        <f t="shared" si="231"/>
        <v>59.992850935402359</v>
      </c>
      <c r="N230" s="20">
        <f t="shared" si="232"/>
        <v>59.992850935402359</v>
      </c>
      <c r="O230" s="16">
        <f t="shared" si="217"/>
        <v>30.007149064597641</v>
      </c>
      <c r="P230" s="49">
        <f t="shared" si="233"/>
        <v>4.8045810471812667E-2</v>
      </c>
      <c r="Q230" s="20">
        <f t="shared" si="187"/>
        <v>4.8045810471812667E-2</v>
      </c>
      <c r="R230" s="49">
        <f t="shared" si="234"/>
        <v>9.6070791714651688E-2</v>
      </c>
      <c r="S230" s="20">
        <f t="shared" si="188"/>
        <v>9.6070791714651688E-2</v>
      </c>
      <c r="T230" s="57">
        <f t="shared" si="235"/>
        <v>-8.3792391777046227E-2</v>
      </c>
      <c r="U230" s="16">
        <f t="shared" si="218"/>
        <v>-5.9864959361731473E-4</v>
      </c>
      <c r="V230" s="16">
        <f t="shared" si="236"/>
        <v>-5.9864959361731473E-4</v>
      </c>
      <c r="W230" s="34">
        <f t="shared" si="189"/>
        <v>4</v>
      </c>
      <c r="X230" s="49">
        <f t="shared" si="237"/>
        <v>59.992816055828591</v>
      </c>
      <c r="Y230" s="20">
        <f t="shared" si="238"/>
        <v>59.992816055828591</v>
      </c>
      <c r="Z230" s="16">
        <f t="shared" si="219"/>
        <v>30.007183944171409</v>
      </c>
      <c r="AA230" s="49">
        <f t="shared" si="190"/>
        <v>-3.4573059231088451E-4</v>
      </c>
      <c r="AB230" s="20">
        <f t="shared" si="220"/>
        <v>359.9996542694077</v>
      </c>
      <c r="AC230" s="49">
        <f t="shared" si="221"/>
        <v>6.9131101815707524E-4</v>
      </c>
      <c r="AD230" s="20">
        <f t="shared" si="222"/>
        <v>359.99930868898184</v>
      </c>
      <c r="AF230" s="58">
        <f t="shared" si="239"/>
        <v>6.1111171386403775</v>
      </c>
      <c r="AG230" s="51">
        <f t="shared" si="223"/>
        <v>366.66702831842264</v>
      </c>
      <c r="AH230" s="16">
        <f t="shared" si="224"/>
        <v>250.00024658074273</v>
      </c>
      <c r="AI230" s="52">
        <f t="shared" si="191"/>
        <v>159.83434277170252</v>
      </c>
      <c r="AJ230" s="52">
        <f t="shared" si="225"/>
        <v>4.8391541064120247E-2</v>
      </c>
      <c r="AK230" s="16">
        <f t="shared" si="240"/>
        <v>9.8704630194767446</v>
      </c>
      <c r="AL230" s="16">
        <f t="shared" si="241"/>
        <v>9.870117288884444</v>
      </c>
      <c r="AM230" s="32">
        <f t="shared" si="192"/>
        <v>6.1111171383068053</v>
      </c>
      <c r="AN230" s="32">
        <f t="shared" si="193"/>
        <v>-6.385143587570842E-5</v>
      </c>
      <c r="AO230" s="32">
        <f t="shared" si="194"/>
        <v>6.020665650710467</v>
      </c>
      <c r="AP230" s="32">
        <f t="shared" si="195"/>
        <v>-6.385143587570842E-5</v>
      </c>
      <c r="AQ230" s="32">
        <f t="shared" si="196"/>
        <v>1.0475389255117313</v>
      </c>
      <c r="AR230" s="56">
        <f t="shared" si="226"/>
        <v>1246.5763176516994</v>
      </c>
      <c r="AS230" s="56">
        <f t="shared" si="226"/>
        <v>-4.2444141025081497E-3</v>
      </c>
      <c r="AT230" s="56">
        <f t="shared" si="226"/>
        <v>107.63386606993954</v>
      </c>
      <c r="AU230" s="55">
        <f t="shared" si="227"/>
        <v>0.31005890174502254</v>
      </c>
      <c r="AV230" s="56">
        <f t="shared" si="197"/>
        <v>11547.028161957056</v>
      </c>
      <c r="AW230" s="53">
        <f t="shared" si="198"/>
        <v>1.0319835668966841E-2</v>
      </c>
      <c r="AX230" s="53">
        <f t="shared" si="199"/>
        <v>9.6755309329894026E-2</v>
      </c>
      <c r="AY230" s="56">
        <f t="shared" si="200"/>
        <v>676.67266599584741</v>
      </c>
      <c r="AZ230" s="56">
        <f t="shared" si="201"/>
        <v>399.58585692925629</v>
      </c>
      <c r="BA230" s="53">
        <f t="shared" si="202"/>
        <v>7.4403432051347793E-3</v>
      </c>
      <c r="BB230" s="56">
        <f t="shared" si="203"/>
        <v>277.08881132194847</v>
      </c>
      <c r="BC230" s="56">
        <f t="shared" si="204"/>
        <v>-2.0022553573539881E-3</v>
      </c>
      <c r="BD230" s="53">
        <f t="shared" si="205"/>
        <v>-1.7894601074307557E-9</v>
      </c>
      <c r="BE230" s="32">
        <f t="shared" si="206"/>
        <v>6.1111171368509174</v>
      </c>
      <c r="BF230" s="53">
        <f t="shared" si="207"/>
        <v>9.3379730527655978E-8</v>
      </c>
      <c r="BG230" s="51">
        <f t="shared" si="228"/>
        <v>6.111117230230648</v>
      </c>
      <c r="BH230" s="51">
        <f t="shared" si="208"/>
        <v>-8.9372222217343877E-3</v>
      </c>
      <c r="BI230" s="51">
        <f t="shared" si="209"/>
        <v>-8.3792390533335329E-2</v>
      </c>
    </row>
    <row r="231" spans="1:61" ht="12.75" customHeight="1" x14ac:dyDescent="0.2">
      <c r="A231" s="45">
        <f t="shared" si="210"/>
        <v>205</v>
      </c>
      <c r="B231" s="57">
        <f t="shared" si="229"/>
        <v>9.6755309329894026E-2</v>
      </c>
      <c r="C231" s="16">
        <f t="shared" si="211"/>
        <v>9.6063998311763044E-2</v>
      </c>
      <c r="D231" s="34">
        <f t="shared" si="212"/>
        <v>1</v>
      </c>
      <c r="E231" s="49">
        <f t="shared" si="230"/>
        <v>8.31878301060439E-2</v>
      </c>
      <c r="F231" s="49">
        <f t="shared" si="213"/>
        <v>4.8042463672404327E-2</v>
      </c>
      <c r="G231" s="20">
        <f t="shared" si="184"/>
        <v>4.8042463672404327E-2</v>
      </c>
      <c r="H231" s="49">
        <f t="shared" si="214"/>
        <v>30.007218820642898</v>
      </c>
      <c r="I231" s="20">
        <f t="shared" si="185"/>
        <v>30.007218820642898</v>
      </c>
      <c r="J231" s="57">
        <f t="shared" si="215"/>
        <v>0</v>
      </c>
      <c r="K231" s="16">
        <f t="shared" si="186"/>
        <v>30.007218820642898</v>
      </c>
      <c r="L231" s="34">
        <f t="shared" si="216"/>
        <v>1</v>
      </c>
      <c r="M231" s="49">
        <f t="shared" si="231"/>
        <v>59.992816055828605</v>
      </c>
      <c r="N231" s="20">
        <f t="shared" si="232"/>
        <v>59.992816055828605</v>
      </c>
      <c r="O231" s="16">
        <f t="shared" si="217"/>
        <v>30.007183944171395</v>
      </c>
      <c r="P231" s="49">
        <f t="shared" si="233"/>
        <v>4.8042463672404334E-2</v>
      </c>
      <c r="Q231" s="20">
        <f t="shared" si="187"/>
        <v>4.8042463672404334E-2</v>
      </c>
      <c r="R231" s="49">
        <f t="shared" si="234"/>
        <v>9.6063998313863558E-2</v>
      </c>
      <c r="S231" s="20">
        <f t="shared" si="188"/>
        <v>9.6063998313863558E-2</v>
      </c>
      <c r="T231" s="57">
        <f t="shared" si="235"/>
        <v>-8.3792390533335329E-2</v>
      </c>
      <c r="U231" s="16">
        <f t="shared" si="218"/>
        <v>-6.0456042729142845E-4</v>
      </c>
      <c r="V231" s="16">
        <f t="shared" si="236"/>
        <v>-6.0456042729142845E-4</v>
      </c>
      <c r="W231" s="34">
        <f t="shared" si="189"/>
        <v>4</v>
      </c>
      <c r="X231" s="49">
        <f t="shared" si="237"/>
        <v>59.992781181199113</v>
      </c>
      <c r="Y231" s="20">
        <f t="shared" si="238"/>
        <v>59.992781181199113</v>
      </c>
      <c r="Z231" s="16">
        <f t="shared" si="219"/>
        <v>30.007218818800887</v>
      </c>
      <c r="AA231" s="49">
        <f t="shared" si="190"/>
        <v>-3.4914469267095381E-4</v>
      </c>
      <c r="AB231" s="20">
        <f t="shared" si="220"/>
        <v>359.99965085530732</v>
      </c>
      <c r="AC231" s="49">
        <f t="shared" si="221"/>
        <v>6.9813682381029269E-4</v>
      </c>
      <c r="AD231" s="20">
        <f t="shared" si="222"/>
        <v>359.99930186317619</v>
      </c>
      <c r="AF231" s="58">
        <f t="shared" si="239"/>
        <v>6.111117230230648</v>
      </c>
      <c r="AG231" s="51">
        <f t="shared" si="223"/>
        <v>366.66703381383888</v>
      </c>
      <c r="AH231" s="16">
        <f t="shared" si="224"/>
        <v>250.00025032761744</v>
      </c>
      <c r="AI231" s="52">
        <f t="shared" si="191"/>
        <v>159.83434756273189</v>
      </c>
      <c r="AJ231" s="52">
        <f t="shared" si="225"/>
        <v>4.8391608365079719E-2</v>
      </c>
      <c r="AK231" s="16">
        <f t="shared" si="240"/>
        <v>9.9188546278418244</v>
      </c>
      <c r="AL231" s="16">
        <f t="shared" si="241"/>
        <v>9.918505483149147</v>
      </c>
      <c r="AM231" s="32">
        <f t="shared" si="192"/>
        <v>6.1111172298904552</v>
      </c>
      <c r="AN231" s="32">
        <f t="shared" si="193"/>
        <v>-6.4481881130950018E-5</v>
      </c>
      <c r="AO231" s="32">
        <f t="shared" si="194"/>
        <v>6.0197789124362142</v>
      </c>
      <c r="AP231" s="32">
        <f t="shared" si="195"/>
        <v>-6.4481881130950018E-5</v>
      </c>
      <c r="AQ231" s="32">
        <f t="shared" si="196"/>
        <v>1.052623219795316</v>
      </c>
      <c r="AR231" s="56">
        <f t="shared" si="226"/>
        <v>1252.5960965641357</v>
      </c>
      <c r="AS231" s="56">
        <f t="shared" si="226"/>
        <v>-4.3088959836390999E-3</v>
      </c>
      <c r="AT231" s="56">
        <f t="shared" si="226"/>
        <v>108.68648928973487</v>
      </c>
      <c r="AU231" s="55">
        <f t="shared" si="227"/>
        <v>0.31005890174502254</v>
      </c>
      <c r="AV231" s="56">
        <f t="shared" si="197"/>
        <v>11547.028508078858</v>
      </c>
      <c r="AW231" s="53">
        <f t="shared" si="198"/>
        <v>1.0319835978303587E-2</v>
      </c>
      <c r="AX231" s="53">
        <f t="shared" si="199"/>
        <v>9.6755310780012663E-2</v>
      </c>
      <c r="AY231" s="56">
        <f t="shared" si="200"/>
        <v>676.67265585422683</v>
      </c>
      <c r="AZ231" s="56">
        <f t="shared" si="201"/>
        <v>399.58586890682972</v>
      </c>
      <c r="BA231" s="53">
        <f t="shared" si="202"/>
        <v>7.4403432051347793E-3</v>
      </c>
      <c r="BB231" s="56">
        <f t="shared" si="203"/>
        <v>277.0888196276768</v>
      </c>
      <c r="BC231" s="56">
        <f t="shared" si="204"/>
        <v>-2.0326802796830634E-3</v>
      </c>
      <c r="BD231" s="53">
        <f t="shared" si="205"/>
        <v>-1.8166515366256356E-9</v>
      </c>
      <c r="BE231" s="32">
        <f t="shared" si="206"/>
        <v>6.1111172284139963</v>
      </c>
      <c r="BF231" s="53">
        <f t="shared" si="207"/>
        <v>9.4301725734112234E-8</v>
      </c>
      <c r="BG231" s="51">
        <f t="shared" si="228"/>
        <v>6.1111173227157218</v>
      </c>
      <c r="BH231" s="51">
        <f t="shared" si="208"/>
        <v>-8.9372222217247062E-3</v>
      </c>
      <c r="BI231" s="51">
        <f t="shared" si="209"/>
        <v>-8.3792389277407453E-2</v>
      </c>
    </row>
    <row r="232" spans="1:61" ht="12.75" customHeight="1" x14ac:dyDescent="0.2">
      <c r="A232" s="45">
        <f t="shared" si="210"/>
        <v>206</v>
      </c>
      <c r="B232" s="57">
        <f t="shared" si="229"/>
        <v>9.6755310780012663E-2</v>
      </c>
      <c r="C232" s="16">
        <f t="shared" si="211"/>
        <v>9.6057173956182851E-2</v>
      </c>
      <c r="D232" s="34">
        <f t="shared" si="212"/>
        <v>1</v>
      </c>
      <c r="E232" s="49">
        <f t="shared" si="230"/>
        <v>8.3181891230418942E-2</v>
      </c>
      <c r="F232" s="49">
        <f t="shared" si="213"/>
        <v>4.8039101377362343E-2</v>
      </c>
      <c r="G232" s="20">
        <f t="shared" si="184"/>
        <v>4.8039101377362343E-2</v>
      </c>
      <c r="H232" s="49">
        <f t="shared" si="214"/>
        <v>30.00725369034183</v>
      </c>
      <c r="I232" s="20">
        <f t="shared" si="185"/>
        <v>30.00725369034183</v>
      </c>
      <c r="J232" s="57">
        <f t="shared" si="215"/>
        <v>0</v>
      </c>
      <c r="K232" s="16">
        <f t="shared" si="186"/>
        <v>30.00725369034183</v>
      </c>
      <c r="L232" s="34">
        <f t="shared" si="216"/>
        <v>1</v>
      </c>
      <c r="M232" s="49">
        <f t="shared" si="231"/>
        <v>59.992781181199113</v>
      </c>
      <c r="N232" s="20">
        <f t="shared" si="232"/>
        <v>59.992781181199113</v>
      </c>
      <c r="O232" s="16">
        <f t="shared" si="217"/>
        <v>30.007218818800887</v>
      </c>
      <c r="P232" s="49">
        <f t="shared" si="233"/>
        <v>4.803910137736235E-2</v>
      </c>
      <c r="Q232" s="20">
        <f t="shared" si="187"/>
        <v>4.803910137736235E-2</v>
      </c>
      <c r="R232" s="49">
        <f t="shared" si="234"/>
        <v>9.6057173961011391E-2</v>
      </c>
      <c r="S232" s="20">
        <f t="shared" si="188"/>
        <v>9.6057173961011391E-2</v>
      </c>
      <c r="T232" s="57">
        <f t="shared" si="235"/>
        <v>-8.3792389277407453E-2</v>
      </c>
      <c r="U232" s="16">
        <f t="shared" si="218"/>
        <v>-6.1049804698851129E-4</v>
      </c>
      <c r="V232" s="16">
        <f t="shared" si="236"/>
        <v>-6.1049804698851129E-4</v>
      </c>
      <c r="W232" s="34">
        <f t="shared" si="189"/>
        <v>4</v>
      </c>
      <c r="X232" s="49">
        <f t="shared" si="237"/>
        <v>59.992746311536557</v>
      </c>
      <c r="Y232" s="20">
        <f t="shared" si="238"/>
        <v>59.992746311536557</v>
      </c>
      <c r="Z232" s="16">
        <f t="shared" si="219"/>
        <v>30.007253688463443</v>
      </c>
      <c r="AA232" s="49">
        <f t="shared" si="190"/>
        <v>-3.525742719957171E-4</v>
      </c>
      <c r="AB232" s="20">
        <f t="shared" si="220"/>
        <v>359.99964742572803</v>
      </c>
      <c r="AC232" s="49">
        <f t="shared" si="221"/>
        <v>7.0499425058904216E-4</v>
      </c>
      <c r="AD232" s="20">
        <f t="shared" si="222"/>
        <v>359.99929500574939</v>
      </c>
      <c r="AF232" s="58">
        <f t="shared" si="239"/>
        <v>6.1111173227157218</v>
      </c>
      <c r="AG232" s="51">
        <f t="shared" si="223"/>
        <v>366.66703936294334</v>
      </c>
      <c r="AH232" s="16">
        <f t="shared" si="224"/>
        <v>250.00025411109775</v>
      </c>
      <c r="AI232" s="52">
        <f t="shared" si="191"/>
        <v>159.83435240056798</v>
      </c>
      <c r="AJ232" s="52">
        <f t="shared" si="225"/>
        <v>4.8391675649327226E-2</v>
      </c>
      <c r="AK232" s="16">
        <f t="shared" si="240"/>
        <v>9.9672463034911516</v>
      </c>
      <c r="AL232" s="16">
        <f t="shared" si="241"/>
        <v>9.9668937292191799</v>
      </c>
      <c r="AM232" s="32">
        <f t="shared" si="192"/>
        <v>6.1111173223688136</v>
      </c>
      <c r="AN232" s="32">
        <f t="shared" si="193"/>
        <v>-6.5115183388213702E-5</v>
      </c>
      <c r="AO232" s="32">
        <f t="shared" si="194"/>
        <v>6.0188878805343249</v>
      </c>
      <c r="AP232" s="32">
        <f t="shared" si="195"/>
        <v>-6.5115183388213702E-5</v>
      </c>
      <c r="AQ232" s="32">
        <f t="shared" si="196"/>
        <v>1.0577067690589872</v>
      </c>
      <c r="AR232" s="56">
        <f t="shared" si="226"/>
        <v>1258.61498444467</v>
      </c>
      <c r="AS232" s="56">
        <f t="shared" si="226"/>
        <v>-4.3740111670273136E-3</v>
      </c>
      <c r="AT232" s="56">
        <f t="shared" si="226"/>
        <v>109.74419605879385</v>
      </c>
      <c r="AU232" s="55">
        <f t="shared" si="227"/>
        <v>0.31005890174502254</v>
      </c>
      <c r="AV232" s="56">
        <f t="shared" si="197"/>
        <v>11547.028857582154</v>
      </c>
      <c r="AW232" s="53">
        <f t="shared" si="198"/>
        <v>1.0319836290662451E-2</v>
      </c>
      <c r="AX232" s="53">
        <f t="shared" si="199"/>
        <v>9.6755312244298494E-2</v>
      </c>
      <c r="AY232" s="56">
        <f t="shared" si="200"/>
        <v>676.67264561352658</v>
      </c>
      <c r="AZ232" s="56">
        <f t="shared" si="201"/>
        <v>399.58588100141992</v>
      </c>
      <c r="BA232" s="53">
        <f t="shared" si="202"/>
        <v>7.4403432051347793E-3</v>
      </c>
      <c r="BB232" s="56">
        <f t="shared" si="203"/>
        <v>277.08882801454928</v>
      </c>
      <c r="BC232" s="56">
        <f t="shared" si="204"/>
        <v>-2.0634024426158248E-3</v>
      </c>
      <c r="BD232" s="53">
        <f t="shared" si="205"/>
        <v>-1.8441086163533761E-9</v>
      </c>
      <c r="BE232" s="32">
        <f t="shared" si="206"/>
        <v>6.111117320871613</v>
      </c>
      <c r="BF232" s="53">
        <f t="shared" si="207"/>
        <v>9.5227899130335502E-8</v>
      </c>
      <c r="BG232" s="51">
        <f t="shared" si="228"/>
        <v>6.1111174160995123</v>
      </c>
      <c r="BH232" s="51">
        <f t="shared" si="208"/>
        <v>-8.9372222217148842E-3</v>
      </c>
      <c r="BI232" s="51">
        <f t="shared" si="209"/>
        <v>-8.379238800920924E-2</v>
      </c>
    </row>
    <row r="233" spans="1:61" ht="12.75" customHeight="1" x14ac:dyDescent="0.2">
      <c r="A233" s="45">
        <f t="shared" si="210"/>
        <v>207</v>
      </c>
      <c r="B233" s="57">
        <f t="shared" si="229"/>
        <v>9.6755312244298494E-2</v>
      </c>
      <c r="C233" s="16">
        <f t="shared" si="211"/>
        <v>9.6050317993672252E-2</v>
      </c>
      <c r="D233" s="34">
        <f t="shared" si="212"/>
        <v>1</v>
      </c>
      <c r="E233" s="49">
        <f t="shared" si="230"/>
        <v>8.317592499268768E-2</v>
      </c>
      <c r="F233" s="49">
        <f t="shared" si="213"/>
        <v>4.8035723260935234E-2</v>
      </c>
      <c r="G233" s="20">
        <f t="shared" si="184"/>
        <v>4.8035723260935234E-2</v>
      </c>
      <c r="H233" s="49">
        <f t="shared" si="214"/>
        <v>30.007288555051222</v>
      </c>
      <c r="I233" s="20">
        <f t="shared" si="185"/>
        <v>30.007288555051222</v>
      </c>
      <c r="J233" s="57">
        <f t="shared" si="215"/>
        <v>0</v>
      </c>
      <c r="K233" s="16">
        <f t="shared" si="186"/>
        <v>30.007288555051222</v>
      </c>
      <c r="L233" s="34">
        <f t="shared" si="216"/>
        <v>1</v>
      </c>
      <c r="M233" s="49">
        <f t="shared" si="231"/>
        <v>59.992746311536557</v>
      </c>
      <c r="N233" s="20">
        <f t="shared" si="232"/>
        <v>59.992746311536557</v>
      </c>
      <c r="O233" s="16">
        <f t="shared" si="217"/>
        <v>30.007253688463443</v>
      </c>
      <c r="P233" s="49">
        <f t="shared" si="233"/>
        <v>4.8035723260935241E-2</v>
      </c>
      <c r="Q233" s="20">
        <f t="shared" si="187"/>
        <v>4.8035723260935241E-2</v>
      </c>
      <c r="R233" s="49">
        <f t="shared" si="234"/>
        <v>9.6050317993038564E-2</v>
      </c>
      <c r="S233" s="20">
        <f t="shared" si="188"/>
        <v>9.6050317993038564E-2</v>
      </c>
      <c r="T233" s="57">
        <f t="shared" si="235"/>
        <v>-8.379238800920924E-2</v>
      </c>
      <c r="U233" s="16">
        <f t="shared" si="218"/>
        <v>-6.1646301652155955E-4</v>
      </c>
      <c r="V233" s="16">
        <f t="shared" si="236"/>
        <v>-6.1646301652155955E-4</v>
      </c>
      <c r="W233" s="34">
        <f t="shared" si="189"/>
        <v>4</v>
      </c>
      <c r="X233" s="49">
        <f t="shared" si="237"/>
        <v>59.992711446864057</v>
      </c>
      <c r="Y233" s="20">
        <f t="shared" si="238"/>
        <v>59.992711446864057</v>
      </c>
      <c r="Z233" s="16">
        <f t="shared" si="219"/>
        <v>30.007288553135943</v>
      </c>
      <c r="AA233" s="49">
        <f t="shared" si="190"/>
        <v>-3.5601965596123152E-4</v>
      </c>
      <c r="AB233" s="20">
        <f t="shared" si="220"/>
        <v>359.99964398034405</v>
      </c>
      <c r="AC233" s="49">
        <f t="shared" si="221"/>
        <v>7.1188238468179689E-4</v>
      </c>
      <c r="AD233" s="20">
        <f t="shared" si="222"/>
        <v>359.99928811761532</v>
      </c>
      <c r="AF233" s="58">
        <f t="shared" si="239"/>
        <v>6.1111174160995123</v>
      </c>
      <c r="AG233" s="51">
        <f t="shared" si="223"/>
        <v>366.66704496597072</v>
      </c>
      <c r="AH233" s="16">
        <f t="shared" si="224"/>
        <v>250.0002579313437</v>
      </c>
      <c r="AI233" s="52">
        <f t="shared" si="191"/>
        <v>159.83435728541534</v>
      </c>
      <c r="AJ233" s="52">
        <f t="shared" si="225"/>
        <v>4.8391742916862768E-2</v>
      </c>
      <c r="AK233" s="16">
        <f t="shared" si="240"/>
        <v>10.015638046408014</v>
      </c>
      <c r="AL233" s="16">
        <f t="shared" si="241"/>
        <v>10.015282026752061</v>
      </c>
      <c r="AM233" s="32">
        <f t="shared" si="192"/>
        <v>6.1111174157457926</v>
      </c>
      <c r="AN233" s="32">
        <f t="shared" si="193"/>
        <v>-6.5751402783747424E-5</v>
      </c>
      <c r="AO233" s="32">
        <f t="shared" si="194"/>
        <v>6.0179925556362104</v>
      </c>
      <c r="AP233" s="32">
        <f t="shared" si="195"/>
        <v>-6.5751402783747424E-5</v>
      </c>
      <c r="AQ233" s="32">
        <f t="shared" si="196"/>
        <v>1.0627895696414655</v>
      </c>
      <c r="AR233" s="56">
        <f t="shared" si="226"/>
        <v>1264.6329770003063</v>
      </c>
      <c r="AS233" s="56">
        <f t="shared" si="226"/>
        <v>-4.4397625698110611E-3</v>
      </c>
      <c r="AT233" s="56">
        <f t="shared" si="226"/>
        <v>110.80698562843531</v>
      </c>
      <c r="AU233" s="55">
        <f t="shared" si="227"/>
        <v>0.31005890174502254</v>
      </c>
      <c r="AV233" s="56">
        <f t="shared" si="197"/>
        <v>11547.02921048172</v>
      </c>
      <c r="AW233" s="53">
        <f t="shared" si="198"/>
        <v>1.0319836606056636E-2</v>
      </c>
      <c r="AX233" s="53">
        <f t="shared" si="199"/>
        <v>9.675531372281336E-2</v>
      </c>
      <c r="AY233" s="56">
        <f t="shared" si="200"/>
        <v>676.67263527331352</v>
      </c>
      <c r="AZ233" s="56">
        <f t="shared" si="201"/>
        <v>399.58589321353833</v>
      </c>
      <c r="BA233" s="53">
        <f t="shared" si="202"/>
        <v>7.4403432051347793E-3</v>
      </c>
      <c r="BB233" s="56">
        <f t="shared" si="203"/>
        <v>277.0888364829205</v>
      </c>
      <c r="BC233" s="56">
        <f t="shared" si="204"/>
        <v>-2.0944231453086104E-3</v>
      </c>
      <c r="BD233" s="53">
        <f t="shared" si="205"/>
        <v>-1.8718325076988674E-9</v>
      </c>
      <c r="BE233" s="32">
        <f t="shared" si="206"/>
        <v>6.1111174142276798</v>
      </c>
      <c r="BF233" s="53">
        <f t="shared" si="207"/>
        <v>9.6158338662106069E-8</v>
      </c>
      <c r="BG233" s="51">
        <f t="shared" si="228"/>
        <v>6.1111175103860189</v>
      </c>
      <c r="BH233" s="51">
        <f t="shared" si="208"/>
        <v>-8.9372222217049234E-3</v>
      </c>
      <c r="BI233" s="51">
        <f t="shared" si="209"/>
        <v>-8.3792386728687052E-2</v>
      </c>
    </row>
    <row r="234" spans="1:61" ht="12.75" customHeight="1" x14ac:dyDescent="0.2">
      <c r="A234" s="45">
        <f t="shared" si="210"/>
        <v>208</v>
      </c>
      <c r="B234" s="57">
        <f t="shared" si="229"/>
        <v>9.675531372281336E-2</v>
      </c>
      <c r="C234" s="16">
        <f t="shared" si="211"/>
        <v>9.6043431338159735E-2</v>
      </c>
      <c r="D234" s="34">
        <f t="shared" si="212"/>
        <v>1</v>
      </c>
      <c r="E234" s="49">
        <f t="shared" si="230"/>
        <v>8.3169932184324405E-2</v>
      </c>
      <c r="F234" s="49">
        <f t="shared" si="213"/>
        <v>4.8032329780106915E-2</v>
      </c>
      <c r="G234" s="20">
        <f t="shared" si="184"/>
        <v>4.8032329780106915E-2</v>
      </c>
      <c r="H234" s="49">
        <f t="shared" si="214"/>
        <v>30.007323414748623</v>
      </c>
      <c r="I234" s="20">
        <f t="shared" si="185"/>
        <v>30.007323414748623</v>
      </c>
      <c r="J234" s="57">
        <f t="shared" si="215"/>
        <v>0</v>
      </c>
      <c r="K234" s="16">
        <f t="shared" si="186"/>
        <v>30.007323414748623</v>
      </c>
      <c r="L234" s="34">
        <f t="shared" si="216"/>
        <v>1</v>
      </c>
      <c r="M234" s="49">
        <f t="shared" si="231"/>
        <v>59.992711446864057</v>
      </c>
      <c r="N234" s="20">
        <f t="shared" si="232"/>
        <v>59.992711446864057</v>
      </c>
      <c r="O234" s="16">
        <f t="shared" si="217"/>
        <v>30.007288553135943</v>
      </c>
      <c r="P234" s="49">
        <f t="shared" si="233"/>
        <v>4.8032329780106929E-2</v>
      </c>
      <c r="Q234" s="20">
        <f t="shared" si="187"/>
        <v>4.8032329780106929E-2</v>
      </c>
      <c r="R234" s="49">
        <f t="shared" si="234"/>
        <v>9.6043431336720581E-2</v>
      </c>
      <c r="S234" s="20">
        <f t="shared" si="188"/>
        <v>9.6043431336720581E-2</v>
      </c>
      <c r="T234" s="57">
        <f t="shared" si="235"/>
        <v>-8.3792386728687052E-2</v>
      </c>
      <c r="U234" s="16">
        <f t="shared" si="218"/>
        <v>-6.2245454436264669E-4</v>
      </c>
      <c r="V234" s="16">
        <f t="shared" si="236"/>
        <v>-6.2245454436264669E-4</v>
      </c>
      <c r="W234" s="34">
        <f t="shared" si="189"/>
        <v>4</v>
      </c>
      <c r="X234" s="49">
        <f t="shared" si="237"/>
        <v>59.992676587204059</v>
      </c>
      <c r="Y234" s="20">
        <f t="shared" si="238"/>
        <v>59.992676587204059</v>
      </c>
      <c r="Z234" s="16">
        <f t="shared" si="219"/>
        <v>30.007323412795941</v>
      </c>
      <c r="AA234" s="49">
        <f t="shared" si="190"/>
        <v>-3.5948038750791678E-4</v>
      </c>
      <c r="AB234" s="20">
        <f t="shared" si="220"/>
        <v>359.99964051961251</v>
      </c>
      <c r="AC234" s="49">
        <f t="shared" si="221"/>
        <v>7.1880135739457642E-4</v>
      </c>
      <c r="AD234" s="20">
        <f t="shared" si="222"/>
        <v>359.99928119864262</v>
      </c>
      <c r="AF234" s="58">
        <f t="shared" si="239"/>
        <v>6.1111175103860189</v>
      </c>
      <c r="AG234" s="51">
        <f t="shared" si="223"/>
        <v>366.66705062316112</v>
      </c>
      <c r="AH234" s="16">
        <f t="shared" si="224"/>
        <v>250.00026178851897</v>
      </c>
      <c r="AI234" s="52">
        <f t="shared" si="191"/>
        <v>159.83436221748332</v>
      </c>
      <c r="AJ234" s="52">
        <f t="shared" si="225"/>
        <v>4.8391810167572658E-2</v>
      </c>
      <c r="AK234" s="16">
        <f t="shared" si="240"/>
        <v>10.064029856575587</v>
      </c>
      <c r="AL234" s="16">
        <f t="shared" si="241"/>
        <v>10.063670376188099</v>
      </c>
      <c r="AM234" s="32">
        <f t="shared" si="192"/>
        <v>6.1111175100253901</v>
      </c>
      <c r="AN234" s="32">
        <f t="shared" si="193"/>
        <v>-6.6390454894335721E-5</v>
      </c>
      <c r="AO234" s="32">
        <f t="shared" si="194"/>
        <v>6.0170929383619587</v>
      </c>
      <c r="AP234" s="32">
        <f t="shared" si="195"/>
        <v>-6.6390454894335721E-5</v>
      </c>
      <c r="AQ234" s="32">
        <f t="shared" si="196"/>
        <v>1.0678716179642427</v>
      </c>
      <c r="AR234" s="56">
        <f t="shared" si="226"/>
        <v>1270.6500699386681</v>
      </c>
      <c r="AS234" s="56">
        <f t="shared" si="226"/>
        <v>-4.5061530247053972E-3</v>
      </c>
      <c r="AT234" s="56">
        <f t="shared" si="226"/>
        <v>111.87485724639956</v>
      </c>
      <c r="AU234" s="55">
        <f t="shared" si="227"/>
        <v>0.31005890174502254</v>
      </c>
      <c r="AV234" s="56">
        <f t="shared" si="197"/>
        <v>11547.029566792678</v>
      </c>
      <c r="AW234" s="53">
        <f t="shared" si="198"/>
        <v>1.0319836924499658E-2</v>
      </c>
      <c r="AX234" s="53">
        <f t="shared" si="199"/>
        <v>9.6755315215620627E-2</v>
      </c>
      <c r="AY234" s="56">
        <f t="shared" si="200"/>
        <v>676.6726248331446</v>
      </c>
      <c r="AZ234" s="56">
        <f t="shared" si="201"/>
        <v>399.58590554370829</v>
      </c>
      <c r="BA234" s="53">
        <f t="shared" si="202"/>
        <v>7.4403432051347793E-3</v>
      </c>
      <c r="BB234" s="56">
        <f t="shared" si="203"/>
        <v>277.0888450331534</v>
      </c>
      <c r="BC234" s="56">
        <f t="shared" si="204"/>
        <v>-2.1257437171016136E-3</v>
      </c>
      <c r="BD234" s="53">
        <f t="shared" si="205"/>
        <v>-1.8998243987229811E-9</v>
      </c>
      <c r="BE234" s="32">
        <f t="shared" si="206"/>
        <v>6.1111175084861946</v>
      </c>
      <c r="BF234" s="53">
        <f t="shared" si="207"/>
        <v>9.7092920863768421E-8</v>
      </c>
      <c r="BG234" s="51">
        <f t="shared" si="228"/>
        <v>6.1111176055791159</v>
      </c>
      <c r="BH234" s="51">
        <f t="shared" si="208"/>
        <v>-8.9372222216948186E-3</v>
      </c>
      <c r="BI234" s="51">
        <f t="shared" si="209"/>
        <v>-8.3792385435785974E-2</v>
      </c>
    </row>
    <row r="235" spans="1:61" ht="12.75" customHeight="1" x14ac:dyDescent="0.2">
      <c r="A235" s="45">
        <f t="shared" si="210"/>
        <v>209</v>
      </c>
      <c r="B235" s="57">
        <f t="shared" si="229"/>
        <v>9.6755315215620627E-2</v>
      </c>
      <c r="C235" s="16">
        <f t="shared" si="211"/>
        <v>9.6036513858223316E-2</v>
      </c>
      <c r="D235" s="34">
        <f t="shared" si="212"/>
        <v>1</v>
      </c>
      <c r="E235" s="49">
        <f t="shared" si="230"/>
        <v>8.3163912691568712E-2</v>
      </c>
      <c r="F235" s="49">
        <f t="shared" si="213"/>
        <v>4.8028920869072199E-2</v>
      </c>
      <c r="G235" s="20">
        <f t="shared" si="184"/>
        <v>4.8028920869072199E-2</v>
      </c>
      <c r="H235" s="49">
        <f t="shared" si="214"/>
        <v>30.007358269411483</v>
      </c>
      <c r="I235" s="20">
        <f t="shared" si="185"/>
        <v>30.007358269411483</v>
      </c>
      <c r="J235" s="57">
        <f t="shared" si="215"/>
        <v>0</v>
      </c>
      <c r="K235" s="16">
        <f t="shared" si="186"/>
        <v>30.007358269411483</v>
      </c>
      <c r="L235" s="34">
        <f t="shared" si="216"/>
        <v>1</v>
      </c>
      <c r="M235" s="49">
        <f t="shared" si="231"/>
        <v>59.992676587204059</v>
      </c>
      <c r="N235" s="20">
        <f t="shared" si="232"/>
        <v>59.992676587204059</v>
      </c>
      <c r="O235" s="16">
        <f t="shared" si="217"/>
        <v>30.007323412795941</v>
      </c>
      <c r="P235" s="49">
        <f t="shared" si="233"/>
        <v>4.8028920869072206E-2</v>
      </c>
      <c r="Q235" s="20">
        <f t="shared" si="187"/>
        <v>4.8028920869072206E-2</v>
      </c>
      <c r="R235" s="49">
        <f t="shared" si="234"/>
        <v>9.6036513856400385E-2</v>
      </c>
      <c r="S235" s="20">
        <f t="shared" si="188"/>
        <v>9.6036513856400385E-2</v>
      </c>
      <c r="T235" s="57">
        <f t="shared" si="235"/>
        <v>-8.3792385435785974E-2</v>
      </c>
      <c r="U235" s="16">
        <f t="shared" si="218"/>
        <v>-6.2847274421726218E-4</v>
      </c>
      <c r="V235" s="16">
        <f t="shared" si="236"/>
        <v>-6.2847274421726218E-4</v>
      </c>
      <c r="W235" s="34">
        <f t="shared" si="189"/>
        <v>4</v>
      </c>
      <c r="X235" s="49">
        <f t="shared" si="237"/>
        <v>59.992641732579138</v>
      </c>
      <c r="Y235" s="20">
        <f t="shared" si="238"/>
        <v>59.992641732579138</v>
      </c>
      <c r="Z235" s="16">
        <f t="shared" si="219"/>
        <v>30.007358267420862</v>
      </c>
      <c r="AA235" s="49">
        <f t="shared" si="190"/>
        <v>-3.6295653236536663E-4</v>
      </c>
      <c r="AB235" s="20">
        <f t="shared" si="220"/>
        <v>359.99963704346766</v>
      </c>
      <c r="AC235" s="49">
        <f t="shared" si="221"/>
        <v>7.2575129112784726E-4</v>
      </c>
      <c r="AD235" s="20">
        <f t="shared" si="222"/>
        <v>359.9992742487089</v>
      </c>
      <c r="AF235" s="58">
        <f t="shared" si="239"/>
        <v>6.1111176055791159</v>
      </c>
      <c r="AG235" s="51">
        <f t="shared" si="223"/>
        <v>366.66705633474697</v>
      </c>
      <c r="AH235" s="16">
        <f t="shared" si="224"/>
        <v>250.00026568278204</v>
      </c>
      <c r="AI235" s="52">
        <f t="shared" si="191"/>
        <v>159.83436719697457</v>
      </c>
      <c r="AJ235" s="52">
        <f t="shared" si="225"/>
        <v>4.8391877401400052E-2</v>
      </c>
      <c r="AK235" s="16">
        <f t="shared" si="240"/>
        <v>10.112421733976987</v>
      </c>
      <c r="AL235" s="16">
        <f t="shared" si="241"/>
        <v>10.112058777444645</v>
      </c>
      <c r="AM235" s="32">
        <f t="shared" si="192"/>
        <v>6.1111176052114802</v>
      </c>
      <c r="AN235" s="32">
        <f t="shared" si="193"/>
        <v>-6.7032351848163213E-5</v>
      </c>
      <c r="AO235" s="32">
        <f t="shared" si="194"/>
        <v>6.0161890293442353</v>
      </c>
      <c r="AP235" s="32">
        <f t="shared" si="195"/>
        <v>-6.7032351848163213E-5</v>
      </c>
      <c r="AQ235" s="32">
        <f t="shared" si="196"/>
        <v>1.0729529103943785</v>
      </c>
      <c r="AR235" s="56">
        <f t="shared" ref="AR235:AT250" si="242">AR234+AO235</f>
        <v>1276.6662589680125</v>
      </c>
      <c r="AS235" s="56">
        <f t="shared" si="242"/>
        <v>-4.5731853765535605E-3</v>
      </c>
      <c r="AT235" s="56">
        <f t="shared" si="242"/>
        <v>112.94781015679393</v>
      </c>
      <c r="AU235" s="55">
        <f t="shared" si="227"/>
        <v>0.31005890174502254</v>
      </c>
      <c r="AV235" s="56">
        <f t="shared" si="197"/>
        <v>11547.029926529671</v>
      </c>
      <c r="AW235" s="53">
        <f t="shared" si="198"/>
        <v>1.0319837246004602E-2</v>
      </c>
      <c r="AX235" s="53">
        <f t="shared" si="199"/>
        <v>9.6755316722781662E-2</v>
      </c>
      <c r="AY235" s="56">
        <f t="shared" si="200"/>
        <v>676.67261429259088</v>
      </c>
      <c r="AZ235" s="56">
        <f t="shared" si="201"/>
        <v>399.58591799243641</v>
      </c>
      <c r="BA235" s="53">
        <f t="shared" si="202"/>
        <v>7.4403432051347793E-3</v>
      </c>
      <c r="BB235" s="56">
        <f t="shared" si="203"/>
        <v>277.08885366559929</v>
      </c>
      <c r="BC235" s="56">
        <f t="shared" si="204"/>
        <v>-2.1573654448161506E-3</v>
      </c>
      <c r="BD235" s="53">
        <f t="shared" si="205"/>
        <v>-1.9280854394865231E-9</v>
      </c>
      <c r="BE235" s="32">
        <f t="shared" si="206"/>
        <v>6.1111176036510306</v>
      </c>
      <c r="BF235" s="53">
        <f t="shared" si="207"/>
        <v>9.8031663471554368E-8</v>
      </c>
      <c r="BG235" s="51">
        <f t="shared" si="228"/>
        <v>6.1111177016826943</v>
      </c>
      <c r="BH235" s="51">
        <f t="shared" si="208"/>
        <v>-8.9372222216845716E-3</v>
      </c>
      <c r="BI235" s="51">
        <f t="shared" si="209"/>
        <v>-8.3792384130452938E-2</v>
      </c>
    </row>
    <row r="236" spans="1:61" ht="12.75" customHeight="1" x14ac:dyDescent="0.2">
      <c r="A236" s="45">
        <f t="shared" si="210"/>
        <v>210</v>
      </c>
      <c r="B236" s="57">
        <f t="shared" si="229"/>
        <v>9.6755316722781662E-2</v>
      </c>
      <c r="C236" s="16">
        <f t="shared" si="211"/>
        <v>9.6029565431706487E-2</v>
      </c>
      <c r="D236" s="34">
        <f t="shared" si="212"/>
        <v>1</v>
      </c>
      <c r="E236" s="49">
        <f t="shared" si="230"/>
        <v>8.3157866408684E-2</v>
      </c>
      <c r="F236" s="49">
        <f t="shared" si="213"/>
        <v>4.8025496466659226E-2</v>
      </c>
      <c r="G236" s="20">
        <f t="shared" si="184"/>
        <v>4.8025496466659226E-2</v>
      </c>
      <c r="H236" s="49">
        <f t="shared" si="214"/>
        <v>30.007393119017159</v>
      </c>
      <c r="I236" s="20">
        <f t="shared" si="185"/>
        <v>30.007393119017159</v>
      </c>
      <c r="J236" s="57">
        <f t="shared" si="215"/>
        <v>0</v>
      </c>
      <c r="K236" s="16">
        <f t="shared" si="186"/>
        <v>30.007393119017159</v>
      </c>
      <c r="L236" s="34">
        <f t="shared" si="216"/>
        <v>1</v>
      </c>
      <c r="M236" s="49">
        <f t="shared" si="231"/>
        <v>59.992641732579138</v>
      </c>
      <c r="N236" s="20">
        <f t="shared" si="232"/>
        <v>59.992641732579138</v>
      </c>
      <c r="O236" s="16">
        <f t="shared" si="217"/>
        <v>30.007358267420862</v>
      </c>
      <c r="P236" s="49">
        <f t="shared" si="233"/>
        <v>4.8025496466659226E-2</v>
      </c>
      <c r="Q236" s="20">
        <f t="shared" si="187"/>
        <v>4.8025496466659226E-2</v>
      </c>
      <c r="R236" s="49">
        <f t="shared" si="234"/>
        <v>9.602956543157315E-2</v>
      </c>
      <c r="S236" s="20">
        <f t="shared" si="188"/>
        <v>9.602956543157315E-2</v>
      </c>
      <c r="T236" s="57">
        <f t="shared" si="235"/>
        <v>-8.3792384130452938E-2</v>
      </c>
      <c r="U236" s="16">
        <f t="shared" si="218"/>
        <v>-6.3451772176893739E-4</v>
      </c>
      <c r="V236" s="16">
        <f t="shared" si="236"/>
        <v>-6.3451772176893739E-4</v>
      </c>
      <c r="W236" s="34">
        <f t="shared" si="189"/>
        <v>4</v>
      </c>
      <c r="X236" s="49">
        <f t="shared" si="237"/>
        <v>59.992606883011931</v>
      </c>
      <c r="Y236" s="20">
        <f t="shared" si="238"/>
        <v>59.992606883011931</v>
      </c>
      <c r="Z236" s="16">
        <f t="shared" si="219"/>
        <v>30.007393116988069</v>
      </c>
      <c r="AA236" s="49">
        <f t="shared" si="190"/>
        <v>-3.6644815163065108E-4</v>
      </c>
      <c r="AB236" s="20">
        <f t="shared" si="220"/>
        <v>359.99963355184838</v>
      </c>
      <c r="AC236" s="49">
        <f t="shared" si="221"/>
        <v>7.3273229966913352E-4</v>
      </c>
      <c r="AD236" s="20">
        <f t="shared" si="222"/>
        <v>359.9992672677003</v>
      </c>
      <c r="AF236" s="58">
        <f t="shared" si="239"/>
        <v>6.1111177016826943</v>
      </c>
      <c r="AG236" s="51">
        <f t="shared" si="223"/>
        <v>366.66706210096169</v>
      </c>
      <c r="AH236" s="16">
        <f t="shared" si="224"/>
        <v>250.00026961429208</v>
      </c>
      <c r="AI236" s="52">
        <f t="shared" si="191"/>
        <v>159.83437222409265</v>
      </c>
      <c r="AJ236" s="52">
        <f t="shared" si="225"/>
        <v>4.8391944618288107E-2</v>
      </c>
      <c r="AK236" s="16">
        <f t="shared" si="240"/>
        <v>10.160813678595275</v>
      </c>
      <c r="AL236" s="16">
        <f t="shared" si="241"/>
        <v>10.160447230443651</v>
      </c>
      <c r="AM236" s="32">
        <f t="shared" si="192"/>
        <v>6.1111177013079523</v>
      </c>
      <c r="AN236" s="32">
        <f t="shared" si="193"/>
        <v>-6.7677104917804529E-5</v>
      </c>
      <c r="AO236" s="32">
        <f t="shared" si="194"/>
        <v>6.0152808292187183</v>
      </c>
      <c r="AP236" s="32">
        <f t="shared" si="195"/>
        <v>-6.7677104917804529E-5</v>
      </c>
      <c r="AQ236" s="32">
        <f t="shared" si="196"/>
        <v>1.0780334432999557</v>
      </c>
      <c r="AR236" s="56">
        <f t="shared" si="242"/>
        <v>1282.6815397972312</v>
      </c>
      <c r="AS236" s="56">
        <f t="shared" si="242"/>
        <v>-4.6408624814713653E-3</v>
      </c>
      <c r="AT236" s="56">
        <f t="shared" si="242"/>
        <v>114.02584360009389</v>
      </c>
      <c r="AU236" s="55">
        <f t="shared" si="227"/>
        <v>0.31005890174502254</v>
      </c>
      <c r="AV236" s="56">
        <f t="shared" si="197"/>
        <v>11547.030289707402</v>
      </c>
      <c r="AW236" s="53">
        <f t="shared" si="198"/>
        <v>1.0319837570584609E-2</v>
      </c>
      <c r="AX236" s="53">
        <f t="shared" si="199"/>
        <v>9.6755318244358027E-2</v>
      </c>
      <c r="AY236" s="56">
        <f t="shared" si="200"/>
        <v>676.67260365122172</v>
      </c>
      <c r="AZ236" s="56">
        <f t="shared" si="201"/>
        <v>399.58593056023165</v>
      </c>
      <c r="BA236" s="53">
        <f t="shared" si="202"/>
        <v>7.4403432051347793E-3</v>
      </c>
      <c r="BB236" s="56">
        <f t="shared" si="203"/>
        <v>277.08886238061103</v>
      </c>
      <c r="BC236" s="56">
        <f t="shared" si="204"/>
        <v>-2.1892896209578794E-3</v>
      </c>
      <c r="BD236" s="53">
        <f t="shared" si="205"/>
        <v>-1.9566167851305223E-9</v>
      </c>
      <c r="BE236" s="32">
        <f t="shared" si="206"/>
        <v>6.1111176997260772</v>
      </c>
      <c r="BF236" s="53">
        <f t="shared" si="207"/>
        <v>9.8974582970398932E-8</v>
      </c>
      <c r="BG236" s="51">
        <f t="shared" si="228"/>
        <v>6.1111177987006604</v>
      </c>
      <c r="BH236" s="51">
        <f t="shared" si="208"/>
        <v>-8.9372222216741789E-3</v>
      </c>
      <c r="BI236" s="51">
        <f t="shared" si="209"/>
        <v>-8.3792382812634514E-2</v>
      </c>
    </row>
    <row r="237" spans="1:61" ht="12.75" customHeight="1" x14ac:dyDescent="0.2">
      <c r="A237" s="45">
        <f t="shared" si="210"/>
        <v>211</v>
      </c>
      <c r="B237" s="57">
        <f t="shared" si="229"/>
        <v>9.6755318244358027E-2</v>
      </c>
      <c r="C237" s="16">
        <f t="shared" si="211"/>
        <v>9.6022585944638195E-2</v>
      </c>
      <c r="D237" s="34">
        <f t="shared" si="212"/>
        <v>1</v>
      </c>
      <c r="E237" s="49">
        <f t="shared" si="230"/>
        <v>8.3151793237022126E-2</v>
      </c>
      <c r="F237" s="49">
        <f t="shared" si="213"/>
        <v>4.802205651578946E-2</v>
      </c>
      <c r="G237" s="20">
        <f t="shared" si="184"/>
        <v>4.802205651578946E-2</v>
      </c>
      <c r="H237" s="49">
        <f t="shared" si="214"/>
        <v>30.007427963542931</v>
      </c>
      <c r="I237" s="20">
        <f t="shared" si="185"/>
        <v>30.007427963542931</v>
      </c>
      <c r="J237" s="57">
        <f t="shared" si="215"/>
        <v>0</v>
      </c>
      <c r="K237" s="16">
        <f t="shared" si="186"/>
        <v>30.007427963542931</v>
      </c>
      <c r="L237" s="34">
        <f t="shared" si="216"/>
        <v>1</v>
      </c>
      <c r="M237" s="49">
        <f t="shared" si="231"/>
        <v>59.992606883011931</v>
      </c>
      <c r="N237" s="20">
        <f t="shared" si="232"/>
        <v>59.992606883011931</v>
      </c>
      <c r="O237" s="16">
        <f t="shared" si="217"/>
        <v>30.007393116988069</v>
      </c>
      <c r="P237" s="49">
        <f t="shared" si="233"/>
        <v>4.802205651578946E-2</v>
      </c>
      <c r="Q237" s="20">
        <f t="shared" si="187"/>
        <v>4.802205651578946E-2</v>
      </c>
      <c r="R237" s="49">
        <f t="shared" si="234"/>
        <v>9.6022585945436167E-2</v>
      </c>
      <c r="S237" s="20">
        <f t="shared" si="188"/>
        <v>9.6022585945436167E-2</v>
      </c>
      <c r="T237" s="57">
        <f t="shared" si="235"/>
        <v>-8.3792382812634514E-2</v>
      </c>
      <c r="U237" s="16">
        <f t="shared" si="218"/>
        <v>-6.4058957561238805E-4</v>
      </c>
      <c r="V237" s="16">
        <f t="shared" si="236"/>
        <v>-6.4058957561238805E-4</v>
      </c>
      <c r="W237" s="34">
        <f t="shared" si="189"/>
        <v>4</v>
      </c>
      <c r="X237" s="49">
        <f t="shared" si="237"/>
        <v>59.992572038525196</v>
      </c>
      <c r="Y237" s="20">
        <f t="shared" si="238"/>
        <v>59.992572038525196</v>
      </c>
      <c r="Z237" s="16">
        <f t="shared" si="219"/>
        <v>30.007427961474804</v>
      </c>
      <c r="AA237" s="49">
        <f t="shared" si="190"/>
        <v>-3.6995530230719527E-4</v>
      </c>
      <c r="AB237" s="20">
        <f t="shared" si="220"/>
        <v>359.99963004469771</v>
      </c>
      <c r="AC237" s="49">
        <f t="shared" si="221"/>
        <v>7.3974448863829505E-4</v>
      </c>
      <c r="AD237" s="20">
        <f t="shared" si="222"/>
        <v>359.99926025551139</v>
      </c>
      <c r="AF237" s="58">
        <f t="shared" si="239"/>
        <v>6.1111177987006604</v>
      </c>
      <c r="AG237" s="51">
        <f t="shared" si="223"/>
        <v>366.66706792203962</v>
      </c>
      <c r="AH237" s="16">
        <f t="shared" si="224"/>
        <v>250.00027358320884</v>
      </c>
      <c r="AI237" s="52">
        <f t="shared" si="191"/>
        <v>159.83437729904176</v>
      </c>
      <c r="AJ237" s="52">
        <f t="shared" si="225"/>
        <v>4.8392011818066294E-2</v>
      </c>
      <c r="AK237" s="16">
        <f t="shared" si="240"/>
        <v>10.209205690413341</v>
      </c>
      <c r="AL237" s="16">
        <f t="shared" si="241"/>
        <v>10.208835735111052</v>
      </c>
      <c r="AM237" s="32">
        <f t="shared" si="192"/>
        <v>6.1111177983187117</v>
      </c>
      <c r="AN237" s="32">
        <f t="shared" si="193"/>
        <v>-6.8324724619752553E-5</v>
      </c>
      <c r="AO237" s="32">
        <f t="shared" si="194"/>
        <v>6.0143683386241156</v>
      </c>
      <c r="AP237" s="32">
        <f t="shared" si="195"/>
        <v>-6.8324724619752553E-5</v>
      </c>
      <c r="AQ237" s="32">
        <f t="shared" si="196"/>
        <v>1.0831132130500178</v>
      </c>
      <c r="AR237" s="56">
        <f t="shared" si="242"/>
        <v>1288.6959081358552</v>
      </c>
      <c r="AS237" s="56">
        <f t="shared" si="242"/>
        <v>-4.7091872060911182E-3</v>
      </c>
      <c r="AT237" s="56">
        <f t="shared" si="242"/>
        <v>115.10895681314391</v>
      </c>
      <c r="AU237" s="55">
        <f t="shared" si="227"/>
        <v>0.31005890174502254</v>
      </c>
      <c r="AV237" s="56">
        <f t="shared" si="197"/>
        <v>11547.030656340627</v>
      </c>
      <c r="AW237" s="53">
        <f t="shared" si="198"/>
        <v>1.031983789825287E-2</v>
      </c>
      <c r="AX237" s="53">
        <f t="shared" si="199"/>
        <v>9.6755319780411575E-2</v>
      </c>
      <c r="AY237" s="56">
        <f t="shared" si="200"/>
        <v>676.67259290860443</v>
      </c>
      <c r="AZ237" s="56">
        <f t="shared" si="201"/>
        <v>399.5859432476044</v>
      </c>
      <c r="BA237" s="53">
        <f t="shared" si="202"/>
        <v>7.4403432051347793E-3</v>
      </c>
      <c r="BB237" s="56">
        <f t="shared" si="203"/>
        <v>277.08887117854266</v>
      </c>
      <c r="BC237" s="56">
        <f t="shared" si="204"/>
        <v>-2.221517542636775E-3</v>
      </c>
      <c r="BD237" s="53">
        <f t="shared" si="205"/>
        <v>-1.9854195949109887E-9</v>
      </c>
      <c r="BE237" s="32">
        <f t="shared" si="206"/>
        <v>6.1111177967152406</v>
      </c>
      <c r="BF237" s="53">
        <f t="shared" si="207"/>
        <v>9.9921694739495684E-8</v>
      </c>
      <c r="BG237" s="51">
        <f t="shared" si="228"/>
        <v>6.1111178966369355</v>
      </c>
      <c r="BH237" s="51">
        <f t="shared" si="208"/>
        <v>-8.9372222216636387E-3</v>
      </c>
      <c r="BI237" s="51">
        <f t="shared" si="209"/>
        <v>-8.3792381482277148E-2</v>
      </c>
    </row>
    <row r="238" spans="1:61" ht="12.75" customHeight="1" x14ac:dyDescent="0.2">
      <c r="A238" s="45">
        <f t="shared" si="210"/>
        <v>212</v>
      </c>
      <c r="B238" s="57">
        <f t="shared" si="229"/>
        <v>9.6755319780411575E-2</v>
      </c>
      <c r="C238" s="16">
        <f t="shared" si="211"/>
        <v>9.6015575291801269E-2</v>
      </c>
      <c r="D238" s="34">
        <f t="shared" si="212"/>
        <v>1</v>
      </c>
      <c r="E238" s="49">
        <f t="shared" si="230"/>
        <v>8.314569308551574E-2</v>
      </c>
      <c r="F238" s="49">
        <f t="shared" si="213"/>
        <v>4.8018600963761933E-2</v>
      </c>
      <c r="G238" s="20">
        <f t="shared" si="184"/>
        <v>4.8018600963761933E-2</v>
      </c>
      <c r="H238" s="49">
        <f t="shared" si="214"/>
        <v>30.007462802965971</v>
      </c>
      <c r="I238" s="20">
        <f t="shared" si="185"/>
        <v>30.007462802965971</v>
      </c>
      <c r="J238" s="57">
        <f t="shared" si="215"/>
        <v>0</v>
      </c>
      <c r="K238" s="16">
        <f t="shared" si="186"/>
        <v>30.007462802965971</v>
      </c>
      <c r="L238" s="34">
        <f t="shared" si="216"/>
        <v>1</v>
      </c>
      <c r="M238" s="49">
        <f t="shared" si="231"/>
        <v>59.992572038525211</v>
      </c>
      <c r="N238" s="20">
        <f t="shared" si="232"/>
        <v>59.992572038525211</v>
      </c>
      <c r="O238" s="16">
        <f t="shared" si="217"/>
        <v>30.007427961474789</v>
      </c>
      <c r="P238" s="49">
        <f t="shared" si="233"/>
        <v>4.8018600963761905E-2</v>
      </c>
      <c r="Q238" s="20">
        <f t="shared" si="187"/>
        <v>4.8018600963761905E-2</v>
      </c>
      <c r="R238" s="49">
        <f t="shared" si="234"/>
        <v>9.6015575292522248E-2</v>
      </c>
      <c r="S238" s="20">
        <f t="shared" si="188"/>
        <v>9.6015575292522248E-2</v>
      </c>
      <c r="T238" s="57">
        <f t="shared" si="235"/>
        <v>-8.3792381482277148E-2</v>
      </c>
      <c r="U238" s="16">
        <f t="shared" si="218"/>
        <v>-6.4668839676140788E-4</v>
      </c>
      <c r="V238" s="16">
        <f t="shared" si="236"/>
        <v>-6.4668839676140788E-4</v>
      </c>
      <c r="W238" s="34">
        <f t="shared" si="189"/>
        <v>4</v>
      </c>
      <c r="X238" s="49">
        <f t="shared" si="237"/>
        <v>59.992537199141722</v>
      </c>
      <c r="Y238" s="20">
        <f t="shared" si="238"/>
        <v>59.992537199141722</v>
      </c>
      <c r="Z238" s="16">
        <f t="shared" si="219"/>
        <v>30.007462800858278</v>
      </c>
      <c r="AA238" s="49">
        <f t="shared" si="190"/>
        <v>-3.7347803702054706E-4</v>
      </c>
      <c r="AB238" s="20">
        <f t="shared" si="220"/>
        <v>359.99962652196297</v>
      </c>
      <c r="AC238" s="49">
        <f t="shared" si="221"/>
        <v>7.467874677685503E-4</v>
      </c>
      <c r="AD238" s="20">
        <f t="shared" si="222"/>
        <v>359.99925321253221</v>
      </c>
      <c r="AF238" s="58">
        <f t="shared" si="239"/>
        <v>6.1111178966369355</v>
      </c>
      <c r="AG238" s="51">
        <f t="shared" si="223"/>
        <v>366.66707379821611</v>
      </c>
      <c r="AH238" s="16">
        <f t="shared" si="224"/>
        <v>250.00027758969281</v>
      </c>
      <c r="AI238" s="52">
        <f t="shared" si="191"/>
        <v>159.83438242202718</v>
      </c>
      <c r="AJ238" s="52">
        <f t="shared" si="225"/>
        <v>4.8392079000791455E-2</v>
      </c>
      <c r="AK238" s="16">
        <f t="shared" si="240"/>
        <v>10.257597769414133</v>
      </c>
      <c r="AL238" s="16">
        <f t="shared" si="241"/>
        <v>10.257224291377099</v>
      </c>
      <c r="AM238" s="32">
        <f t="shared" si="192"/>
        <v>6.1111178962476798</v>
      </c>
      <c r="AN238" s="32">
        <f t="shared" si="193"/>
        <v>-6.8975220661930632E-5</v>
      </c>
      <c r="AO238" s="32">
        <f t="shared" si="194"/>
        <v>6.0134515582021519</v>
      </c>
      <c r="AP238" s="32">
        <f t="shared" si="195"/>
        <v>-6.8975220661930632E-5</v>
      </c>
      <c r="AQ238" s="32">
        <f t="shared" si="196"/>
        <v>1.088192216014606</v>
      </c>
      <c r="AR238" s="56">
        <f t="shared" si="242"/>
        <v>1294.7093596940574</v>
      </c>
      <c r="AS238" s="56">
        <f t="shared" si="242"/>
        <v>-4.7781624267530486E-3</v>
      </c>
      <c r="AT238" s="56">
        <f t="shared" si="242"/>
        <v>116.19714902915851</v>
      </c>
      <c r="AU238" s="55">
        <f t="shared" si="227"/>
        <v>0.31005890174502254</v>
      </c>
      <c r="AV238" s="56">
        <f t="shared" si="197"/>
        <v>11547.031026444169</v>
      </c>
      <c r="AW238" s="53">
        <f t="shared" si="198"/>
        <v>1.031983822902263E-2</v>
      </c>
      <c r="AX238" s="53">
        <f t="shared" si="199"/>
        <v>9.6755321331004437E-2</v>
      </c>
      <c r="AY238" s="56">
        <f t="shared" si="200"/>
        <v>676.67258206430495</v>
      </c>
      <c r="AZ238" s="56">
        <f t="shared" si="201"/>
        <v>399.58595605506792</v>
      </c>
      <c r="BA238" s="53">
        <f t="shared" si="202"/>
        <v>7.4403432051347793E-3</v>
      </c>
      <c r="BB238" s="56">
        <f t="shared" si="203"/>
        <v>277.08888005975001</v>
      </c>
      <c r="BC238" s="56">
        <f t="shared" si="204"/>
        <v>-2.2540505129882149E-3</v>
      </c>
      <c r="BD238" s="53">
        <f t="shared" si="205"/>
        <v>-2.0144950334689672E-9</v>
      </c>
      <c r="BE238" s="32">
        <f t="shared" si="206"/>
        <v>6.1111178946224403</v>
      </c>
      <c r="BF238" s="53">
        <f t="shared" si="207"/>
        <v>1.0087301297553599E-7</v>
      </c>
      <c r="BG238" s="51">
        <f t="shared" si="228"/>
        <v>6.1111179954954533</v>
      </c>
      <c r="BH238" s="51">
        <f t="shared" si="208"/>
        <v>-8.9372222216529528E-3</v>
      </c>
      <c r="BI238" s="51">
        <f t="shared" si="209"/>
        <v>-8.3792380139327133E-2</v>
      </c>
    </row>
    <row r="239" spans="1:61" ht="12.75" customHeight="1" x14ac:dyDescent="0.2">
      <c r="A239" s="45">
        <f t="shared" si="210"/>
        <v>213</v>
      </c>
      <c r="B239" s="57">
        <f t="shared" si="229"/>
        <v>9.6755321331004437E-2</v>
      </c>
      <c r="C239" s="16">
        <f t="shared" si="211"/>
        <v>9.6008533863198409E-2</v>
      </c>
      <c r="D239" s="34">
        <f t="shared" si="212"/>
        <v>1</v>
      </c>
      <c r="E239" s="49">
        <f t="shared" si="230"/>
        <v>8.3139566291938208E-2</v>
      </c>
      <c r="F239" s="49">
        <f t="shared" si="213"/>
        <v>4.8015130005541716E-2</v>
      </c>
      <c r="G239" s="20">
        <f t="shared" si="184"/>
        <v>4.8015130005541716E-2</v>
      </c>
      <c r="H239" s="49">
        <f t="shared" si="214"/>
        <v>30.007497637263789</v>
      </c>
      <c r="I239" s="20">
        <f t="shared" si="185"/>
        <v>30.007497637263789</v>
      </c>
      <c r="J239" s="57">
        <f t="shared" si="215"/>
        <v>0</v>
      </c>
      <c r="K239" s="16">
        <f t="shared" si="186"/>
        <v>30.007497637263789</v>
      </c>
      <c r="L239" s="34">
        <f t="shared" si="216"/>
        <v>1</v>
      </c>
      <c r="M239" s="49">
        <f t="shared" si="231"/>
        <v>59.992537199141722</v>
      </c>
      <c r="N239" s="20">
        <f t="shared" si="232"/>
        <v>59.992537199141722</v>
      </c>
      <c r="O239" s="16">
        <f t="shared" si="217"/>
        <v>30.007462800858278</v>
      </c>
      <c r="P239" s="49">
        <f t="shared" si="233"/>
        <v>4.8015130005541716E-2</v>
      </c>
      <c r="Q239" s="20">
        <f t="shared" si="187"/>
        <v>4.8015130005541716E-2</v>
      </c>
      <c r="R239" s="49">
        <f t="shared" si="234"/>
        <v>9.6008533860808182E-2</v>
      </c>
      <c r="S239" s="20">
        <f t="shared" si="188"/>
        <v>9.6008533860808182E-2</v>
      </c>
      <c r="T239" s="57">
        <f t="shared" si="235"/>
        <v>-8.3792380139327133E-2</v>
      </c>
      <c r="U239" s="16">
        <f t="shared" si="218"/>
        <v>-6.5281384738892501E-4</v>
      </c>
      <c r="V239" s="16">
        <f t="shared" si="236"/>
        <v>-6.5281384738892501E-4</v>
      </c>
      <c r="W239" s="34">
        <f t="shared" si="189"/>
        <v>4</v>
      </c>
      <c r="X239" s="49">
        <f t="shared" si="237"/>
        <v>59.992502364884025</v>
      </c>
      <c r="Y239" s="20">
        <f t="shared" si="238"/>
        <v>59.992502364884025</v>
      </c>
      <c r="Z239" s="16">
        <f t="shared" si="219"/>
        <v>30.007497635115975</v>
      </c>
      <c r="AA239" s="49">
        <f t="shared" si="190"/>
        <v>-3.7701616073030405E-4</v>
      </c>
      <c r="AB239" s="20">
        <f t="shared" si="220"/>
        <v>359.99962298383929</v>
      </c>
      <c r="AC239" s="49">
        <f t="shared" si="221"/>
        <v>7.5386134098770399E-4</v>
      </c>
      <c r="AD239" s="20">
        <f t="shared" si="222"/>
        <v>359.99924613865903</v>
      </c>
      <c r="AF239" s="58">
        <f t="shared" si="239"/>
        <v>6.1111179954954533</v>
      </c>
      <c r="AG239" s="51">
        <f t="shared" si="223"/>
        <v>366.66707972972722</v>
      </c>
      <c r="AH239" s="16">
        <f t="shared" si="224"/>
        <v>250.00028163390493</v>
      </c>
      <c r="AI239" s="52">
        <f t="shared" si="191"/>
        <v>159.83438759325463</v>
      </c>
      <c r="AJ239" s="52">
        <f t="shared" si="225"/>
        <v>4.8392146166236216E-2</v>
      </c>
      <c r="AK239" s="16">
        <f t="shared" si="240"/>
        <v>10.305989915580369</v>
      </c>
      <c r="AL239" s="16">
        <f t="shared" si="241"/>
        <v>10.305612899419657</v>
      </c>
      <c r="AM239" s="32">
        <f t="shared" si="192"/>
        <v>6.1111179950987884</v>
      </c>
      <c r="AN239" s="32">
        <f t="shared" si="193"/>
        <v>-6.9628557012473545E-5</v>
      </c>
      <c r="AO239" s="32">
        <f t="shared" si="194"/>
        <v>6.0125304885929198</v>
      </c>
      <c r="AP239" s="32">
        <f t="shared" si="195"/>
        <v>-6.9628557012473545E-5</v>
      </c>
      <c r="AQ239" s="32">
        <f t="shared" si="196"/>
        <v>1.093270448590292</v>
      </c>
      <c r="AR239" s="56">
        <f t="shared" si="242"/>
        <v>1300.7218901826504</v>
      </c>
      <c r="AS239" s="56">
        <f t="shared" si="242"/>
        <v>-4.8477909837655224E-3</v>
      </c>
      <c r="AT239" s="56">
        <f t="shared" si="242"/>
        <v>117.2904194777488</v>
      </c>
      <c r="AU239" s="55">
        <f t="shared" si="227"/>
        <v>0.31005890174502254</v>
      </c>
      <c r="AV239" s="56">
        <f t="shared" si="197"/>
        <v>11547.0314000329</v>
      </c>
      <c r="AW239" s="53">
        <f t="shared" si="198"/>
        <v>1.0319838562907181E-2</v>
      </c>
      <c r="AX239" s="53">
        <f t="shared" si="199"/>
        <v>9.675532289619887E-2</v>
      </c>
      <c r="AY239" s="56">
        <f t="shared" si="200"/>
        <v>676.6725711178874</v>
      </c>
      <c r="AZ239" s="56">
        <f t="shared" si="201"/>
        <v>399.58596898313658</v>
      </c>
      <c r="BA239" s="53">
        <f t="shared" si="202"/>
        <v>7.4403432051347793E-3</v>
      </c>
      <c r="BB239" s="56">
        <f t="shared" si="203"/>
        <v>277.08888902458978</v>
      </c>
      <c r="BC239" s="56">
        <f t="shared" si="204"/>
        <v>-2.2868898389560854E-3</v>
      </c>
      <c r="BD239" s="53">
        <f t="shared" si="205"/>
        <v>-2.0438442688492524E-9</v>
      </c>
      <c r="BE239" s="32">
        <f t="shared" si="206"/>
        <v>6.1111179934516091</v>
      </c>
      <c r="BF239" s="53">
        <f t="shared" si="207"/>
        <v>1.0182848498291745E-7</v>
      </c>
      <c r="BG239" s="51">
        <f t="shared" si="228"/>
        <v>6.1111180952800943</v>
      </c>
      <c r="BH239" s="51">
        <f t="shared" si="208"/>
        <v>-8.9372222216421177E-3</v>
      </c>
      <c r="BI239" s="51">
        <f t="shared" si="209"/>
        <v>-8.3792378783730428E-2</v>
      </c>
    </row>
    <row r="240" spans="1:61" ht="12.75" customHeight="1" x14ac:dyDescent="0.2">
      <c r="A240" s="45">
        <f t="shared" si="210"/>
        <v>214</v>
      </c>
      <c r="B240" s="57">
        <f t="shared" si="229"/>
        <v>9.675532289619887E-2</v>
      </c>
      <c r="C240" s="16">
        <f t="shared" si="211"/>
        <v>9.600146155520406E-2</v>
      </c>
      <c r="D240" s="34">
        <f t="shared" si="212"/>
        <v>1</v>
      </c>
      <c r="E240" s="49">
        <f t="shared" si="230"/>
        <v>8.3133412766599954E-2</v>
      </c>
      <c r="F240" s="49">
        <f t="shared" si="213"/>
        <v>4.8011643589224544E-2</v>
      </c>
      <c r="G240" s="20">
        <f t="shared" si="184"/>
        <v>4.8011643589224544E-2</v>
      </c>
      <c r="H240" s="49">
        <f t="shared" si="214"/>
        <v>30.007532466413767</v>
      </c>
      <c r="I240" s="20">
        <f t="shared" si="185"/>
        <v>30.007532466413767</v>
      </c>
      <c r="J240" s="57">
        <f t="shared" si="215"/>
        <v>0</v>
      </c>
      <c r="K240" s="16">
        <f t="shared" si="186"/>
        <v>30.007532466413767</v>
      </c>
      <c r="L240" s="34">
        <f t="shared" si="216"/>
        <v>1</v>
      </c>
      <c r="M240" s="49">
        <f t="shared" si="231"/>
        <v>59.992502364884039</v>
      </c>
      <c r="N240" s="20">
        <f t="shared" si="232"/>
        <v>59.992502364884039</v>
      </c>
      <c r="O240" s="16">
        <f t="shared" si="217"/>
        <v>30.007497635115961</v>
      </c>
      <c r="P240" s="49">
        <f t="shared" si="233"/>
        <v>4.8011643589224509E-2</v>
      </c>
      <c r="Q240" s="20">
        <f t="shared" si="187"/>
        <v>4.8011643589224509E-2</v>
      </c>
      <c r="R240" s="49">
        <f t="shared" si="234"/>
        <v>9.6001461552421924E-2</v>
      </c>
      <c r="S240" s="20">
        <f t="shared" si="188"/>
        <v>9.6001461552421924E-2</v>
      </c>
      <c r="T240" s="57">
        <f t="shared" si="235"/>
        <v>-8.3792378783730428E-2</v>
      </c>
      <c r="U240" s="16">
        <f t="shared" si="218"/>
        <v>-6.5896601713047454E-4</v>
      </c>
      <c r="V240" s="16">
        <f t="shared" si="236"/>
        <v>-6.5896601713047454E-4</v>
      </c>
      <c r="W240" s="34">
        <f t="shared" si="189"/>
        <v>4</v>
      </c>
      <c r="X240" s="49">
        <f t="shared" si="237"/>
        <v>59.992467535774736</v>
      </c>
      <c r="Y240" s="20">
        <f t="shared" si="238"/>
        <v>59.992467535774736</v>
      </c>
      <c r="Z240" s="16">
        <f t="shared" si="219"/>
        <v>30.007532464225264</v>
      </c>
      <c r="AA240" s="49">
        <f t="shared" si="190"/>
        <v>-3.805697252655208E-4</v>
      </c>
      <c r="AB240" s="20">
        <f t="shared" si="220"/>
        <v>359.99961943027472</v>
      </c>
      <c r="AC240" s="49">
        <f t="shared" si="221"/>
        <v>7.6096620462839633E-4</v>
      </c>
      <c r="AD240" s="20">
        <f t="shared" si="222"/>
        <v>359.99923903379539</v>
      </c>
      <c r="AF240" s="58">
        <f t="shared" si="239"/>
        <v>6.1111180952800943</v>
      </c>
      <c r="AG240" s="51">
        <f t="shared" si="223"/>
        <v>366.66708571680567</v>
      </c>
      <c r="AH240" s="16">
        <f t="shared" si="224"/>
        <v>250.00028571600387</v>
      </c>
      <c r="AI240" s="52">
        <f t="shared" si="191"/>
        <v>159.83439281292706</v>
      </c>
      <c r="AJ240" s="52">
        <f t="shared" si="225"/>
        <v>4.8392213314514265E-2</v>
      </c>
      <c r="AK240" s="16">
        <f t="shared" si="240"/>
        <v>10.354382128894883</v>
      </c>
      <c r="AL240" s="16">
        <f t="shared" si="241"/>
        <v>10.354001559169603</v>
      </c>
      <c r="AM240" s="32">
        <f t="shared" si="192"/>
        <v>6.1111180948759172</v>
      </c>
      <c r="AN240" s="32">
        <f t="shared" si="193"/>
        <v>-7.0284743232307858E-5</v>
      </c>
      <c r="AO240" s="32">
        <f t="shared" si="194"/>
        <v>6.0116051304441909</v>
      </c>
      <c r="AP240" s="32">
        <f t="shared" si="195"/>
        <v>-7.0284743232307858E-5</v>
      </c>
      <c r="AQ240" s="32">
        <f t="shared" si="196"/>
        <v>1.0983479071482543</v>
      </c>
      <c r="AR240" s="56">
        <f t="shared" si="242"/>
        <v>1306.7334953130946</v>
      </c>
      <c r="AS240" s="56">
        <f t="shared" si="242"/>
        <v>-4.91807572699783E-3</v>
      </c>
      <c r="AT240" s="56">
        <f t="shared" si="242"/>
        <v>118.38876738489705</v>
      </c>
      <c r="AU240" s="55">
        <f t="shared" si="227"/>
        <v>0.31005890174502254</v>
      </c>
      <c r="AV240" s="56">
        <f t="shared" si="197"/>
        <v>11547.031777121474</v>
      </c>
      <c r="AW240" s="53">
        <f t="shared" si="198"/>
        <v>1.0319838899919619E-2</v>
      </c>
      <c r="AX240" s="53">
        <f t="shared" si="199"/>
        <v>9.6755324476056281E-2</v>
      </c>
      <c r="AY240" s="56">
        <f t="shared" si="200"/>
        <v>676.67256006892251</v>
      </c>
      <c r="AZ240" s="56">
        <f t="shared" si="201"/>
        <v>399.58598203231765</v>
      </c>
      <c r="BA240" s="53">
        <f t="shared" si="202"/>
        <v>7.4403432051347793E-3</v>
      </c>
      <c r="BB240" s="56">
        <f t="shared" si="203"/>
        <v>277.0888980734137</v>
      </c>
      <c r="BC240" s="56">
        <f t="shared" si="204"/>
        <v>-2.3200368088396317E-3</v>
      </c>
      <c r="BD240" s="53">
        <f t="shared" si="205"/>
        <v>-2.0734684524335085E-9</v>
      </c>
      <c r="BE240" s="32">
        <f t="shared" si="206"/>
        <v>6.1111180932066258</v>
      </c>
      <c r="BF240" s="53">
        <f t="shared" si="207"/>
        <v>1.0278812474334523E-7</v>
      </c>
      <c r="BG240" s="51">
        <f t="shared" si="228"/>
        <v>6.1111181959947505</v>
      </c>
      <c r="BH240" s="51">
        <f t="shared" si="208"/>
        <v>-8.9372222216311317E-3</v>
      </c>
      <c r="BI240" s="51">
        <f t="shared" si="209"/>
        <v>-8.3792377415433883E-2</v>
      </c>
    </row>
    <row r="241" spans="1:61" ht="12.75" customHeight="1" x14ac:dyDescent="0.2">
      <c r="A241" s="45">
        <f t="shared" si="210"/>
        <v>215</v>
      </c>
      <c r="B241" s="57">
        <f t="shared" si="229"/>
        <v>9.6755324476056281E-2</v>
      </c>
      <c r="C241" s="16">
        <f t="shared" si="211"/>
        <v>9.5994358271468627E-2</v>
      </c>
      <c r="D241" s="34">
        <f t="shared" si="212"/>
        <v>1</v>
      </c>
      <c r="E241" s="49">
        <f t="shared" si="230"/>
        <v>8.3127232426112377E-2</v>
      </c>
      <c r="F241" s="49">
        <f t="shared" si="213"/>
        <v>4.8008141666544622E-2</v>
      </c>
      <c r="G241" s="20">
        <f t="shared" si="184"/>
        <v>4.8008141666544622E-2</v>
      </c>
      <c r="H241" s="49">
        <f t="shared" si="214"/>
        <v>30.007567290393258</v>
      </c>
      <c r="I241" s="20">
        <f t="shared" si="185"/>
        <v>30.007567290393258</v>
      </c>
      <c r="J241" s="57">
        <f t="shared" si="215"/>
        <v>0</v>
      </c>
      <c r="K241" s="16">
        <f t="shared" si="186"/>
        <v>30.007567290393258</v>
      </c>
      <c r="L241" s="34">
        <f t="shared" si="216"/>
        <v>1</v>
      </c>
      <c r="M241" s="49">
        <f t="shared" si="231"/>
        <v>59.992467535774736</v>
      </c>
      <c r="N241" s="20">
        <f t="shared" si="232"/>
        <v>59.992467535774736</v>
      </c>
      <c r="O241" s="16">
        <f t="shared" si="217"/>
        <v>30.007532464225264</v>
      </c>
      <c r="P241" s="49">
        <f t="shared" si="233"/>
        <v>4.8008141666544629E-2</v>
      </c>
      <c r="Q241" s="20">
        <f t="shared" si="187"/>
        <v>4.8008141666544629E-2</v>
      </c>
      <c r="R241" s="49">
        <f t="shared" si="234"/>
        <v>9.5994358269389693E-2</v>
      </c>
      <c r="S241" s="20">
        <f t="shared" si="188"/>
        <v>9.5994358269389693E-2</v>
      </c>
      <c r="T241" s="57">
        <f t="shared" si="235"/>
        <v>-8.3792377415433883E-2</v>
      </c>
      <c r="U241" s="16">
        <f t="shared" si="218"/>
        <v>-6.6514498932150612E-4</v>
      </c>
      <c r="V241" s="16">
        <f t="shared" si="236"/>
        <v>-6.6514498932150612E-4</v>
      </c>
      <c r="W241" s="34">
        <f t="shared" si="189"/>
        <v>4</v>
      </c>
      <c r="X241" s="49">
        <f t="shared" si="237"/>
        <v>59.992432711836464</v>
      </c>
      <c r="Y241" s="20">
        <f t="shared" si="238"/>
        <v>59.992432711836464</v>
      </c>
      <c r="Z241" s="16">
        <f t="shared" si="219"/>
        <v>30.007567288163536</v>
      </c>
      <c r="AA241" s="49">
        <f t="shared" si="190"/>
        <v>-3.8413877881704456E-4</v>
      </c>
      <c r="AB241" s="20">
        <f t="shared" si="220"/>
        <v>359.99961586122117</v>
      </c>
      <c r="AC241" s="49">
        <f t="shared" si="221"/>
        <v>7.6810167324556648E-4</v>
      </c>
      <c r="AD241" s="20">
        <f t="shared" si="222"/>
        <v>359.99923189832674</v>
      </c>
      <c r="AF241" s="58">
        <f t="shared" si="239"/>
        <v>6.1111181959947505</v>
      </c>
      <c r="AG241" s="51">
        <f t="shared" si="223"/>
        <v>366.66709175968504</v>
      </c>
      <c r="AH241" s="16">
        <f t="shared" si="224"/>
        <v>250.00028983614891</v>
      </c>
      <c r="AI241" s="52">
        <f t="shared" si="191"/>
        <v>159.83439808124814</v>
      </c>
      <c r="AJ241" s="52">
        <f t="shared" si="225"/>
        <v>4.8392280445398228E-2</v>
      </c>
      <c r="AK241" s="16">
        <f t="shared" si="240"/>
        <v>10.402774409340282</v>
      </c>
      <c r="AL241" s="16">
        <f t="shared" si="241"/>
        <v>10.402390270561455</v>
      </c>
      <c r="AM241" s="32">
        <f t="shared" si="192"/>
        <v>6.1111181955829581</v>
      </c>
      <c r="AN241" s="32">
        <f t="shared" si="193"/>
        <v>-7.0943788210403523E-5</v>
      </c>
      <c r="AO241" s="32">
        <f t="shared" si="194"/>
        <v>6.0106754844067556</v>
      </c>
      <c r="AP241" s="32">
        <f t="shared" si="195"/>
        <v>-7.0943788210403523E-5</v>
      </c>
      <c r="AQ241" s="32">
        <f t="shared" si="196"/>
        <v>1.1034245880606053</v>
      </c>
      <c r="AR241" s="56">
        <f t="shared" si="242"/>
        <v>1312.7441707975013</v>
      </c>
      <c r="AS241" s="56">
        <f t="shared" si="242"/>
        <v>-4.9890195152082336E-3</v>
      </c>
      <c r="AT241" s="56">
        <f t="shared" si="242"/>
        <v>119.49219197295766</v>
      </c>
      <c r="AU241" s="55">
        <f t="shared" si="227"/>
        <v>0.31005890174502254</v>
      </c>
      <c r="AV241" s="56">
        <f t="shared" si="197"/>
        <v>11547.032157724609</v>
      </c>
      <c r="AW241" s="53">
        <f t="shared" si="198"/>
        <v>1.0319839240073099E-2</v>
      </c>
      <c r="AX241" s="53">
        <f t="shared" si="199"/>
        <v>9.6755326070638359E-2</v>
      </c>
      <c r="AY241" s="56">
        <f t="shared" si="200"/>
        <v>676.67254891697917</v>
      </c>
      <c r="AZ241" s="56">
        <f t="shared" si="201"/>
        <v>399.58599520312032</v>
      </c>
      <c r="BA241" s="53">
        <f t="shared" si="202"/>
        <v>7.4403432051347793E-3</v>
      </c>
      <c r="BB241" s="56">
        <f t="shared" si="203"/>
        <v>277.0889072065749</v>
      </c>
      <c r="BC241" s="56">
        <f t="shared" si="204"/>
        <v>-2.3534927160540065E-3</v>
      </c>
      <c r="BD241" s="53">
        <f t="shared" si="205"/>
        <v>-2.1033687401756002E-9</v>
      </c>
      <c r="BE241" s="32">
        <f t="shared" si="206"/>
        <v>6.1111181938913814</v>
      </c>
      <c r="BF241" s="53">
        <f t="shared" si="207"/>
        <v>1.0375194525581221E-7</v>
      </c>
      <c r="BG241" s="51">
        <f t="shared" si="228"/>
        <v>6.1111182976433263</v>
      </c>
      <c r="BH241" s="51">
        <f t="shared" si="208"/>
        <v>-8.9372222216199948E-3</v>
      </c>
      <c r="BI241" s="51">
        <f t="shared" si="209"/>
        <v>-8.3792376034384067E-2</v>
      </c>
    </row>
    <row r="242" spans="1:61" ht="12.75" customHeight="1" x14ac:dyDescent="0.2">
      <c r="A242" s="45">
        <f t="shared" si="210"/>
        <v>216</v>
      </c>
      <c r="B242" s="57">
        <f t="shared" si="229"/>
        <v>9.6755326070638359E-2</v>
      </c>
      <c r="C242" s="16">
        <f t="shared" si="211"/>
        <v>9.5987224397390492E-2</v>
      </c>
      <c r="D242" s="34">
        <f t="shared" si="212"/>
        <v>1</v>
      </c>
      <c r="E242" s="49">
        <f t="shared" si="230"/>
        <v>8.3121025604260906E-2</v>
      </c>
      <c r="F242" s="49">
        <f t="shared" si="213"/>
        <v>4.8004624430165579E-2</v>
      </c>
      <c r="G242" s="20">
        <f t="shared" si="184"/>
        <v>4.8004624430165579E-2</v>
      </c>
      <c r="H242" s="49">
        <f t="shared" si="214"/>
        <v>30.007602109179881</v>
      </c>
      <c r="I242" s="20">
        <f t="shared" si="185"/>
        <v>30.007602109179881</v>
      </c>
      <c r="J242" s="57">
        <f t="shared" si="215"/>
        <v>0</v>
      </c>
      <c r="K242" s="16">
        <f t="shared" si="186"/>
        <v>30.007602109179881</v>
      </c>
      <c r="L242" s="34">
        <f t="shared" si="216"/>
        <v>1</v>
      </c>
      <c r="M242" s="49">
        <f t="shared" si="231"/>
        <v>59.992432711836464</v>
      </c>
      <c r="N242" s="20">
        <f t="shared" si="232"/>
        <v>59.992432711836464</v>
      </c>
      <c r="O242" s="16">
        <f t="shared" si="217"/>
        <v>30.007567288163536</v>
      </c>
      <c r="P242" s="49">
        <f t="shared" si="233"/>
        <v>4.8004624430165579E-2</v>
      </c>
      <c r="Q242" s="20">
        <f t="shared" si="187"/>
        <v>4.8004624430165579E-2</v>
      </c>
      <c r="R242" s="49">
        <f t="shared" si="234"/>
        <v>9.5987224395947909E-2</v>
      </c>
      <c r="S242" s="20">
        <f t="shared" si="188"/>
        <v>9.5987224395947909E-2</v>
      </c>
      <c r="T242" s="57">
        <f t="shared" si="235"/>
        <v>-8.3792376034384067E-2</v>
      </c>
      <c r="U242" s="16">
        <f t="shared" si="218"/>
        <v>-6.7135043012316042E-4</v>
      </c>
      <c r="V242" s="16">
        <f t="shared" si="236"/>
        <v>-6.7135043012316042E-4</v>
      </c>
      <c r="W242" s="34">
        <f t="shared" si="189"/>
        <v>4</v>
      </c>
      <c r="X242" s="49">
        <f t="shared" si="237"/>
        <v>59.992397893091656</v>
      </c>
      <c r="Y242" s="20">
        <f t="shared" si="238"/>
        <v>59.992397893091656</v>
      </c>
      <c r="Z242" s="16">
        <f t="shared" si="219"/>
        <v>30.007602106908344</v>
      </c>
      <c r="AA242" s="49">
        <f t="shared" si="190"/>
        <v>-3.877231286464575E-4</v>
      </c>
      <c r="AB242" s="20">
        <f t="shared" si="220"/>
        <v>359.99961227687135</v>
      </c>
      <c r="AC242" s="49">
        <f t="shared" si="221"/>
        <v>7.7526831210011492E-4</v>
      </c>
      <c r="AD242" s="20">
        <f t="shared" si="222"/>
        <v>359.99922473168789</v>
      </c>
      <c r="AF242" s="58">
        <f t="shared" si="239"/>
        <v>6.1111182976433263</v>
      </c>
      <c r="AG242" s="51">
        <f t="shared" si="223"/>
        <v>366.66709785859956</v>
      </c>
      <c r="AH242" s="16">
        <f t="shared" si="224"/>
        <v>250.00029399449971</v>
      </c>
      <c r="AI242" s="52">
        <f t="shared" si="191"/>
        <v>159.83440339842198</v>
      </c>
      <c r="AJ242" s="52">
        <f t="shared" si="225"/>
        <v>4.8392347558831261E-2</v>
      </c>
      <c r="AK242" s="16">
        <f t="shared" si="240"/>
        <v>10.451166756899113</v>
      </c>
      <c r="AL242" s="16">
        <f t="shared" si="241"/>
        <v>10.450779033770459</v>
      </c>
      <c r="AM242" s="32">
        <f t="shared" si="192"/>
        <v>6.1111182972238147</v>
      </c>
      <c r="AN242" s="32">
        <f t="shared" si="193"/>
        <v>-7.1605656340284452E-5</v>
      </c>
      <c r="AO242" s="32">
        <f t="shared" si="194"/>
        <v>6.0097415511298449</v>
      </c>
      <c r="AP242" s="32">
        <f t="shared" si="195"/>
        <v>-7.1605656340284452E-5</v>
      </c>
      <c r="AQ242" s="32">
        <f t="shared" si="196"/>
        <v>1.1085004877252616</v>
      </c>
      <c r="AR242" s="56">
        <f t="shared" si="242"/>
        <v>1318.753912348631</v>
      </c>
      <c r="AS242" s="56">
        <f t="shared" si="242"/>
        <v>-5.0606251715485185E-3</v>
      </c>
      <c r="AT242" s="56">
        <f t="shared" si="242"/>
        <v>120.60069246068292</v>
      </c>
      <c r="AU242" s="55">
        <f t="shared" si="227"/>
        <v>0.31005890174502254</v>
      </c>
      <c r="AV242" s="56">
        <f t="shared" si="197"/>
        <v>11547.032541857048</v>
      </c>
      <c r="AW242" s="53">
        <f t="shared" si="198"/>
        <v>1.0319839583380796E-2</v>
      </c>
      <c r="AX242" s="53">
        <f t="shared" si="199"/>
        <v>9.6755327680006803E-2</v>
      </c>
      <c r="AY242" s="56">
        <f t="shared" si="200"/>
        <v>676.67253766162503</v>
      </c>
      <c r="AZ242" s="56">
        <f t="shared" si="201"/>
        <v>399.58600849605494</v>
      </c>
      <c r="BA242" s="53">
        <f t="shared" si="202"/>
        <v>7.4403432051347793E-3</v>
      </c>
      <c r="BB242" s="56">
        <f t="shared" si="203"/>
        <v>277.08891642442734</v>
      </c>
      <c r="BC242" s="56">
        <f t="shared" si="204"/>
        <v>-2.3872588572544373E-3</v>
      </c>
      <c r="BD242" s="53">
        <f t="shared" si="205"/>
        <v>-2.1335462909251185E-9</v>
      </c>
      <c r="BE242" s="32">
        <f t="shared" si="206"/>
        <v>6.1111182955097796</v>
      </c>
      <c r="BF242" s="53">
        <f t="shared" si="207"/>
        <v>1.0471989444681318E-7</v>
      </c>
      <c r="BG242" s="51">
        <f t="shared" si="228"/>
        <v>6.1111184002296737</v>
      </c>
      <c r="BH242" s="51">
        <f t="shared" si="208"/>
        <v>-8.9372222216087052E-3</v>
      </c>
      <c r="BI242" s="51">
        <f t="shared" si="209"/>
        <v>-8.3792374640527481E-2</v>
      </c>
    </row>
    <row r="243" spans="1:61" ht="12.75" customHeight="1" x14ac:dyDescent="0.2">
      <c r="A243" s="45">
        <f t="shared" si="210"/>
        <v>217</v>
      </c>
      <c r="B243" s="57">
        <f t="shared" si="229"/>
        <v>9.6755327680006803E-2</v>
      </c>
      <c r="C243" s="16">
        <f t="shared" si="211"/>
        <v>9.5980059367889226E-2</v>
      </c>
      <c r="D243" s="34">
        <f t="shared" si="212"/>
        <v>1</v>
      </c>
      <c r="E243" s="49">
        <f t="shared" si="230"/>
        <v>8.311479181175499E-2</v>
      </c>
      <c r="F243" s="49">
        <f t="shared" si="213"/>
        <v>4.8001091597402533E-2</v>
      </c>
      <c r="G243" s="20">
        <f t="shared" si="184"/>
        <v>4.8001091597402533E-2</v>
      </c>
      <c r="H243" s="49">
        <f t="shared" si="214"/>
        <v>30.007636922750812</v>
      </c>
      <c r="I243" s="20">
        <f t="shared" si="185"/>
        <v>30.007636922750812</v>
      </c>
      <c r="J243" s="57">
        <f t="shared" si="215"/>
        <v>0</v>
      </c>
      <c r="K243" s="16">
        <f t="shared" si="186"/>
        <v>30.007636922750812</v>
      </c>
      <c r="L243" s="34">
        <f t="shared" si="216"/>
        <v>1</v>
      </c>
      <c r="M243" s="49">
        <f t="shared" si="231"/>
        <v>59.992397893091656</v>
      </c>
      <c r="N243" s="20">
        <f t="shared" si="232"/>
        <v>59.992397893091656</v>
      </c>
      <c r="O243" s="16">
        <f t="shared" si="217"/>
        <v>30.007602106908344</v>
      </c>
      <c r="P243" s="49">
        <f t="shared" si="233"/>
        <v>4.8001091597402533E-2</v>
      </c>
      <c r="Q243" s="20">
        <f t="shared" si="187"/>
        <v>4.8001091597402533E-2</v>
      </c>
      <c r="R243" s="49">
        <f t="shared" si="234"/>
        <v>9.5980059367064705E-2</v>
      </c>
      <c r="S243" s="20">
        <f t="shared" si="188"/>
        <v>9.5980059367064705E-2</v>
      </c>
      <c r="T243" s="57">
        <f t="shared" si="235"/>
        <v>-8.3792374640527481E-2</v>
      </c>
      <c r="U243" s="16">
        <f t="shared" si="218"/>
        <v>-6.775828287724911E-4</v>
      </c>
      <c r="V243" s="16">
        <f t="shared" si="236"/>
        <v>-6.775828287724911E-4</v>
      </c>
      <c r="W243" s="34">
        <f t="shared" si="189"/>
        <v>4</v>
      </c>
      <c r="X243" s="49">
        <f t="shared" si="237"/>
        <v>59.992363079563091</v>
      </c>
      <c r="Y243" s="20">
        <f t="shared" si="238"/>
        <v>59.992363079563091</v>
      </c>
      <c r="Z243" s="16">
        <f t="shared" si="219"/>
        <v>30.007636920436909</v>
      </c>
      <c r="AA243" s="49">
        <f t="shared" si="190"/>
        <v>-3.913230573636079E-4</v>
      </c>
      <c r="AB243" s="20">
        <f t="shared" si="220"/>
        <v>359.99960867694261</v>
      </c>
      <c r="AC243" s="49">
        <f t="shared" si="221"/>
        <v>7.8246526473227677E-4</v>
      </c>
      <c r="AD243" s="20">
        <f t="shared" si="222"/>
        <v>359.99921753473529</v>
      </c>
      <c r="AF243" s="58">
        <f t="shared" si="239"/>
        <v>6.1111184002296737</v>
      </c>
      <c r="AG243" s="51">
        <f t="shared" si="223"/>
        <v>366.66710401378043</v>
      </c>
      <c r="AH243" s="16">
        <f t="shared" si="224"/>
        <v>250.00029819121394</v>
      </c>
      <c r="AI243" s="52">
        <f t="shared" si="191"/>
        <v>159.83440876465025</v>
      </c>
      <c r="AJ243" s="52">
        <f t="shared" si="225"/>
        <v>4.8392414654813365E-2</v>
      </c>
      <c r="AK243" s="16">
        <f t="shared" si="240"/>
        <v>10.499559171553926</v>
      </c>
      <c r="AL243" s="16">
        <f t="shared" si="241"/>
        <v>10.499167848496541</v>
      </c>
      <c r="AM243" s="32">
        <f t="shared" si="192"/>
        <v>6.1111183998023373</v>
      </c>
      <c r="AN243" s="32">
        <f t="shared" si="193"/>
        <v>-7.227039980404245E-5</v>
      </c>
      <c r="AO243" s="32">
        <f t="shared" si="194"/>
        <v>6.008803331274863</v>
      </c>
      <c r="AP243" s="32">
        <f t="shared" si="195"/>
        <v>-7.227039980404245E-5</v>
      </c>
      <c r="AQ243" s="32">
        <f t="shared" si="196"/>
        <v>1.113575602490819</v>
      </c>
      <c r="AR243" s="56">
        <f t="shared" si="242"/>
        <v>1324.762715679906</v>
      </c>
      <c r="AS243" s="56">
        <f t="shared" si="242"/>
        <v>-5.1328955713525609E-3</v>
      </c>
      <c r="AT243" s="56">
        <f t="shared" si="242"/>
        <v>121.71426806317373</v>
      </c>
      <c r="AU243" s="55">
        <f t="shared" si="227"/>
        <v>0.31005890174502254</v>
      </c>
      <c r="AV243" s="56">
        <f t="shared" si="197"/>
        <v>11547.032929533363</v>
      </c>
      <c r="AW243" s="53">
        <f t="shared" si="198"/>
        <v>1.0319839929855733E-2</v>
      </c>
      <c r="AX243" s="53">
        <f t="shared" si="199"/>
        <v>9.6755329304222759E-2</v>
      </c>
      <c r="AY243" s="56">
        <f t="shared" si="200"/>
        <v>676.67252630243343</v>
      </c>
      <c r="AZ243" s="56">
        <f t="shared" si="201"/>
        <v>399.58602191162561</v>
      </c>
      <c r="BA243" s="53">
        <f t="shared" si="202"/>
        <v>7.4403432051347793E-3</v>
      </c>
      <c r="BB243" s="56">
        <f t="shared" si="203"/>
        <v>277.08892572732049</v>
      </c>
      <c r="BC243" s="56">
        <f t="shared" si="204"/>
        <v>-2.4213365126684039E-3</v>
      </c>
      <c r="BD243" s="53">
        <f t="shared" si="205"/>
        <v>-2.1640022488498118E-9</v>
      </c>
      <c r="BE243" s="32">
        <f t="shared" si="206"/>
        <v>6.1111183980656714</v>
      </c>
      <c r="BF243" s="53">
        <f t="shared" si="207"/>
        <v>1.0569204862947802E-7</v>
      </c>
      <c r="BG243" s="51">
        <f t="shared" si="228"/>
        <v>6.1111185037577203</v>
      </c>
      <c r="BH243" s="51">
        <f t="shared" si="208"/>
        <v>-8.9372222215972612E-3</v>
      </c>
      <c r="BI243" s="51">
        <f t="shared" si="209"/>
        <v>-8.3792373233811279E-2</v>
      </c>
    </row>
    <row r="244" spans="1:61" ht="12.75" customHeight="1" x14ac:dyDescent="0.2">
      <c r="A244" s="45">
        <f t="shared" si="210"/>
        <v>218</v>
      </c>
      <c r="B244" s="57">
        <f t="shared" si="229"/>
        <v>9.6755329304222759E-2</v>
      </c>
      <c r="C244" s="16">
        <f t="shared" si="211"/>
        <v>9.5972864039538308E-2</v>
      </c>
      <c r="D244" s="34">
        <f t="shared" si="212"/>
        <v>1</v>
      </c>
      <c r="E244" s="49">
        <f t="shared" si="230"/>
        <v>8.3108531790398191E-2</v>
      </c>
      <c r="F244" s="49">
        <f t="shared" si="213"/>
        <v>4.7997543596561477E-2</v>
      </c>
      <c r="G244" s="20">
        <f t="shared" si="184"/>
        <v>4.7997543596561477E-2</v>
      </c>
      <c r="H244" s="49">
        <f t="shared" si="214"/>
        <v>30.007671731083907</v>
      </c>
      <c r="I244" s="20">
        <f t="shared" si="185"/>
        <v>30.007671731083907</v>
      </c>
      <c r="J244" s="57">
        <f t="shared" si="215"/>
        <v>0</v>
      </c>
      <c r="K244" s="16">
        <f t="shared" si="186"/>
        <v>30.007671731083907</v>
      </c>
      <c r="L244" s="34">
        <f t="shared" si="216"/>
        <v>1</v>
      </c>
      <c r="M244" s="49">
        <f t="shared" si="231"/>
        <v>59.992363079563091</v>
      </c>
      <c r="N244" s="20">
        <f t="shared" si="232"/>
        <v>59.992363079563091</v>
      </c>
      <c r="O244" s="16">
        <f t="shared" si="217"/>
        <v>30.007636920436909</v>
      </c>
      <c r="P244" s="49">
        <f t="shared" si="233"/>
        <v>4.7997543596561477E-2</v>
      </c>
      <c r="Q244" s="20">
        <f t="shared" si="187"/>
        <v>4.7997543596561477E-2</v>
      </c>
      <c r="R244" s="49">
        <f t="shared" si="234"/>
        <v>9.5972864041617034E-2</v>
      </c>
      <c r="S244" s="20">
        <f t="shared" si="188"/>
        <v>9.5972864041617034E-2</v>
      </c>
      <c r="T244" s="57">
        <f t="shared" si="235"/>
        <v>-8.3792373233811279E-2</v>
      </c>
      <c r="U244" s="16">
        <f t="shared" si="218"/>
        <v>-6.838414434130885E-4</v>
      </c>
      <c r="V244" s="16">
        <f t="shared" si="236"/>
        <v>-6.838414434130885E-4</v>
      </c>
      <c r="W244" s="34">
        <f t="shared" si="189"/>
        <v>4</v>
      </c>
      <c r="X244" s="49">
        <f t="shared" si="237"/>
        <v>59.992328271272932</v>
      </c>
      <c r="Y244" s="20">
        <f t="shared" si="238"/>
        <v>59.992328271272932</v>
      </c>
      <c r="Z244" s="16">
        <f t="shared" si="219"/>
        <v>30.007671728727068</v>
      </c>
      <c r="AA244" s="49">
        <f t="shared" si="190"/>
        <v>-3.9493813658796257E-4</v>
      </c>
      <c r="AB244" s="20">
        <f t="shared" si="220"/>
        <v>359.99960506186341</v>
      </c>
      <c r="AC244" s="49">
        <f t="shared" si="221"/>
        <v>7.8969308692489941E-4</v>
      </c>
      <c r="AD244" s="20">
        <f t="shared" si="222"/>
        <v>359.99921030691308</v>
      </c>
      <c r="AF244" s="58">
        <f t="shared" si="239"/>
        <v>6.1111185037577203</v>
      </c>
      <c r="AG244" s="51">
        <f t="shared" si="223"/>
        <v>366.6671102254632</v>
      </c>
      <c r="AH244" s="16">
        <f t="shared" si="224"/>
        <v>250.00030242645221</v>
      </c>
      <c r="AI244" s="52">
        <f t="shared" si="191"/>
        <v>159.83441418013825</v>
      </c>
      <c r="AJ244" s="52">
        <f t="shared" si="225"/>
        <v>4.8392481733174009E-2</v>
      </c>
      <c r="AK244" s="16">
        <f t="shared" si="240"/>
        <v>10.5479516532871</v>
      </c>
      <c r="AL244" s="16">
        <f t="shared" si="241"/>
        <v>10.547556715150506</v>
      </c>
      <c r="AM244" s="32">
        <f t="shared" si="192"/>
        <v>6.1111185033224533</v>
      </c>
      <c r="AN244" s="32">
        <f t="shared" si="193"/>
        <v>-7.293793947640937E-5</v>
      </c>
      <c r="AO244" s="32">
        <f t="shared" si="194"/>
        <v>6.0078608254925747</v>
      </c>
      <c r="AP244" s="32">
        <f t="shared" si="195"/>
        <v>-7.293793947640937E-5</v>
      </c>
      <c r="AQ244" s="32">
        <f t="shared" si="196"/>
        <v>1.1186499287810019</v>
      </c>
      <c r="AR244" s="56">
        <f t="shared" si="242"/>
        <v>1330.7705765053986</v>
      </c>
      <c r="AS244" s="56">
        <f t="shared" si="242"/>
        <v>-5.2058335108289703E-3</v>
      </c>
      <c r="AT244" s="56">
        <f t="shared" si="242"/>
        <v>122.83291799195473</v>
      </c>
      <c r="AU244" s="55">
        <f t="shared" si="227"/>
        <v>0.31005890174502254</v>
      </c>
      <c r="AV244" s="56">
        <f t="shared" si="197"/>
        <v>11547.033320768383</v>
      </c>
      <c r="AW244" s="53">
        <f t="shared" si="198"/>
        <v>1.0319840279511166E-2</v>
      </c>
      <c r="AX244" s="53">
        <f t="shared" si="199"/>
        <v>9.6755330943348289E-2</v>
      </c>
      <c r="AY244" s="56">
        <f t="shared" si="200"/>
        <v>676.67251483896985</v>
      </c>
      <c r="AZ244" s="56">
        <f t="shared" si="201"/>
        <v>399.58603545034566</v>
      </c>
      <c r="BA244" s="53">
        <f t="shared" si="202"/>
        <v>7.4403432051347793E-3</v>
      </c>
      <c r="BB244" s="56">
        <f t="shared" si="203"/>
        <v>277.0889351156103</v>
      </c>
      <c r="BC244" s="56">
        <f t="shared" si="204"/>
        <v>-2.4557269861134046E-3</v>
      </c>
      <c r="BD244" s="53">
        <f t="shared" si="205"/>
        <v>-2.1947377792003519E-9</v>
      </c>
      <c r="BE244" s="32">
        <f t="shared" si="206"/>
        <v>6.1111185015629825</v>
      </c>
      <c r="BF244" s="53">
        <f t="shared" si="207"/>
        <v>1.0666829208611086E-7</v>
      </c>
      <c r="BG244" s="51">
        <f t="shared" si="228"/>
        <v>6.1111186082312745</v>
      </c>
      <c r="BH244" s="51">
        <f t="shared" si="208"/>
        <v>-8.9372222215856629E-3</v>
      </c>
      <c r="BI244" s="51">
        <f t="shared" si="209"/>
        <v>-8.3792371814181588E-2</v>
      </c>
    </row>
    <row r="245" spans="1:61" ht="12.75" customHeight="1" x14ac:dyDescent="0.2">
      <c r="A245" s="45">
        <f t="shared" si="210"/>
        <v>219</v>
      </c>
      <c r="B245" s="57">
        <f t="shared" si="229"/>
        <v>9.6755330943348289E-2</v>
      </c>
      <c r="C245" s="16">
        <f t="shared" si="211"/>
        <v>9.5965637856409103E-2</v>
      </c>
      <c r="D245" s="34">
        <f t="shared" si="212"/>
        <v>1</v>
      </c>
      <c r="E245" s="49">
        <f t="shared" si="230"/>
        <v>8.3102245058824784E-2</v>
      </c>
      <c r="F245" s="49">
        <f t="shared" si="213"/>
        <v>4.79939801495348E-2</v>
      </c>
      <c r="G245" s="20">
        <f t="shared" si="184"/>
        <v>4.79939801495348E-2</v>
      </c>
      <c r="H245" s="49">
        <f t="shared" si="214"/>
        <v>30.007706534156593</v>
      </c>
      <c r="I245" s="20">
        <f t="shared" si="185"/>
        <v>30.007706534156593</v>
      </c>
      <c r="J245" s="57">
        <f t="shared" si="215"/>
        <v>0</v>
      </c>
      <c r="K245" s="16">
        <f t="shared" si="186"/>
        <v>30.007706534156593</v>
      </c>
      <c r="L245" s="34">
        <f t="shared" si="216"/>
        <v>1</v>
      </c>
      <c r="M245" s="49">
        <f t="shared" si="231"/>
        <v>59.992328271272932</v>
      </c>
      <c r="N245" s="20">
        <f t="shared" si="232"/>
        <v>59.992328271272932</v>
      </c>
      <c r="O245" s="16">
        <f t="shared" si="217"/>
        <v>30.007671728727068</v>
      </c>
      <c r="P245" s="49">
        <f t="shared" si="233"/>
        <v>4.7993980149534793E-2</v>
      </c>
      <c r="Q245" s="20">
        <f t="shared" si="187"/>
        <v>4.7993980149534793E-2</v>
      </c>
      <c r="R245" s="49">
        <f t="shared" si="234"/>
        <v>9.5965637854496688E-2</v>
      </c>
      <c r="S245" s="20">
        <f t="shared" si="188"/>
        <v>9.5965637854496688E-2</v>
      </c>
      <c r="T245" s="57">
        <f t="shared" si="235"/>
        <v>-8.3792371814181588E-2</v>
      </c>
      <c r="U245" s="16">
        <f t="shared" si="218"/>
        <v>-6.9012675535680412E-4</v>
      </c>
      <c r="V245" s="16">
        <f t="shared" si="236"/>
        <v>-6.9012675535680412E-4</v>
      </c>
      <c r="W245" s="34">
        <f t="shared" si="189"/>
        <v>4</v>
      </c>
      <c r="X245" s="49">
        <f t="shared" si="237"/>
        <v>59.992293468243787</v>
      </c>
      <c r="Y245" s="20">
        <f t="shared" si="238"/>
        <v>59.992293468243787</v>
      </c>
      <c r="Z245" s="16">
        <f t="shared" si="219"/>
        <v>30.007706531756213</v>
      </c>
      <c r="AA245" s="49">
        <f t="shared" si="190"/>
        <v>-3.9856864435244881E-4</v>
      </c>
      <c r="AB245" s="20">
        <f t="shared" si="220"/>
        <v>359.99960143135564</v>
      </c>
      <c r="AC245" s="49">
        <f t="shared" si="221"/>
        <v>7.9695185343374008E-4</v>
      </c>
      <c r="AD245" s="20">
        <f t="shared" si="222"/>
        <v>359.99920304814657</v>
      </c>
      <c r="AF245" s="58">
        <f t="shared" si="239"/>
        <v>6.1111186082312745</v>
      </c>
      <c r="AG245" s="51">
        <f t="shared" si="223"/>
        <v>366.66711649387645</v>
      </c>
      <c r="AH245" s="16">
        <f t="shared" si="224"/>
        <v>250.00030670037032</v>
      </c>
      <c r="AI245" s="52">
        <f t="shared" si="191"/>
        <v>159.83441964508529</v>
      </c>
      <c r="AJ245" s="52">
        <f t="shared" si="225"/>
        <v>4.8392548793913193E-2</v>
      </c>
      <c r="AK245" s="16">
        <f t="shared" si="240"/>
        <v>10.596344202081013</v>
      </c>
      <c r="AL245" s="16">
        <f t="shared" si="241"/>
        <v>10.595945633436656</v>
      </c>
      <c r="AM245" s="32">
        <f t="shared" si="192"/>
        <v>6.1111186077879687</v>
      </c>
      <c r="AN245" s="32">
        <f t="shared" si="193"/>
        <v>-7.36083266941903E-5</v>
      </c>
      <c r="AO245" s="32">
        <f t="shared" si="194"/>
        <v>6.006914034450392</v>
      </c>
      <c r="AP245" s="32">
        <f t="shared" si="195"/>
        <v>-7.36083266941903E-5</v>
      </c>
      <c r="AQ245" s="32">
        <f t="shared" si="196"/>
        <v>1.1237234629459696</v>
      </c>
      <c r="AR245" s="56">
        <f t="shared" si="242"/>
        <v>1336.7774905398489</v>
      </c>
      <c r="AS245" s="56">
        <f t="shared" si="242"/>
        <v>-5.2794418375231604E-3</v>
      </c>
      <c r="AT245" s="56">
        <f t="shared" si="242"/>
        <v>123.9566414549007</v>
      </c>
      <c r="AU245" s="55">
        <f t="shared" si="227"/>
        <v>0.31005890174502254</v>
      </c>
      <c r="AV245" s="56">
        <f t="shared" si="197"/>
        <v>11547.03371557651</v>
      </c>
      <c r="AW245" s="53">
        <f t="shared" si="198"/>
        <v>1.0319840632359962E-2</v>
      </c>
      <c r="AX245" s="53">
        <f t="shared" si="199"/>
        <v>9.6755332597443733E-2</v>
      </c>
      <c r="AY245" s="56">
        <f t="shared" si="200"/>
        <v>676.6725032708124</v>
      </c>
      <c r="AZ245" s="56">
        <f t="shared" si="201"/>
        <v>399.58604911271323</v>
      </c>
      <c r="BA245" s="53">
        <f t="shared" si="202"/>
        <v>7.4403432051347793E-3</v>
      </c>
      <c r="BB245" s="56">
        <f t="shared" si="203"/>
        <v>277.08894458964232</v>
      </c>
      <c r="BC245" s="56">
        <f t="shared" si="204"/>
        <v>-2.4904315431513169E-3</v>
      </c>
      <c r="BD245" s="53">
        <f t="shared" si="205"/>
        <v>-2.2257540130375126E-9</v>
      </c>
      <c r="BE245" s="32">
        <f t="shared" si="206"/>
        <v>6.1111186060055207</v>
      </c>
      <c r="BF245" s="53">
        <f t="shared" si="207"/>
        <v>1.0764869989363726E-7</v>
      </c>
      <c r="BG245" s="51">
        <f t="shared" si="228"/>
        <v>6.1111187136542204</v>
      </c>
      <c r="BH245" s="51">
        <f t="shared" si="208"/>
        <v>-8.9372222215739084E-3</v>
      </c>
      <c r="BI245" s="51">
        <f t="shared" si="209"/>
        <v>-8.3792370381586184E-2</v>
      </c>
    </row>
    <row r="246" spans="1:61" ht="12.75" customHeight="1" x14ac:dyDescent="0.2">
      <c r="A246" s="45">
        <f t="shared" si="210"/>
        <v>220</v>
      </c>
      <c r="B246" s="57">
        <f t="shared" si="229"/>
        <v>9.6755332597443733E-2</v>
      </c>
      <c r="C246" s="16">
        <f t="shared" si="211"/>
        <v>9.5958380744036731E-2</v>
      </c>
      <c r="D246" s="34">
        <f t="shared" si="212"/>
        <v>1</v>
      </c>
      <c r="E246" s="49">
        <f t="shared" si="230"/>
        <v>8.309593155259741E-2</v>
      </c>
      <c r="F246" s="49">
        <f t="shared" si="213"/>
        <v>4.7990401219001562E-2</v>
      </c>
      <c r="G246" s="20">
        <f t="shared" si="184"/>
        <v>4.7990401219001562E-2</v>
      </c>
      <c r="H246" s="49">
        <f t="shared" si="214"/>
        <v>30.007741331946214</v>
      </c>
      <c r="I246" s="20">
        <f t="shared" si="185"/>
        <v>30.007741331946214</v>
      </c>
      <c r="J246" s="57">
        <f t="shared" si="215"/>
        <v>0</v>
      </c>
      <c r="K246" s="16">
        <f t="shared" si="186"/>
        <v>30.007741331946214</v>
      </c>
      <c r="L246" s="34">
        <f t="shared" si="216"/>
        <v>1</v>
      </c>
      <c r="M246" s="49">
        <f t="shared" si="231"/>
        <v>59.992293468243794</v>
      </c>
      <c r="N246" s="20">
        <f t="shared" si="232"/>
        <v>59.992293468243794</v>
      </c>
      <c r="O246" s="16">
        <f t="shared" si="217"/>
        <v>30.007706531756206</v>
      </c>
      <c r="P246" s="49">
        <f t="shared" si="233"/>
        <v>4.7990401219001541E-2</v>
      </c>
      <c r="Q246" s="20">
        <f t="shared" si="187"/>
        <v>4.7990401219001541E-2</v>
      </c>
      <c r="R246" s="49">
        <f t="shared" si="234"/>
        <v>9.5958380745553004E-2</v>
      </c>
      <c r="S246" s="20">
        <f t="shared" si="188"/>
        <v>9.5958380745553004E-2</v>
      </c>
      <c r="T246" s="57">
        <f t="shared" si="235"/>
        <v>-8.3792370381586184E-2</v>
      </c>
      <c r="U246" s="16">
        <f t="shared" si="218"/>
        <v>-6.9643882898877407E-4</v>
      </c>
      <c r="V246" s="16">
        <f t="shared" si="236"/>
        <v>-6.9643882898877407E-4</v>
      </c>
      <c r="W246" s="34">
        <f t="shared" si="189"/>
        <v>4</v>
      </c>
      <c r="X246" s="49">
        <f t="shared" si="237"/>
        <v>59.992258670498288</v>
      </c>
      <c r="Y246" s="20">
        <f t="shared" si="238"/>
        <v>59.992258670498288</v>
      </c>
      <c r="Z246" s="16">
        <f t="shared" si="219"/>
        <v>30.007741329501712</v>
      </c>
      <c r="AA246" s="49">
        <f t="shared" si="190"/>
        <v>-4.022146179036534E-4</v>
      </c>
      <c r="AB246" s="20">
        <f t="shared" si="220"/>
        <v>359.99959778538209</v>
      </c>
      <c r="AC246" s="49">
        <f t="shared" si="221"/>
        <v>8.0424072636075118E-4</v>
      </c>
      <c r="AD246" s="20">
        <f t="shared" si="222"/>
        <v>359.99919575927362</v>
      </c>
      <c r="AF246" s="58">
        <f t="shared" si="239"/>
        <v>6.1111187136542204</v>
      </c>
      <c r="AG246" s="51">
        <f t="shared" si="223"/>
        <v>366.66712281925322</v>
      </c>
      <c r="AH246" s="16">
        <f t="shared" si="224"/>
        <v>250.0003110131272</v>
      </c>
      <c r="AI246" s="52">
        <f t="shared" si="191"/>
        <v>159.83442515969452</v>
      </c>
      <c r="AJ246" s="52">
        <f t="shared" si="225"/>
        <v>4.839261583691723E-2</v>
      </c>
      <c r="AK246" s="16">
        <f t="shared" si="240"/>
        <v>10.644736817917931</v>
      </c>
      <c r="AL246" s="16">
        <f t="shared" si="241"/>
        <v>10.644334603300024</v>
      </c>
      <c r="AM246" s="32">
        <f t="shared" si="192"/>
        <v>6.1111187132027691</v>
      </c>
      <c r="AN246" s="32">
        <f t="shared" si="193"/>
        <v>-7.4281568325153E-5</v>
      </c>
      <c r="AO246" s="32">
        <f t="shared" si="194"/>
        <v>6.0059629588142194</v>
      </c>
      <c r="AP246" s="32">
        <f t="shared" si="195"/>
        <v>-7.4281568325153E-5</v>
      </c>
      <c r="AQ246" s="32">
        <f t="shared" si="196"/>
        <v>1.1287962013617074</v>
      </c>
      <c r="AR246" s="56">
        <f t="shared" si="242"/>
        <v>1342.7834534986632</v>
      </c>
      <c r="AS246" s="56">
        <f t="shared" si="242"/>
        <v>-5.3537234058483136E-3</v>
      </c>
      <c r="AT246" s="56">
        <f t="shared" si="242"/>
        <v>125.08543765626241</v>
      </c>
      <c r="AU246" s="55">
        <f t="shared" si="227"/>
        <v>0.31005890174502254</v>
      </c>
      <c r="AV246" s="56">
        <f t="shared" si="197"/>
        <v>11547.034113972419</v>
      </c>
      <c r="AW246" s="53">
        <f t="shared" si="198"/>
        <v>1.0319840988415239E-2</v>
      </c>
      <c r="AX246" s="53">
        <f t="shared" si="199"/>
        <v>9.6755334266570597E-2</v>
      </c>
      <c r="AY246" s="56">
        <f t="shared" si="200"/>
        <v>676.67249159753089</v>
      </c>
      <c r="AZ246" s="56">
        <f t="shared" si="201"/>
        <v>399.58606289923631</v>
      </c>
      <c r="BA246" s="53">
        <f t="shared" si="202"/>
        <v>7.4403432051347793E-3</v>
      </c>
      <c r="BB246" s="56">
        <f t="shared" si="203"/>
        <v>277.08895414976865</v>
      </c>
      <c r="BC246" s="56">
        <f t="shared" si="204"/>
        <v>-2.5254514740709055E-3</v>
      </c>
      <c r="BD246" s="53">
        <f t="shared" si="205"/>
        <v>-2.2570521035210366E-9</v>
      </c>
      <c r="BE246" s="32">
        <f t="shared" si="206"/>
        <v>6.1111187113971681</v>
      </c>
      <c r="BF246" s="53">
        <f t="shared" si="207"/>
        <v>1.0863328209510525E-7</v>
      </c>
      <c r="BG246" s="51">
        <f t="shared" si="228"/>
        <v>6.11111882003045</v>
      </c>
      <c r="BH246" s="51">
        <f t="shared" si="208"/>
        <v>-8.9372222215619943E-3</v>
      </c>
      <c r="BI246" s="51">
        <f t="shared" si="209"/>
        <v>-8.3792368935971792E-2</v>
      </c>
    </row>
    <row r="247" spans="1:61" ht="12.75" customHeight="1" x14ac:dyDescent="0.2">
      <c r="A247" s="45">
        <f t="shared" si="210"/>
        <v>221</v>
      </c>
      <c r="B247" s="57">
        <f t="shared" si="229"/>
        <v>9.6755334266570597E-2</v>
      </c>
      <c r="C247" s="16">
        <f t="shared" si="211"/>
        <v>9.59510935401795E-2</v>
      </c>
      <c r="D247" s="34">
        <f t="shared" si="212"/>
        <v>1</v>
      </c>
      <c r="E247" s="49">
        <f t="shared" si="230"/>
        <v>8.3089591997225348E-2</v>
      </c>
      <c r="F247" s="49">
        <f t="shared" si="213"/>
        <v>4.7986807223859951E-2</v>
      </c>
      <c r="G247" s="20">
        <f t="shared" si="184"/>
        <v>4.7986807223859951E-2</v>
      </c>
      <c r="H247" s="49">
        <f t="shared" si="214"/>
        <v>30.007776124430755</v>
      </c>
      <c r="I247" s="20">
        <f t="shared" si="185"/>
        <v>30.007776124430755</v>
      </c>
      <c r="J247" s="57">
        <f t="shared" si="215"/>
        <v>0</v>
      </c>
      <c r="K247" s="16">
        <f t="shared" si="186"/>
        <v>30.007776124430755</v>
      </c>
      <c r="L247" s="34">
        <f t="shared" si="216"/>
        <v>1</v>
      </c>
      <c r="M247" s="49">
        <f t="shared" si="231"/>
        <v>59.992258670498288</v>
      </c>
      <c r="N247" s="20">
        <f t="shared" si="232"/>
        <v>59.992258670498288</v>
      </c>
      <c r="O247" s="16">
        <f t="shared" si="217"/>
        <v>30.007741329501712</v>
      </c>
      <c r="P247" s="49">
        <f t="shared" si="233"/>
        <v>4.7986807223859944E-2</v>
      </c>
      <c r="Q247" s="20">
        <f t="shared" si="187"/>
        <v>4.7986807223859944E-2</v>
      </c>
      <c r="R247" s="49">
        <f t="shared" si="234"/>
        <v>9.5951093539643748E-2</v>
      </c>
      <c r="S247" s="20">
        <f t="shared" si="188"/>
        <v>9.5951093539643748E-2</v>
      </c>
      <c r="T247" s="57">
        <f t="shared" si="235"/>
        <v>-8.3792368935971792E-2</v>
      </c>
      <c r="U247" s="16">
        <f t="shared" si="218"/>
        <v>-7.0277693874644387E-4</v>
      </c>
      <c r="V247" s="16">
        <f t="shared" si="236"/>
        <v>-7.0277693874644387E-4</v>
      </c>
      <c r="W247" s="34">
        <f t="shared" si="189"/>
        <v>4</v>
      </c>
      <c r="X247" s="49">
        <f t="shared" si="237"/>
        <v>59.992223878058432</v>
      </c>
      <c r="Y247" s="20">
        <f t="shared" si="238"/>
        <v>59.992223878058432</v>
      </c>
      <c r="Z247" s="16">
        <f t="shared" si="219"/>
        <v>30.007776121941568</v>
      </c>
      <c r="AA247" s="49">
        <f t="shared" si="190"/>
        <v>-4.0587563826887865E-4</v>
      </c>
      <c r="AB247" s="20">
        <f t="shared" si="220"/>
        <v>359.99959412436175</v>
      </c>
      <c r="AC247" s="49">
        <f t="shared" si="221"/>
        <v>8.115606909018286E-4</v>
      </c>
      <c r="AD247" s="20">
        <f t="shared" si="222"/>
        <v>359.99918843930908</v>
      </c>
      <c r="AF247" s="58">
        <f t="shared" si="239"/>
        <v>6.11111882003045</v>
      </c>
      <c r="AG247" s="51">
        <f t="shared" si="223"/>
        <v>366.66712920182698</v>
      </c>
      <c r="AH247" s="16">
        <f t="shared" si="224"/>
        <v>250.00031536488206</v>
      </c>
      <c r="AI247" s="52">
        <f t="shared" si="191"/>
        <v>159.83443072416949</v>
      </c>
      <c r="AJ247" s="52">
        <f t="shared" si="225"/>
        <v>4.8392682862129277E-2</v>
      </c>
      <c r="AK247" s="16">
        <f t="shared" si="240"/>
        <v>10.69312950078006</v>
      </c>
      <c r="AL247" s="16">
        <f t="shared" si="241"/>
        <v>10.692723625141809</v>
      </c>
      <c r="AM247" s="32">
        <f t="shared" si="192"/>
        <v>6.1111188195707431</v>
      </c>
      <c r="AN247" s="32">
        <f t="shared" si="193"/>
        <v>-7.4957586981925435E-5</v>
      </c>
      <c r="AO247" s="32">
        <f t="shared" si="194"/>
        <v>6.0050075992440117</v>
      </c>
      <c r="AP247" s="32">
        <f t="shared" si="195"/>
        <v>-7.4957586981925435E-5</v>
      </c>
      <c r="AQ247" s="32">
        <f t="shared" si="196"/>
        <v>1.1338681404525759</v>
      </c>
      <c r="AR247" s="56">
        <f t="shared" si="242"/>
        <v>1348.7884610979072</v>
      </c>
      <c r="AS247" s="56">
        <f t="shared" si="242"/>
        <v>-5.428680992830239E-3</v>
      </c>
      <c r="AT247" s="56">
        <f t="shared" si="242"/>
        <v>126.21930579671499</v>
      </c>
      <c r="AU247" s="55">
        <f t="shared" si="227"/>
        <v>0.31005890174502254</v>
      </c>
      <c r="AV247" s="56">
        <f t="shared" si="197"/>
        <v>11547.034515970812</v>
      </c>
      <c r="AW247" s="53">
        <f t="shared" si="198"/>
        <v>1.0319841347690137E-2</v>
      </c>
      <c r="AX247" s="53">
        <f t="shared" si="199"/>
        <v>9.6755335950790472E-2</v>
      </c>
      <c r="AY247" s="56">
        <f t="shared" si="200"/>
        <v>676.67247981869457</v>
      </c>
      <c r="AZ247" s="56">
        <f t="shared" si="201"/>
        <v>399.58607681042372</v>
      </c>
      <c r="BA247" s="53">
        <f t="shared" si="202"/>
        <v>7.4403432051347793E-3</v>
      </c>
      <c r="BB247" s="56">
        <f t="shared" si="203"/>
        <v>277.08896379634234</v>
      </c>
      <c r="BC247" s="56">
        <f t="shared" si="204"/>
        <v>-2.5607880714915154E-3</v>
      </c>
      <c r="BD247" s="53">
        <f t="shared" si="205"/>
        <v>-2.288633205893556E-9</v>
      </c>
      <c r="BE247" s="32">
        <f t="shared" si="206"/>
        <v>6.1111188177418168</v>
      </c>
      <c r="BF247" s="53">
        <f t="shared" si="207"/>
        <v>1.0962192551439887E-7</v>
      </c>
      <c r="BG247" s="51">
        <f t="shared" si="228"/>
        <v>6.1111189273637425</v>
      </c>
      <c r="BH247" s="51">
        <f t="shared" si="208"/>
        <v>-8.9372222215499224E-3</v>
      </c>
      <c r="BI247" s="51">
        <f t="shared" si="209"/>
        <v>-8.3792367477285051E-2</v>
      </c>
    </row>
    <row r="248" spans="1:61" ht="12.75" customHeight="1" x14ac:dyDescent="0.2">
      <c r="A248" s="45">
        <f t="shared" si="210"/>
        <v>222</v>
      </c>
      <c r="B248" s="57">
        <f t="shared" si="229"/>
        <v>9.6755335950790472E-2</v>
      </c>
      <c r="C248" s="16">
        <f t="shared" si="211"/>
        <v>9.5943775259854647E-2</v>
      </c>
      <c r="D248" s="34">
        <f t="shared" si="212"/>
        <v>1</v>
      </c>
      <c r="E248" s="49">
        <f t="shared" si="230"/>
        <v>8.3083225539800534E-2</v>
      </c>
      <c r="F248" s="49">
        <f t="shared" si="213"/>
        <v>4.7983197671424185E-2</v>
      </c>
      <c r="G248" s="20">
        <f t="shared" si="184"/>
        <v>4.7983197671424185E-2</v>
      </c>
      <c r="H248" s="49">
        <f t="shared" si="214"/>
        <v>30.007810911587502</v>
      </c>
      <c r="I248" s="20">
        <f t="shared" si="185"/>
        <v>30.007810911587502</v>
      </c>
      <c r="J248" s="57">
        <f t="shared" si="215"/>
        <v>0</v>
      </c>
      <c r="K248" s="16">
        <f t="shared" si="186"/>
        <v>30.007810911587502</v>
      </c>
      <c r="L248" s="34">
        <f t="shared" si="216"/>
        <v>1</v>
      </c>
      <c r="M248" s="49">
        <f t="shared" si="231"/>
        <v>59.992223878058432</v>
      </c>
      <c r="N248" s="20">
        <f t="shared" si="232"/>
        <v>59.992223878058432</v>
      </c>
      <c r="O248" s="16">
        <f t="shared" si="217"/>
        <v>30.007776121941568</v>
      </c>
      <c r="P248" s="49">
        <f t="shared" si="233"/>
        <v>4.7983197671424178E-2</v>
      </c>
      <c r="Q248" s="20">
        <f t="shared" si="187"/>
        <v>4.7983197671424178E-2</v>
      </c>
      <c r="R248" s="49">
        <f t="shared" si="234"/>
        <v>9.5943775261229214E-2</v>
      </c>
      <c r="S248" s="20">
        <f t="shared" si="188"/>
        <v>9.5943775261229214E-2</v>
      </c>
      <c r="T248" s="57">
        <f t="shared" si="235"/>
        <v>-8.3792367477285051E-2</v>
      </c>
      <c r="U248" s="16">
        <f t="shared" si="218"/>
        <v>-7.0914193748451704E-4</v>
      </c>
      <c r="V248" s="16">
        <f t="shared" si="236"/>
        <v>-7.0914193748451704E-4</v>
      </c>
      <c r="W248" s="34">
        <f t="shared" si="189"/>
        <v>4</v>
      </c>
      <c r="X248" s="49">
        <f t="shared" si="237"/>
        <v>59.992189090946979</v>
      </c>
      <c r="Y248" s="20">
        <f t="shared" si="238"/>
        <v>59.992189090946979</v>
      </c>
      <c r="Z248" s="16">
        <f t="shared" si="219"/>
        <v>30.007810909053021</v>
      </c>
      <c r="AA248" s="49">
        <f t="shared" si="190"/>
        <v>-4.0955219805958971E-4</v>
      </c>
      <c r="AB248" s="20">
        <f t="shared" si="220"/>
        <v>359.99959044780195</v>
      </c>
      <c r="AC248" s="49">
        <f t="shared" si="221"/>
        <v>8.1891135835502379E-4</v>
      </c>
      <c r="AD248" s="20">
        <f t="shared" si="222"/>
        <v>359.99918108864165</v>
      </c>
      <c r="AF248" s="58">
        <f t="shared" si="239"/>
        <v>6.1111189273637425</v>
      </c>
      <c r="AG248" s="51">
        <f t="shared" si="223"/>
        <v>366.66713564182453</v>
      </c>
      <c r="AH248" s="16">
        <f t="shared" si="224"/>
        <v>250.00031975578946</v>
      </c>
      <c r="AI248" s="52">
        <f t="shared" si="191"/>
        <v>159.83443633870797</v>
      </c>
      <c r="AJ248" s="52">
        <f t="shared" si="225"/>
        <v>4.8392749869492491E-2</v>
      </c>
      <c r="AK248" s="16">
        <f t="shared" si="240"/>
        <v>10.741522250649552</v>
      </c>
      <c r="AL248" s="16">
        <f t="shared" si="241"/>
        <v>10.741112698451502</v>
      </c>
      <c r="AM248" s="32">
        <f t="shared" si="192"/>
        <v>6.1111189268956707</v>
      </c>
      <c r="AN248" s="32">
        <f t="shared" si="193"/>
        <v>-7.5636473629770297E-5</v>
      </c>
      <c r="AO248" s="32">
        <f t="shared" si="194"/>
        <v>6.0040479564206528</v>
      </c>
      <c r="AP248" s="32">
        <f t="shared" si="195"/>
        <v>-7.5636473629770297E-5</v>
      </c>
      <c r="AQ248" s="32">
        <f t="shared" si="196"/>
        <v>1.1389392765479123</v>
      </c>
      <c r="AR248" s="56">
        <f t="shared" si="242"/>
        <v>1354.7925090543279</v>
      </c>
      <c r="AS248" s="56">
        <f t="shared" si="242"/>
        <v>-5.5043174664600094E-3</v>
      </c>
      <c r="AT248" s="56">
        <f t="shared" si="242"/>
        <v>127.35824507326291</v>
      </c>
      <c r="AU248" s="55">
        <f t="shared" si="227"/>
        <v>0.31005890174502254</v>
      </c>
      <c r="AV248" s="56">
        <f t="shared" si="197"/>
        <v>11547.034921585982</v>
      </c>
      <c r="AW248" s="53">
        <f t="shared" si="198"/>
        <v>1.0319841710197427E-2</v>
      </c>
      <c r="AX248" s="53">
        <f t="shared" si="199"/>
        <v>9.6755337650163212E-2</v>
      </c>
      <c r="AY248" s="56">
        <f t="shared" si="200"/>
        <v>676.67246793388495</v>
      </c>
      <c r="AZ248" s="56">
        <f t="shared" si="201"/>
        <v>399.58609084676993</v>
      </c>
      <c r="BA248" s="53">
        <f t="shared" si="202"/>
        <v>7.4403432051347793E-3</v>
      </c>
      <c r="BB248" s="56">
        <f t="shared" si="203"/>
        <v>277.08897352970598</v>
      </c>
      <c r="BC248" s="56">
        <f t="shared" si="204"/>
        <v>-2.5964425909705824E-3</v>
      </c>
      <c r="BD248" s="53">
        <f t="shared" si="205"/>
        <v>-2.3204984422746533E-9</v>
      </c>
      <c r="BE248" s="32">
        <f t="shared" si="206"/>
        <v>6.1111189250432441</v>
      </c>
      <c r="BF248" s="53">
        <f t="shared" si="207"/>
        <v>1.1061476318316672E-7</v>
      </c>
      <c r="BG248" s="51">
        <f t="shared" si="228"/>
        <v>6.1111190356580076</v>
      </c>
      <c r="BH248" s="51">
        <f t="shared" si="208"/>
        <v>-8.9372222215376891E-3</v>
      </c>
      <c r="BI248" s="51">
        <f t="shared" si="209"/>
        <v>-8.3792366005474128E-2</v>
      </c>
    </row>
    <row r="249" spans="1:61" ht="12.75" customHeight="1" x14ac:dyDescent="0.2">
      <c r="A249" s="45">
        <f t="shared" si="210"/>
        <v>223</v>
      </c>
      <c r="B249" s="57">
        <f t="shared" si="229"/>
        <v>9.6755337650163212E-2</v>
      </c>
      <c r="C249" s="16">
        <f t="shared" si="211"/>
        <v>9.5936426291814314E-2</v>
      </c>
      <c r="D249" s="34">
        <f t="shared" si="212"/>
        <v>1</v>
      </c>
      <c r="E249" s="49">
        <f t="shared" si="230"/>
        <v>8.3076832517011909E-2</v>
      </c>
      <c r="F249" s="49">
        <f t="shared" si="213"/>
        <v>4.7979572756036412E-2</v>
      </c>
      <c r="G249" s="20">
        <f t="shared" si="184"/>
        <v>4.7979572756036412E-2</v>
      </c>
      <c r="H249" s="49">
        <f t="shared" si="214"/>
        <v>30.007845693393993</v>
      </c>
      <c r="I249" s="20">
        <f t="shared" si="185"/>
        <v>30.007845693393993</v>
      </c>
      <c r="J249" s="57">
        <f t="shared" si="215"/>
        <v>0</v>
      </c>
      <c r="K249" s="16">
        <f t="shared" si="186"/>
        <v>30.007845693393993</v>
      </c>
      <c r="L249" s="34">
        <f t="shared" si="216"/>
        <v>1</v>
      </c>
      <c r="M249" s="49">
        <f t="shared" si="231"/>
        <v>59.992189090946979</v>
      </c>
      <c r="N249" s="20">
        <f t="shared" si="232"/>
        <v>59.992189090946979</v>
      </c>
      <c r="O249" s="16">
        <f t="shared" si="217"/>
        <v>30.007810909053021</v>
      </c>
      <c r="P249" s="49">
        <f t="shared" si="233"/>
        <v>4.7979572756036419E-2</v>
      </c>
      <c r="Q249" s="20">
        <f t="shared" si="187"/>
        <v>4.7979572756036419E-2</v>
      </c>
      <c r="R249" s="49">
        <f t="shared" si="234"/>
        <v>9.593642629069099E-2</v>
      </c>
      <c r="S249" s="20">
        <f t="shared" si="188"/>
        <v>9.593642629069099E-2</v>
      </c>
      <c r="T249" s="57">
        <f t="shared" si="235"/>
        <v>-8.3792366005474128E-2</v>
      </c>
      <c r="U249" s="16">
        <f t="shared" si="218"/>
        <v>-7.1553348846221942E-4</v>
      </c>
      <c r="V249" s="16">
        <f t="shared" si="236"/>
        <v>-7.1553348846221942E-4</v>
      </c>
      <c r="W249" s="34">
        <f t="shared" si="189"/>
        <v>4</v>
      </c>
      <c r="X249" s="49">
        <f t="shared" si="237"/>
        <v>59.99215430918639</v>
      </c>
      <c r="Y249" s="20">
        <f t="shared" si="238"/>
        <v>59.99215430918639</v>
      </c>
      <c r="Z249" s="16">
        <f t="shared" si="219"/>
        <v>30.00784569081361</v>
      </c>
      <c r="AA249" s="49">
        <f t="shared" si="190"/>
        <v>-4.1324410285950558E-4</v>
      </c>
      <c r="AB249" s="20">
        <f t="shared" si="220"/>
        <v>359.99958675589716</v>
      </c>
      <c r="AC249" s="49">
        <f t="shared" si="221"/>
        <v>8.262923504251628E-4</v>
      </c>
      <c r="AD249" s="20">
        <f t="shared" si="222"/>
        <v>359.99917370764956</v>
      </c>
      <c r="AF249" s="58">
        <f t="shared" si="239"/>
        <v>6.1111190356580076</v>
      </c>
      <c r="AG249" s="51">
        <f t="shared" si="223"/>
        <v>366.66714213948046</v>
      </c>
      <c r="AH249" s="16">
        <f t="shared" si="224"/>
        <v>250.00032418600944</v>
      </c>
      <c r="AI249" s="52">
        <f t="shared" si="191"/>
        <v>159.83444200351445</v>
      </c>
      <c r="AJ249" s="52">
        <f t="shared" si="225"/>
        <v>4.8392816858893184E-2</v>
      </c>
      <c r="AK249" s="16">
        <f t="shared" si="240"/>
        <v>10.789915067508446</v>
      </c>
      <c r="AL249" s="16">
        <f t="shared" si="241"/>
        <v>10.789501823405601</v>
      </c>
      <c r="AM249" s="32">
        <f t="shared" si="192"/>
        <v>6.1111190351814608</v>
      </c>
      <c r="AN249" s="32">
        <f t="shared" si="193"/>
        <v>-7.6318192352722384E-5</v>
      </c>
      <c r="AO249" s="32">
        <f t="shared" si="194"/>
        <v>6.0030840310146667</v>
      </c>
      <c r="AP249" s="32">
        <f t="shared" si="195"/>
        <v>-7.6318192352722384E-5</v>
      </c>
      <c r="AQ249" s="32">
        <f t="shared" si="196"/>
        <v>1.144009606049657</v>
      </c>
      <c r="AR249" s="56">
        <f t="shared" si="242"/>
        <v>1360.7955930853425</v>
      </c>
      <c r="AS249" s="56">
        <f t="shared" si="242"/>
        <v>-5.5806356588127314E-3</v>
      </c>
      <c r="AT249" s="56">
        <f t="shared" si="242"/>
        <v>128.50225467931256</v>
      </c>
      <c r="AU249" s="55">
        <f t="shared" si="227"/>
        <v>0.31005890174502254</v>
      </c>
      <c r="AV249" s="56">
        <f t="shared" si="197"/>
        <v>11547.035330832698</v>
      </c>
      <c r="AW249" s="53">
        <f t="shared" si="198"/>
        <v>1.0319842075950311E-2</v>
      </c>
      <c r="AX249" s="53">
        <f t="shared" si="199"/>
        <v>9.6755339364750739E-2</v>
      </c>
      <c r="AY249" s="56">
        <f t="shared" si="200"/>
        <v>676.67245594266899</v>
      </c>
      <c r="AZ249" s="56">
        <f t="shared" si="201"/>
        <v>399.58610500878615</v>
      </c>
      <c r="BA249" s="53">
        <f t="shared" si="202"/>
        <v>7.4403432051347793E-3</v>
      </c>
      <c r="BB249" s="56">
        <f t="shared" si="203"/>
        <v>277.08898335021439</v>
      </c>
      <c r="BC249" s="56">
        <f t="shared" si="204"/>
        <v>-2.6324163315507576E-3</v>
      </c>
      <c r="BD249" s="53">
        <f t="shared" si="205"/>
        <v>-2.3526489736476133E-9</v>
      </c>
      <c r="BE249" s="32">
        <f t="shared" si="206"/>
        <v>6.1111190333053589</v>
      </c>
      <c r="BF249" s="53">
        <f t="shared" si="207"/>
        <v>1.1161174257525145E-7</v>
      </c>
      <c r="BG249" s="51">
        <f t="shared" si="228"/>
        <v>6.1111191449171018</v>
      </c>
      <c r="BH249" s="51">
        <f t="shared" si="208"/>
        <v>-8.9372222215252945E-3</v>
      </c>
      <c r="BI249" s="51">
        <f t="shared" si="209"/>
        <v>-8.3792364520485413E-2</v>
      </c>
    </row>
    <row r="250" spans="1:61" ht="12.75" customHeight="1" x14ac:dyDescent="0.2">
      <c r="A250" s="45">
        <f t="shared" si="210"/>
        <v>224</v>
      </c>
      <c r="B250" s="57">
        <f t="shared" si="229"/>
        <v>9.6755339364750739E-2</v>
      </c>
      <c r="C250" s="16">
        <f t="shared" si="211"/>
        <v>9.5929047014294611E-2</v>
      </c>
      <c r="D250" s="34">
        <f t="shared" si="212"/>
        <v>1</v>
      </c>
      <c r="E250" s="49">
        <f t="shared" si="230"/>
        <v>8.3070413256441322E-2</v>
      </c>
      <c r="F250" s="49">
        <f t="shared" si="213"/>
        <v>4.7975932666780748E-2</v>
      </c>
      <c r="G250" s="20">
        <f t="shared" si="184"/>
        <v>4.7975932666780748E-2</v>
      </c>
      <c r="H250" s="49">
        <f t="shared" si="214"/>
        <v>30.00788046982802</v>
      </c>
      <c r="I250" s="20">
        <f t="shared" si="185"/>
        <v>30.00788046982802</v>
      </c>
      <c r="J250" s="57">
        <f t="shared" si="215"/>
        <v>0</v>
      </c>
      <c r="K250" s="16">
        <f t="shared" si="186"/>
        <v>30.00788046982802</v>
      </c>
      <c r="L250" s="34">
        <f t="shared" si="216"/>
        <v>1</v>
      </c>
      <c r="M250" s="49">
        <f t="shared" si="231"/>
        <v>59.992154309186404</v>
      </c>
      <c r="N250" s="20">
        <f t="shared" si="232"/>
        <v>59.992154309186404</v>
      </c>
      <c r="O250" s="16">
        <f t="shared" si="217"/>
        <v>30.007845690813596</v>
      </c>
      <c r="P250" s="49">
        <f t="shared" si="233"/>
        <v>4.7975932666780734E-2</v>
      </c>
      <c r="Q250" s="20">
        <f t="shared" si="187"/>
        <v>4.7975932666780734E-2</v>
      </c>
      <c r="R250" s="49">
        <f t="shared" si="234"/>
        <v>9.5929047012303717E-2</v>
      </c>
      <c r="S250" s="20">
        <f t="shared" si="188"/>
        <v>9.5929047012303717E-2</v>
      </c>
      <c r="T250" s="57">
        <f t="shared" si="235"/>
        <v>-8.3792364520485413E-2</v>
      </c>
      <c r="U250" s="16">
        <f t="shared" si="218"/>
        <v>-7.219512640440906E-4</v>
      </c>
      <c r="V250" s="16">
        <f t="shared" si="236"/>
        <v>-7.219512640440906E-4</v>
      </c>
      <c r="W250" s="34">
        <f t="shared" si="189"/>
        <v>4</v>
      </c>
      <c r="X250" s="49">
        <f t="shared" si="237"/>
        <v>59.992119532798853</v>
      </c>
      <c r="Y250" s="20">
        <f t="shared" si="238"/>
        <v>59.992119532798853</v>
      </c>
      <c r="Z250" s="16">
        <f t="shared" si="219"/>
        <v>30.007880467201147</v>
      </c>
      <c r="AA250" s="49">
        <f t="shared" si="190"/>
        <v>-4.1695116350985056E-4</v>
      </c>
      <c r="AB250" s="20">
        <f t="shared" si="220"/>
        <v>359.99958304883648</v>
      </c>
      <c r="AC250" s="49">
        <f t="shared" si="221"/>
        <v>8.3370373601578238E-4</v>
      </c>
      <c r="AD250" s="20">
        <f t="shared" si="222"/>
        <v>359.99916629626398</v>
      </c>
      <c r="AF250" s="58">
        <f t="shared" si="239"/>
        <v>6.1111191449171018</v>
      </c>
      <c r="AG250" s="51">
        <f t="shared" si="223"/>
        <v>366.66714869502613</v>
      </c>
      <c r="AH250" s="16">
        <f t="shared" si="224"/>
        <v>250.00032865569966</v>
      </c>
      <c r="AI250" s="52">
        <f t="shared" si="191"/>
        <v>159.83444771879067</v>
      </c>
      <c r="AJ250" s="52">
        <f t="shared" si="225"/>
        <v>4.8392883830274513E-2</v>
      </c>
      <c r="AK250" s="16">
        <f t="shared" si="240"/>
        <v>10.83830795133872</v>
      </c>
      <c r="AL250" s="16">
        <f t="shared" si="241"/>
        <v>10.837891000175205</v>
      </c>
      <c r="AM250" s="32">
        <f t="shared" si="192"/>
        <v>6.1111191444319681</v>
      </c>
      <c r="AN250" s="32">
        <f t="shared" si="193"/>
        <v>-7.7002708205982647E-5</v>
      </c>
      <c r="AO250" s="32">
        <f t="shared" si="194"/>
        <v>6.0021158236996248</v>
      </c>
      <c r="AP250" s="32">
        <f t="shared" si="195"/>
        <v>-7.7002708205982647E-5</v>
      </c>
      <c r="AQ250" s="32">
        <f t="shared" si="196"/>
        <v>1.1490791253597326</v>
      </c>
      <c r="AR250" s="56">
        <f t="shared" si="242"/>
        <v>1366.7977089090421</v>
      </c>
      <c r="AS250" s="56">
        <f t="shared" si="242"/>
        <v>-5.6576383670187145E-3</v>
      </c>
      <c r="AT250" s="56">
        <f t="shared" si="242"/>
        <v>129.65133380467228</v>
      </c>
      <c r="AU250" s="55">
        <f t="shared" si="227"/>
        <v>0.31005890174502254</v>
      </c>
      <c r="AV250" s="56">
        <f t="shared" si="197"/>
        <v>11547.035743725537</v>
      </c>
      <c r="AW250" s="53">
        <f t="shared" si="198"/>
        <v>1.0319842444961817E-2</v>
      </c>
      <c r="AX250" s="53">
        <f t="shared" si="199"/>
        <v>9.6755341094614103E-2</v>
      </c>
      <c r="AY250" s="56">
        <f t="shared" si="200"/>
        <v>676.67244384461981</v>
      </c>
      <c r="AZ250" s="56">
        <f t="shared" si="201"/>
        <v>399.58611929697668</v>
      </c>
      <c r="BA250" s="53">
        <f t="shared" si="202"/>
        <v>7.4403432051347793E-3</v>
      </c>
      <c r="BB250" s="56">
        <f t="shared" si="203"/>
        <v>277.08899325821699</v>
      </c>
      <c r="BC250" s="56">
        <f t="shared" si="204"/>
        <v>-2.6687105738574246E-3</v>
      </c>
      <c r="BD250" s="53">
        <f t="shared" si="205"/>
        <v>-2.3850859445357996E-9</v>
      </c>
      <c r="BE250" s="32">
        <f t="shared" si="206"/>
        <v>6.1111191425320159</v>
      </c>
      <c r="BF250" s="53">
        <f t="shared" si="207"/>
        <v>1.1261281258477851E-7</v>
      </c>
      <c r="BG250" s="51">
        <f t="shared" si="228"/>
        <v>6.1111192551448283</v>
      </c>
      <c r="BH250" s="51">
        <f t="shared" si="208"/>
        <v>-8.9372222215127368E-3</v>
      </c>
      <c r="BI250" s="51">
        <f t="shared" si="209"/>
        <v>-8.3792363022266003E-2</v>
      </c>
    </row>
    <row r="251" spans="1:61" ht="12.75" customHeight="1" x14ac:dyDescent="0.2">
      <c r="A251" s="45">
        <f t="shared" si="210"/>
        <v>225</v>
      </c>
      <c r="B251" s="57">
        <f t="shared" si="229"/>
        <v>9.6755341094614103E-2</v>
      </c>
      <c r="C251" s="16">
        <f t="shared" si="211"/>
        <v>9.5921637358571843E-2</v>
      </c>
      <c r="D251" s="34">
        <f t="shared" si="212"/>
        <v>1</v>
      </c>
      <c r="E251" s="49">
        <f t="shared" si="230"/>
        <v>8.3063967698622163E-2</v>
      </c>
      <c r="F251" s="49">
        <f t="shared" si="213"/>
        <v>4.797227736920897E-2</v>
      </c>
      <c r="G251" s="20">
        <f t="shared" si="184"/>
        <v>4.797227736920897E-2</v>
      </c>
      <c r="H251" s="49">
        <f t="shared" si="214"/>
        <v>30.007915240867405</v>
      </c>
      <c r="I251" s="20">
        <f t="shared" si="185"/>
        <v>30.007915240867405</v>
      </c>
      <c r="J251" s="57">
        <f t="shared" si="215"/>
        <v>0</v>
      </c>
      <c r="K251" s="16">
        <f t="shared" si="186"/>
        <v>30.007915240867405</v>
      </c>
      <c r="L251" s="34">
        <f t="shared" si="216"/>
        <v>1</v>
      </c>
      <c r="M251" s="49">
        <f t="shared" si="231"/>
        <v>59.992119532798853</v>
      </c>
      <c r="N251" s="20">
        <f t="shared" si="232"/>
        <v>59.992119532798853</v>
      </c>
      <c r="O251" s="16">
        <f t="shared" si="217"/>
        <v>30.007880467201147</v>
      </c>
      <c r="P251" s="49">
        <f t="shared" si="233"/>
        <v>4.7972277369208963E-2</v>
      </c>
      <c r="Q251" s="20">
        <f t="shared" si="187"/>
        <v>4.7972277369208963E-2</v>
      </c>
      <c r="R251" s="49">
        <f t="shared" si="234"/>
        <v>9.5921637358296119E-2</v>
      </c>
      <c r="S251" s="20">
        <f t="shared" si="188"/>
        <v>9.5921637358296119E-2</v>
      </c>
      <c r="T251" s="57">
        <f t="shared" si="235"/>
        <v>-8.3792363022266003E-2</v>
      </c>
      <c r="U251" s="16">
        <f t="shared" si="218"/>
        <v>-7.2839532364384063E-4</v>
      </c>
      <c r="V251" s="16">
        <f t="shared" si="236"/>
        <v>-7.2839532364384063E-4</v>
      </c>
      <c r="W251" s="34">
        <f t="shared" si="189"/>
        <v>4</v>
      </c>
      <c r="X251" s="49">
        <f t="shared" si="237"/>
        <v>59.992084761806588</v>
      </c>
      <c r="Y251" s="20">
        <f t="shared" si="238"/>
        <v>59.992084761806588</v>
      </c>
      <c r="Z251" s="16">
        <f t="shared" si="219"/>
        <v>30.007915238193412</v>
      </c>
      <c r="AA251" s="49">
        <f t="shared" si="190"/>
        <v>-4.2067341438499755E-4</v>
      </c>
      <c r="AB251" s="20">
        <f t="shared" si="220"/>
        <v>359.9995793265856</v>
      </c>
      <c r="AC251" s="49">
        <f t="shared" si="221"/>
        <v>8.4114557831814268E-4</v>
      </c>
      <c r="AD251" s="20">
        <f t="shared" si="222"/>
        <v>359.99915885442169</v>
      </c>
      <c r="AF251" s="58">
        <f t="shared" si="239"/>
        <v>6.1111192551448283</v>
      </c>
      <c r="AG251" s="51">
        <f t="shared" si="223"/>
        <v>366.6671553086897</v>
      </c>
      <c r="AH251" s="16">
        <f t="shared" si="224"/>
        <v>250.00033316501572</v>
      </c>
      <c r="AI251" s="52">
        <f t="shared" si="191"/>
        <v>159.83445348473546</v>
      </c>
      <c r="AJ251" s="52">
        <f t="shared" si="225"/>
        <v>4.8392950783579636E-2</v>
      </c>
      <c r="AK251" s="16">
        <f t="shared" si="240"/>
        <v>10.8867009021223</v>
      </c>
      <c r="AL251" s="16">
        <f t="shared" si="241"/>
        <v>10.886280228707903</v>
      </c>
      <c r="AM251" s="32">
        <f t="shared" si="192"/>
        <v>6.1111192546509958</v>
      </c>
      <c r="AN251" s="32">
        <f t="shared" si="193"/>
        <v>-7.7690027527089599E-5</v>
      </c>
      <c r="AO251" s="32">
        <f t="shared" si="194"/>
        <v>6.0011433351565406</v>
      </c>
      <c r="AP251" s="32">
        <f t="shared" si="195"/>
        <v>-7.7690027527089599E-5</v>
      </c>
      <c r="AQ251" s="32">
        <f t="shared" si="196"/>
        <v>1.1541478308571995</v>
      </c>
      <c r="AR251" s="56">
        <f t="shared" ref="AR251:AT266" si="243">AR250+AO251</f>
        <v>1372.7988522441985</v>
      </c>
      <c r="AS251" s="56">
        <f t="shared" si="243"/>
        <v>-5.7353283945458036E-3</v>
      </c>
      <c r="AT251" s="56">
        <f t="shared" si="243"/>
        <v>130.80548163552947</v>
      </c>
      <c r="AU251" s="55">
        <f t="shared" si="227"/>
        <v>0.31005890174502254</v>
      </c>
      <c r="AV251" s="56">
        <f t="shared" si="197"/>
        <v>11547.036160278862</v>
      </c>
      <c r="AW251" s="53">
        <f t="shared" si="198"/>
        <v>1.031984281724478E-2</v>
      </c>
      <c r="AX251" s="53">
        <f t="shared" si="199"/>
        <v>9.6755342839813435E-2</v>
      </c>
      <c r="AY251" s="56">
        <f t="shared" si="200"/>
        <v>676.67243163931641</v>
      </c>
      <c r="AZ251" s="56">
        <f t="shared" si="201"/>
        <v>399.58613371183867</v>
      </c>
      <c r="BA251" s="53">
        <f t="shared" si="202"/>
        <v>7.4403432051347793E-3</v>
      </c>
      <c r="BB251" s="56">
        <f t="shared" si="203"/>
        <v>277.0890032540587</v>
      </c>
      <c r="BC251" s="56">
        <f t="shared" si="204"/>
        <v>-2.7053265809513505E-3</v>
      </c>
      <c r="BD251" s="53">
        <f t="shared" si="205"/>
        <v>-2.4178104837646876E-9</v>
      </c>
      <c r="BE251" s="32">
        <f t="shared" si="206"/>
        <v>6.1111192527270175</v>
      </c>
      <c r="BF251" s="53">
        <f t="shared" si="207"/>
        <v>1.1361798247933326E-7</v>
      </c>
      <c r="BG251" s="51">
        <f t="shared" si="228"/>
        <v>6.1111193663450001</v>
      </c>
      <c r="BH251" s="51">
        <f t="shared" si="208"/>
        <v>-8.9372222215000144E-3</v>
      </c>
      <c r="BI251" s="51">
        <f t="shared" si="209"/>
        <v>-8.3792361510763733E-2</v>
      </c>
    </row>
    <row r="252" spans="1:61" ht="12.75" customHeight="1" x14ac:dyDescent="0.2">
      <c r="A252" s="45">
        <f t="shared" si="210"/>
        <v>226</v>
      </c>
      <c r="B252" s="57">
        <f t="shared" si="229"/>
        <v>9.6755342839813435E-2</v>
      </c>
      <c r="C252" s="16">
        <f t="shared" si="211"/>
        <v>9.5914197261492973E-2</v>
      </c>
      <c r="D252" s="34">
        <f t="shared" si="212"/>
        <v>1</v>
      </c>
      <c r="E252" s="49">
        <f t="shared" si="230"/>
        <v>8.3057495788911986E-2</v>
      </c>
      <c r="F252" s="49">
        <f t="shared" si="213"/>
        <v>4.7968606831658621E-2</v>
      </c>
      <c r="G252" s="20">
        <f t="shared" si="184"/>
        <v>4.7968606831658621E-2</v>
      </c>
      <c r="H252" s="49">
        <f t="shared" si="214"/>
        <v>30.007950006489821</v>
      </c>
      <c r="I252" s="20">
        <f t="shared" si="185"/>
        <v>30.007950006489821</v>
      </c>
      <c r="J252" s="57">
        <f t="shared" si="215"/>
        <v>0</v>
      </c>
      <c r="K252" s="16">
        <f t="shared" si="186"/>
        <v>30.007950006489821</v>
      </c>
      <c r="L252" s="34">
        <f t="shared" si="216"/>
        <v>1</v>
      </c>
      <c r="M252" s="49">
        <f t="shared" si="231"/>
        <v>59.992084761806588</v>
      </c>
      <c r="N252" s="20">
        <f t="shared" si="232"/>
        <v>59.992084761806588</v>
      </c>
      <c r="O252" s="16">
        <f t="shared" si="217"/>
        <v>30.007915238193412</v>
      </c>
      <c r="P252" s="49">
        <f t="shared" si="233"/>
        <v>4.7968606831658607E-2</v>
      </c>
      <c r="Q252" s="20">
        <f t="shared" si="187"/>
        <v>4.7968606831658607E-2</v>
      </c>
      <c r="R252" s="49">
        <f t="shared" si="234"/>
        <v>9.5914197260807896E-2</v>
      </c>
      <c r="S252" s="20">
        <f t="shared" si="188"/>
        <v>9.5914197260807896E-2</v>
      </c>
      <c r="T252" s="57">
        <f t="shared" si="235"/>
        <v>-8.3792361510763733E-2</v>
      </c>
      <c r="U252" s="16">
        <f t="shared" si="218"/>
        <v>-7.3486572185174626E-4</v>
      </c>
      <c r="V252" s="16">
        <f t="shared" si="236"/>
        <v>-7.3486572185174626E-4</v>
      </c>
      <c r="W252" s="34">
        <f t="shared" si="189"/>
        <v>4</v>
      </c>
      <c r="X252" s="49">
        <f t="shared" si="237"/>
        <v>59.992049996231877</v>
      </c>
      <c r="Y252" s="20">
        <f t="shared" si="238"/>
        <v>59.992049996231877</v>
      </c>
      <c r="Z252" s="16">
        <f t="shared" si="219"/>
        <v>30.007950003768123</v>
      </c>
      <c r="AA252" s="49">
        <f t="shared" si="190"/>
        <v>-4.2441088707377328E-4</v>
      </c>
      <c r="AB252" s="20">
        <f t="shared" si="220"/>
        <v>359.99957558911291</v>
      </c>
      <c r="AC252" s="49">
        <f t="shared" si="221"/>
        <v>8.4861750555084616E-4</v>
      </c>
      <c r="AD252" s="20">
        <f t="shared" si="222"/>
        <v>359.99915138249446</v>
      </c>
      <c r="AF252" s="58">
        <f t="shared" si="239"/>
        <v>6.1111193663450001</v>
      </c>
      <c r="AG252" s="51">
        <f t="shared" si="223"/>
        <v>366.66716198070003</v>
      </c>
      <c r="AH252" s="16">
        <f t="shared" si="224"/>
        <v>250.00033771411367</v>
      </c>
      <c r="AI252" s="52">
        <f t="shared" si="191"/>
        <v>159.83445930154846</v>
      </c>
      <c r="AJ252" s="52">
        <f t="shared" si="225"/>
        <v>4.8393017718751707E-2</v>
      </c>
      <c r="AK252" s="16">
        <f t="shared" si="240"/>
        <v>10.935093919841052</v>
      </c>
      <c r="AL252" s="16">
        <f t="shared" si="241"/>
        <v>10.934669508953959</v>
      </c>
      <c r="AM252" s="32">
        <f t="shared" si="192"/>
        <v>6.111119365842355</v>
      </c>
      <c r="AN252" s="32">
        <f t="shared" si="193"/>
        <v>-7.8380156139123378E-5</v>
      </c>
      <c r="AO252" s="32">
        <f t="shared" si="194"/>
        <v>6.0001665660694519</v>
      </c>
      <c r="AP252" s="32">
        <f t="shared" si="195"/>
        <v>-7.8380156139123378E-5</v>
      </c>
      <c r="AQ252" s="32">
        <f t="shared" si="196"/>
        <v>1.1592157189219769</v>
      </c>
      <c r="AR252" s="56">
        <f t="shared" si="243"/>
        <v>1378.7990188102681</v>
      </c>
      <c r="AS252" s="56">
        <f t="shared" si="243"/>
        <v>-5.8137085506849272E-3</v>
      </c>
      <c r="AT252" s="56">
        <f t="shared" si="243"/>
        <v>131.96469735445146</v>
      </c>
      <c r="AU252" s="55">
        <f t="shared" si="227"/>
        <v>0.31005890174502254</v>
      </c>
      <c r="AV252" s="56">
        <f t="shared" si="197"/>
        <v>11547.036580507094</v>
      </c>
      <c r="AW252" s="53">
        <f t="shared" si="198"/>
        <v>1.031984319281209E-2</v>
      </c>
      <c r="AX252" s="53">
        <f t="shared" si="199"/>
        <v>9.6755344600409229E-2</v>
      </c>
      <c r="AY252" s="56">
        <f t="shared" si="200"/>
        <v>676.67241932633635</v>
      </c>
      <c r="AZ252" s="56">
        <f t="shared" si="201"/>
        <v>399.58614825387116</v>
      </c>
      <c r="BA252" s="53">
        <f t="shared" si="202"/>
        <v>7.4403432051347793E-3</v>
      </c>
      <c r="BB252" s="56">
        <f t="shared" si="203"/>
        <v>277.08901333808552</v>
      </c>
      <c r="BC252" s="56">
        <f t="shared" si="204"/>
        <v>-2.742265620327089E-3</v>
      </c>
      <c r="BD252" s="53">
        <f t="shared" si="205"/>
        <v>-2.4508237241223266E-9</v>
      </c>
      <c r="BE252" s="32">
        <f t="shared" si="206"/>
        <v>6.1111193638941765</v>
      </c>
      <c r="BF252" s="53">
        <f t="shared" si="207"/>
        <v>1.1462726077412289E-7</v>
      </c>
      <c r="BG252" s="51">
        <f t="shared" si="228"/>
        <v>6.1111194785214371</v>
      </c>
      <c r="BH252" s="51">
        <f t="shared" si="208"/>
        <v>-8.9372222214871271E-3</v>
      </c>
      <c r="BI252" s="51">
        <f t="shared" si="209"/>
        <v>-8.3792359985926324E-2</v>
      </c>
    </row>
    <row r="253" spans="1:61" ht="12.75" customHeight="1" x14ac:dyDescent="0.2">
      <c r="A253" s="45">
        <f t="shared" si="210"/>
        <v>227</v>
      </c>
      <c r="B253" s="57">
        <f t="shared" si="229"/>
        <v>9.6755344600409229E-2</v>
      </c>
      <c r="C253" s="16">
        <f t="shared" si="211"/>
        <v>9.5906727094870803E-2</v>
      </c>
      <c r="D253" s="34">
        <f t="shared" si="212"/>
        <v>1</v>
      </c>
      <c r="E253" s="49">
        <f t="shared" si="230"/>
        <v>8.3050997849329566E-2</v>
      </c>
      <c r="F253" s="49">
        <f t="shared" si="213"/>
        <v>4.7964921240002741E-2</v>
      </c>
      <c r="G253" s="20">
        <f t="shared" si="184"/>
        <v>4.7964921240002741E-2</v>
      </c>
      <c r="H253" s="49">
        <f t="shared" si="214"/>
        <v>30.007984766673289</v>
      </c>
      <c r="I253" s="20">
        <f t="shared" si="185"/>
        <v>30.007984766673289</v>
      </c>
      <c r="J253" s="57">
        <f t="shared" si="215"/>
        <v>0</v>
      </c>
      <c r="K253" s="16">
        <f t="shared" si="186"/>
        <v>30.007984766673289</v>
      </c>
      <c r="L253" s="34">
        <f t="shared" si="216"/>
        <v>1</v>
      </c>
      <c r="M253" s="49">
        <f t="shared" si="231"/>
        <v>59.992049996231906</v>
      </c>
      <c r="N253" s="20">
        <f t="shared" si="232"/>
        <v>59.992049996231906</v>
      </c>
      <c r="O253" s="16">
        <f t="shared" si="217"/>
        <v>30.007950003768094</v>
      </c>
      <c r="P253" s="49">
        <f t="shared" si="233"/>
        <v>4.796492124000272E-2</v>
      </c>
      <c r="Q253" s="20">
        <f t="shared" si="187"/>
        <v>4.796492124000272E-2</v>
      </c>
      <c r="R253" s="49">
        <f t="shared" si="234"/>
        <v>9.5906727092790869E-2</v>
      </c>
      <c r="S253" s="20">
        <f t="shared" si="188"/>
        <v>9.5906727092790869E-2</v>
      </c>
      <c r="T253" s="57">
        <f t="shared" si="235"/>
        <v>-8.3792359985926324E-2</v>
      </c>
      <c r="U253" s="16">
        <f t="shared" si="218"/>
        <v>-7.4136213659675709E-4</v>
      </c>
      <c r="V253" s="16">
        <f t="shared" si="236"/>
        <v>-7.4136213659675709E-4</v>
      </c>
      <c r="W253" s="34">
        <f t="shared" si="189"/>
        <v>4</v>
      </c>
      <c r="X253" s="49">
        <f t="shared" si="237"/>
        <v>59.992015236096762</v>
      </c>
      <c r="Y253" s="20">
        <f t="shared" si="238"/>
        <v>59.992015236096762</v>
      </c>
      <c r="Z253" s="16">
        <f t="shared" si="219"/>
        <v>30.007984763903238</v>
      </c>
      <c r="AA253" s="49">
        <f t="shared" si="190"/>
        <v>-4.2816339562964055E-4</v>
      </c>
      <c r="AB253" s="20">
        <f t="shared" si="220"/>
        <v>359.99957183660439</v>
      </c>
      <c r="AC253" s="49">
        <f t="shared" si="221"/>
        <v>8.5612000716309145E-4</v>
      </c>
      <c r="AD253" s="20">
        <f t="shared" si="222"/>
        <v>359.99914387999286</v>
      </c>
      <c r="AF253" s="58">
        <f t="shared" si="239"/>
        <v>6.1111194785214371</v>
      </c>
      <c r="AG253" s="51">
        <f t="shared" si="223"/>
        <v>366.66716871128625</v>
      </c>
      <c r="AH253" s="16">
        <f t="shared" si="224"/>
        <v>250.00034230314972</v>
      </c>
      <c r="AI253" s="52">
        <f t="shared" si="191"/>
        <v>159.83446516942934</v>
      </c>
      <c r="AJ253" s="52">
        <f t="shared" si="225"/>
        <v>4.8393084635620198E-2</v>
      </c>
      <c r="AK253" s="16">
        <f t="shared" si="240"/>
        <v>10.983487004476672</v>
      </c>
      <c r="AL253" s="16">
        <f t="shared" si="241"/>
        <v>10.983058841081061</v>
      </c>
      <c r="AM253" s="32">
        <f t="shared" si="192"/>
        <v>6.1111194780098659</v>
      </c>
      <c r="AN253" s="32">
        <f t="shared" si="193"/>
        <v>-7.9073059690789848E-5</v>
      </c>
      <c r="AO253" s="32">
        <f t="shared" si="194"/>
        <v>5.9991855171210542</v>
      </c>
      <c r="AP253" s="32">
        <f t="shared" si="195"/>
        <v>-7.9073059690789848E-5</v>
      </c>
      <c r="AQ253" s="32">
        <f t="shared" si="196"/>
        <v>1.1642827859573295</v>
      </c>
      <c r="AR253" s="56">
        <f t="shared" si="243"/>
        <v>1384.7982043273892</v>
      </c>
      <c r="AS253" s="56">
        <f t="shared" si="243"/>
        <v>-5.8927816103757167E-3</v>
      </c>
      <c r="AT253" s="56">
        <f t="shared" si="243"/>
        <v>133.1289801404088</v>
      </c>
      <c r="AU253" s="55">
        <f t="shared" si="227"/>
        <v>0.31005890174502254</v>
      </c>
      <c r="AV253" s="56">
        <f t="shared" si="197"/>
        <v>11547.037004424661</v>
      </c>
      <c r="AW253" s="53">
        <f t="shared" si="198"/>
        <v>1.0319843571676639E-2</v>
      </c>
      <c r="AX253" s="53">
        <f t="shared" si="199"/>
        <v>9.6755346376461868E-2</v>
      </c>
      <c r="AY253" s="56">
        <f t="shared" si="200"/>
        <v>676.67240690525682</v>
      </c>
      <c r="AZ253" s="56">
        <f t="shared" si="201"/>
        <v>399.58616292357334</v>
      </c>
      <c r="BA253" s="53">
        <f t="shared" si="202"/>
        <v>7.4403432051347793E-3</v>
      </c>
      <c r="BB253" s="56">
        <f t="shared" si="203"/>
        <v>277.08902351064359</v>
      </c>
      <c r="BC253" s="56">
        <f t="shared" si="204"/>
        <v>-2.7795289601044715E-3</v>
      </c>
      <c r="BD253" s="53">
        <f t="shared" si="205"/>
        <v>-2.4841267989555906E-9</v>
      </c>
      <c r="BE253" s="32">
        <f t="shared" si="206"/>
        <v>6.1111194760373104</v>
      </c>
      <c r="BF253" s="53">
        <f t="shared" si="207"/>
        <v>1.1564059723123153E-7</v>
      </c>
      <c r="BG253" s="51">
        <f t="shared" si="228"/>
        <v>6.111119591677908</v>
      </c>
      <c r="BH253" s="51">
        <f t="shared" si="208"/>
        <v>-8.9372222214740716E-3</v>
      </c>
      <c r="BI253" s="51">
        <f t="shared" si="209"/>
        <v>-8.3792358447701373E-2</v>
      </c>
    </row>
    <row r="254" spans="1:61" ht="12.75" customHeight="1" x14ac:dyDescent="0.2">
      <c r="A254" s="45">
        <f t="shared" si="210"/>
        <v>228</v>
      </c>
      <c r="B254" s="57">
        <f t="shared" si="229"/>
        <v>9.6755346376461868E-2</v>
      </c>
      <c r="C254" s="16">
        <f t="shared" si="211"/>
        <v>9.589922636934034E-2</v>
      </c>
      <c r="D254" s="34">
        <f t="shared" si="212"/>
        <v>1</v>
      </c>
      <c r="E254" s="49">
        <f t="shared" si="230"/>
        <v>8.304447345615136E-2</v>
      </c>
      <c r="F254" s="49">
        <f t="shared" si="213"/>
        <v>4.7961220349421803E-2</v>
      </c>
      <c r="G254" s="20">
        <f t="shared" si="184"/>
        <v>4.7961220349421803E-2</v>
      </c>
      <c r="H254" s="49">
        <f t="shared" si="214"/>
        <v>30.008019521395447</v>
      </c>
      <c r="I254" s="20">
        <f t="shared" si="185"/>
        <v>30.008019521395447</v>
      </c>
      <c r="J254" s="57">
        <f t="shared" si="215"/>
        <v>0</v>
      </c>
      <c r="K254" s="16">
        <f t="shared" si="186"/>
        <v>30.008019521395447</v>
      </c>
      <c r="L254" s="34">
        <f t="shared" si="216"/>
        <v>1</v>
      </c>
      <c r="M254" s="49">
        <f t="shared" si="231"/>
        <v>59.992015236096762</v>
      </c>
      <c r="N254" s="20">
        <f t="shared" si="232"/>
        <v>59.992015236096762</v>
      </c>
      <c r="O254" s="16">
        <f t="shared" si="217"/>
        <v>30.007984763903238</v>
      </c>
      <c r="P254" s="49">
        <f t="shared" si="233"/>
        <v>4.7961220349421796E-2</v>
      </c>
      <c r="Q254" s="20">
        <f t="shared" si="187"/>
        <v>4.7961220349421796E-2</v>
      </c>
      <c r="R254" s="49">
        <f t="shared" si="234"/>
        <v>9.5899226368358084E-2</v>
      </c>
      <c r="S254" s="20">
        <f t="shared" si="188"/>
        <v>9.5899226368358084E-2</v>
      </c>
      <c r="T254" s="57">
        <f t="shared" si="235"/>
        <v>-8.3792358447701373E-2</v>
      </c>
      <c r="U254" s="16">
        <f t="shared" si="218"/>
        <v>-7.4788499155001298E-4</v>
      </c>
      <c r="V254" s="16">
        <f t="shared" si="236"/>
        <v>-7.4788499155001298E-4</v>
      </c>
      <c r="W254" s="34">
        <f t="shared" si="189"/>
        <v>4</v>
      </c>
      <c r="X254" s="49">
        <f t="shared" si="237"/>
        <v>59.991980481423568</v>
      </c>
      <c r="Y254" s="20">
        <f t="shared" si="238"/>
        <v>59.991980481423568</v>
      </c>
      <c r="Z254" s="16">
        <f t="shared" si="219"/>
        <v>30.008019518576432</v>
      </c>
      <c r="AA254" s="49">
        <f t="shared" si="190"/>
        <v>-4.3193118479861834E-4</v>
      </c>
      <c r="AB254" s="20">
        <f t="shared" si="220"/>
        <v>359.99956806881522</v>
      </c>
      <c r="AC254" s="49">
        <f t="shared" si="221"/>
        <v>8.6365270835831495E-4</v>
      </c>
      <c r="AD254" s="20">
        <f t="shared" si="222"/>
        <v>359.99913634729165</v>
      </c>
      <c r="AF254" s="58">
        <f t="shared" si="239"/>
        <v>6.111119591677908</v>
      </c>
      <c r="AG254" s="51">
        <f t="shared" si="223"/>
        <v>366.66717550067449</v>
      </c>
      <c r="AH254" s="16">
        <f t="shared" si="224"/>
        <v>250.00034693227809</v>
      </c>
      <c r="AI254" s="52">
        <f t="shared" si="191"/>
        <v>159.83447108857533</v>
      </c>
      <c r="AJ254" s="52">
        <f t="shared" si="225"/>
        <v>4.8393151534185108E-2</v>
      </c>
      <c r="AK254" s="16">
        <f t="shared" si="240"/>
        <v>11.031880156010857</v>
      </c>
      <c r="AL254" s="16">
        <f t="shared" si="241"/>
        <v>11.031448224826079</v>
      </c>
      <c r="AM254" s="32">
        <f t="shared" si="192"/>
        <v>6.1111195911572951</v>
      </c>
      <c r="AN254" s="32">
        <f t="shared" si="193"/>
        <v>-7.9768783371030031E-5</v>
      </c>
      <c r="AO254" s="32">
        <f t="shared" si="194"/>
        <v>5.9982001890057779</v>
      </c>
      <c r="AP254" s="32">
        <f t="shared" si="195"/>
        <v>-7.9768783371030031E-5</v>
      </c>
      <c r="AQ254" s="32">
        <f t="shared" si="196"/>
        <v>1.1693490283219772</v>
      </c>
      <c r="AR254" s="56">
        <f t="shared" si="243"/>
        <v>1390.7964045163949</v>
      </c>
      <c r="AS254" s="56">
        <f t="shared" si="243"/>
        <v>-5.9725503937467471E-3</v>
      </c>
      <c r="AT254" s="56">
        <f t="shared" si="243"/>
        <v>134.29832916873079</v>
      </c>
      <c r="AU254" s="55">
        <f t="shared" si="227"/>
        <v>0.31005890174502254</v>
      </c>
      <c r="AV254" s="56">
        <f t="shared" si="197"/>
        <v>11547.037432045812</v>
      </c>
      <c r="AW254" s="53">
        <f t="shared" si="198"/>
        <v>1.0319843953851167E-2</v>
      </c>
      <c r="AX254" s="53">
        <f t="shared" si="199"/>
        <v>9.6755348168031136E-2</v>
      </c>
      <c r="AY254" s="56">
        <f t="shared" si="200"/>
        <v>676.67239437566059</v>
      </c>
      <c r="AZ254" s="56">
        <f t="shared" si="201"/>
        <v>399.58617772143833</v>
      </c>
      <c r="BA254" s="53">
        <f t="shared" si="202"/>
        <v>7.4403432051347793E-3</v>
      </c>
      <c r="BB254" s="56">
        <f t="shared" si="203"/>
        <v>277.08903377207491</v>
      </c>
      <c r="BC254" s="56">
        <f t="shared" si="204"/>
        <v>-2.8171178526577023E-3</v>
      </c>
      <c r="BD254" s="53">
        <f t="shared" si="205"/>
        <v>-2.5177208275391365E-9</v>
      </c>
      <c r="BE254" s="32">
        <f t="shared" si="206"/>
        <v>6.1111195891601868</v>
      </c>
      <c r="BF254" s="53">
        <f t="shared" si="207"/>
        <v>1.1665805793655865E-7</v>
      </c>
      <c r="BG254" s="51">
        <f t="shared" si="228"/>
        <v>6.1111197058182452</v>
      </c>
      <c r="BH254" s="51">
        <f t="shared" si="208"/>
        <v>-8.9372222214608495E-3</v>
      </c>
      <c r="BI254" s="51">
        <f t="shared" si="209"/>
        <v>-8.3792356896037243E-2</v>
      </c>
    </row>
    <row r="255" spans="1:61" ht="12.75" customHeight="1" x14ac:dyDescent="0.2">
      <c r="A255" s="45">
        <f t="shared" si="210"/>
        <v>229</v>
      </c>
      <c r="B255" s="57">
        <f t="shared" si="229"/>
        <v>9.6755348168031136E-2</v>
      </c>
      <c r="C255" s="16">
        <f t="shared" si="211"/>
        <v>9.5891695459670245E-2</v>
      </c>
      <c r="D255" s="34">
        <f t="shared" si="212"/>
        <v>1</v>
      </c>
      <c r="E255" s="49">
        <f t="shared" si="230"/>
        <v>8.3037922933955663E-2</v>
      </c>
      <c r="F255" s="49">
        <f t="shared" si="213"/>
        <v>4.7957504347267262E-2</v>
      </c>
      <c r="G255" s="20">
        <f t="shared" si="184"/>
        <v>4.7957504347267262E-2</v>
      </c>
      <c r="H255" s="49">
        <f t="shared" si="214"/>
        <v>30.008054270634219</v>
      </c>
      <c r="I255" s="20">
        <f t="shared" si="185"/>
        <v>30.008054270634219</v>
      </c>
      <c r="J255" s="57">
        <f t="shared" si="215"/>
        <v>0</v>
      </c>
      <c r="K255" s="16">
        <f t="shared" si="186"/>
        <v>30.008054270634219</v>
      </c>
      <c r="L255" s="34">
        <f t="shared" si="216"/>
        <v>1</v>
      </c>
      <c r="M255" s="49">
        <f t="shared" si="231"/>
        <v>59.991980481423568</v>
      </c>
      <c r="N255" s="20">
        <f t="shared" si="232"/>
        <v>59.991980481423568</v>
      </c>
      <c r="O255" s="16">
        <f t="shared" si="217"/>
        <v>30.008019518576432</v>
      </c>
      <c r="P255" s="49">
        <f t="shared" si="233"/>
        <v>4.7957504347267275E-2</v>
      </c>
      <c r="Q255" s="20">
        <f t="shared" si="187"/>
        <v>4.7957504347267275E-2</v>
      </c>
      <c r="R255" s="49">
        <f t="shared" si="234"/>
        <v>9.5891695460397761E-2</v>
      </c>
      <c r="S255" s="20">
        <f t="shared" si="188"/>
        <v>9.5891695460397761E-2</v>
      </c>
      <c r="T255" s="57">
        <f t="shared" si="235"/>
        <v>-8.3792356896037243E-2</v>
      </c>
      <c r="U255" s="16">
        <f t="shared" si="218"/>
        <v>-7.5443396208157987E-4</v>
      </c>
      <c r="V255" s="16">
        <f t="shared" si="236"/>
        <v>-7.5443396208157987E-4</v>
      </c>
      <c r="W255" s="34">
        <f t="shared" si="189"/>
        <v>4</v>
      </c>
      <c r="X255" s="49">
        <f t="shared" si="237"/>
        <v>59.991945732234385</v>
      </c>
      <c r="Y255" s="20">
        <f t="shared" si="238"/>
        <v>59.991945732234385</v>
      </c>
      <c r="Z255" s="16">
        <f t="shared" si="219"/>
        <v>30.008054267765615</v>
      </c>
      <c r="AA255" s="49">
        <f t="shared" si="190"/>
        <v>-4.3571406715597492E-4</v>
      </c>
      <c r="AB255" s="20">
        <f t="shared" si="220"/>
        <v>359.99956428593282</v>
      </c>
      <c r="AC255" s="49">
        <f t="shared" si="221"/>
        <v>8.7121608082549816E-4</v>
      </c>
      <c r="AD255" s="20">
        <f t="shared" si="222"/>
        <v>359.99912878391916</v>
      </c>
      <c r="AF255" s="58">
        <f t="shared" si="239"/>
        <v>6.1111197058182452</v>
      </c>
      <c r="AG255" s="51">
        <f t="shared" si="223"/>
        <v>366.66718234909473</v>
      </c>
      <c r="AH255" s="16">
        <f t="shared" si="224"/>
        <v>250.00035160165552</v>
      </c>
      <c r="AI255" s="52">
        <f t="shared" si="191"/>
        <v>159.8344770591869</v>
      </c>
      <c r="AJ255" s="52">
        <f t="shared" si="225"/>
        <v>4.8393218414446437E-2</v>
      </c>
      <c r="AK255" s="16">
        <f t="shared" si="240"/>
        <v>11.080273374425303</v>
      </c>
      <c r="AL255" s="16">
        <f t="shared" si="241"/>
        <v>11.079837660358123</v>
      </c>
      <c r="AM255" s="32">
        <f t="shared" si="192"/>
        <v>6.1111197052884743</v>
      </c>
      <c r="AN255" s="32">
        <f t="shared" si="193"/>
        <v>-8.0467292555629733E-5</v>
      </c>
      <c r="AO255" s="32">
        <f t="shared" si="194"/>
        <v>5.9972105824123974</v>
      </c>
      <c r="AP255" s="32">
        <f t="shared" si="195"/>
        <v>-8.0467292555629733E-5</v>
      </c>
      <c r="AQ255" s="32">
        <f t="shared" si="196"/>
        <v>1.1744144424204943</v>
      </c>
      <c r="AR255" s="56">
        <f t="shared" si="243"/>
        <v>1396.7936150988073</v>
      </c>
      <c r="AS255" s="56">
        <f t="shared" si="243"/>
        <v>-6.0530176863023769E-3</v>
      </c>
      <c r="AT255" s="56">
        <f t="shared" si="243"/>
        <v>135.47274361115129</v>
      </c>
      <c r="AU255" s="55">
        <f t="shared" si="227"/>
        <v>0.31005890174502254</v>
      </c>
      <c r="AV255" s="56">
        <f t="shared" si="197"/>
        <v>11547.037863385027</v>
      </c>
      <c r="AW255" s="53">
        <f t="shared" si="198"/>
        <v>1.0319844339348608E-2</v>
      </c>
      <c r="AX255" s="53">
        <f t="shared" si="199"/>
        <v>9.6755349975177582E-2</v>
      </c>
      <c r="AY255" s="56">
        <f t="shared" si="200"/>
        <v>676.67238173712303</v>
      </c>
      <c r="AZ255" s="56">
        <f t="shared" si="201"/>
        <v>399.58619264796721</v>
      </c>
      <c r="BA255" s="53">
        <f t="shared" si="202"/>
        <v>7.4403432051347793E-3</v>
      </c>
      <c r="BB255" s="56">
        <f t="shared" si="203"/>
        <v>277.08904412272693</v>
      </c>
      <c r="BC255" s="56">
        <f t="shared" si="204"/>
        <v>-2.8550335711088337E-3</v>
      </c>
      <c r="BD255" s="53">
        <f t="shared" si="205"/>
        <v>-2.5516069476904339E-9</v>
      </c>
      <c r="BE255" s="32">
        <f t="shared" si="206"/>
        <v>6.1111197032666382</v>
      </c>
      <c r="BF255" s="53">
        <f t="shared" si="207"/>
        <v>1.176795922530436E-7</v>
      </c>
      <c r="BG255" s="51">
        <f t="shared" si="228"/>
        <v>6.1111198209462305</v>
      </c>
      <c r="BH255" s="51">
        <f t="shared" si="208"/>
        <v>-8.9372222214474575E-3</v>
      </c>
      <c r="BI255" s="51">
        <f t="shared" si="209"/>
        <v>-8.3792355330881307E-2</v>
      </c>
    </row>
    <row r="256" spans="1:61" ht="12.75" customHeight="1" x14ac:dyDescent="0.2">
      <c r="A256" s="45">
        <f t="shared" si="210"/>
        <v>230</v>
      </c>
      <c r="B256" s="57">
        <f t="shared" si="229"/>
        <v>9.6755349975177582E-2</v>
      </c>
      <c r="C256" s="16">
        <f t="shared" si="211"/>
        <v>9.5884133894344359E-2</v>
      </c>
      <c r="D256" s="34">
        <f t="shared" si="212"/>
        <v>1</v>
      </c>
      <c r="E256" s="49">
        <f t="shared" si="230"/>
        <v>8.3031345874475734E-2</v>
      </c>
      <c r="F256" s="49">
        <f t="shared" si="213"/>
        <v>4.7953772997645493E-2</v>
      </c>
      <c r="G256" s="20">
        <f t="shared" si="184"/>
        <v>4.7953772997645493E-2</v>
      </c>
      <c r="H256" s="49">
        <f t="shared" si="214"/>
        <v>30.008089014367144</v>
      </c>
      <c r="I256" s="20">
        <f t="shared" si="185"/>
        <v>30.008089014367144</v>
      </c>
      <c r="J256" s="57">
        <f t="shared" si="215"/>
        <v>0</v>
      </c>
      <c r="K256" s="16">
        <f t="shared" si="186"/>
        <v>30.008089014367144</v>
      </c>
      <c r="L256" s="34">
        <f t="shared" si="216"/>
        <v>1</v>
      </c>
      <c r="M256" s="49">
        <f t="shared" si="231"/>
        <v>59.991945732234399</v>
      </c>
      <c r="N256" s="20">
        <f t="shared" si="232"/>
        <v>59.991945732234399</v>
      </c>
      <c r="O256" s="16">
        <f t="shared" si="217"/>
        <v>30.008054267765601</v>
      </c>
      <c r="P256" s="49">
        <f t="shared" si="233"/>
        <v>4.7953772997645472E-2</v>
      </c>
      <c r="Q256" s="20">
        <f t="shared" si="187"/>
        <v>4.7953772997645472E-2</v>
      </c>
      <c r="R256" s="49">
        <f t="shared" si="234"/>
        <v>9.5884133890478132E-2</v>
      </c>
      <c r="S256" s="20">
        <f t="shared" si="188"/>
        <v>9.5884133890478132E-2</v>
      </c>
      <c r="T256" s="57">
        <f t="shared" si="235"/>
        <v>-8.3792355330881307E-2</v>
      </c>
      <c r="U256" s="16">
        <f t="shared" si="218"/>
        <v>-7.6100945640557305E-4</v>
      </c>
      <c r="V256" s="16">
        <f t="shared" si="236"/>
        <v>-7.6100945640557305E-4</v>
      </c>
      <c r="W256" s="34">
        <f t="shared" si="189"/>
        <v>4</v>
      </c>
      <c r="X256" s="49">
        <f t="shared" si="237"/>
        <v>59.991910988551687</v>
      </c>
      <c r="Y256" s="20">
        <f t="shared" si="238"/>
        <v>59.991910988551687</v>
      </c>
      <c r="Z256" s="16">
        <f t="shared" si="219"/>
        <v>30.008089011448313</v>
      </c>
      <c r="AA256" s="49">
        <f t="shared" si="190"/>
        <v>-4.3951227852155898E-4</v>
      </c>
      <c r="AB256" s="20">
        <f t="shared" si="220"/>
        <v>359.99956048772145</v>
      </c>
      <c r="AC256" s="49">
        <f t="shared" si="221"/>
        <v>8.7880974738902256E-4</v>
      </c>
      <c r="AD256" s="20">
        <f t="shared" si="222"/>
        <v>359.99912119025259</v>
      </c>
      <c r="AF256" s="58">
        <f t="shared" si="239"/>
        <v>6.1111198209462305</v>
      </c>
      <c r="AG256" s="51">
        <f t="shared" si="223"/>
        <v>366.66718925677384</v>
      </c>
      <c r="AH256" s="16">
        <f t="shared" si="224"/>
        <v>250.00035631143672</v>
      </c>
      <c r="AI256" s="52">
        <f t="shared" si="191"/>
        <v>159.8344830814618</v>
      </c>
      <c r="AJ256" s="52">
        <f t="shared" si="225"/>
        <v>4.8393285276176812E-2</v>
      </c>
      <c r="AK256" s="16">
        <f t="shared" si="240"/>
        <v>11.12866665970148</v>
      </c>
      <c r="AL256" s="16">
        <f t="shared" si="241"/>
        <v>11.128227147422933</v>
      </c>
      <c r="AM256" s="32">
        <f t="shared" si="192"/>
        <v>6.1111198204071853</v>
      </c>
      <c r="AN256" s="32">
        <f t="shared" si="193"/>
        <v>-8.1168630784907996E-5</v>
      </c>
      <c r="AO256" s="32">
        <f t="shared" si="194"/>
        <v>5.9962166980413443</v>
      </c>
      <c r="AP256" s="32">
        <f t="shared" si="195"/>
        <v>-8.1168630784907996E-5</v>
      </c>
      <c r="AQ256" s="32">
        <f t="shared" si="196"/>
        <v>1.1794790246137092</v>
      </c>
      <c r="AR256" s="56">
        <f t="shared" si="243"/>
        <v>1402.7898317968486</v>
      </c>
      <c r="AS256" s="56">
        <f t="shared" si="243"/>
        <v>-6.1341863170872851E-3</v>
      </c>
      <c r="AT256" s="56">
        <f t="shared" si="243"/>
        <v>136.65222263576499</v>
      </c>
      <c r="AU256" s="55">
        <f t="shared" si="227"/>
        <v>0.31005890174502254</v>
      </c>
      <c r="AV256" s="56">
        <f t="shared" si="197"/>
        <v>11547.038298456593</v>
      </c>
      <c r="AW256" s="53">
        <f t="shared" si="198"/>
        <v>1.0319844728181734E-2</v>
      </c>
      <c r="AX256" s="53">
        <f t="shared" si="199"/>
        <v>9.6755351797961103E-2</v>
      </c>
      <c r="AY256" s="56">
        <f t="shared" si="200"/>
        <v>676.67236898922579</v>
      </c>
      <c r="AZ256" s="56">
        <f t="shared" si="201"/>
        <v>399.58620770365451</v>
      </c>
      <c r="BA256" s="53">
        <f t="shared" si="202"/>
        <v>7.4403432051347793E-3</v>
      </c>
      <c r="BB256" s="56">
        <f t="shared" si="203"/>
        <v>277.08905456294252</v>
      </c>
      <c r="BC256" s="56">
        <f t="shared" si="204"/>
        <v>-2.8932773712426751E-3</v>
      </c>
      <c r="BD256" s="53">
        <f t="shared" si="205"/>
        <v>-2.5857862817322729E-9</v>
      </c>
      <c r="BE256" s="32">
        <f t="shared" si="206"/>
        <v>6.1111198183604438</v>
      </c>
      <c r="BF256" s="53">
        <f t="shared" si="207"/>
        <v>1.18705263855538E-7</v>
      </c>
      <c r="BG256" s="51">
        <f t="shared" si="228"/>
        <v>6.1111199370657081</v>
      </c>
      <c r="BH256" s="51">
        <f t="shared" si="208"/>
        <v>-8.9372222214338937E-3</v>
      </c>
      <c r="BI256" s="51">
        <f t="shared" si="209"/>
        <v>-8.3792353752181761E-2</v>
      </c>
    </row>
    <row r="257" spans="1:61" ht="12.75" customHeight="1" x14ac:dyDescent="0.2">
      <c r="A257" s="45">
        <f t="shared" si="210"/>
        <v>231</v>
      </c>
      <c r="B257" s="57">
        <f t="shared" si="229"/>
        <v>9.6755351797961103E-2</v>
      </c>
      <c r="C257" s="16">
        <f t="shared" si="211"/>
        <v>9.5876542050575608E-2</v>
      </c>
      <c r="D257" s="34">
        <f t="shared" si="212"/>
        <v>1</v>
      </c>
      <c r="E257" s="49">
        <f t="shared" si="230"/>
        <v>8.3024742604406399E-2</v>
      </c>
      <c r="F257" s="49">
        <f t="shared" si="213"/>
        <v>4.7950026489130507E-2</v>
      </c>
      <c r="G257" s="20">
        <f t="shared" si="184"/>
        <v>4.7950026489130507E-2</v>
      </c>
      <c r="H257" s="49">
        <f t="shared" si="214"/>
        <v>30.008123752572097</v>
      </c>
      <c r="I257" s="20">
        <f t="shared" si="185"/>
        <v>30.008123752572097</v>
      </c>
      <c r="J257" s="57">
        <f t="shared" si="215"/>
        <v>0</v>
      </c>
      <c r="K257" s="16">
        <f t="shared" si="186"/>
        <v>30.008123752572097</v>
      </c>
      <c r="L257" s="34">
        <f t="shared" si="216"/>
        <v>1</v>
      </c>
      <c r="M257" s="49">
        <f t="shared" si="231"/>
        <v>59.991910988551687</v>
      </c>
      <c r="N257" s="20">
        <f t="shared" si="232"/>
        <v>59.991910988551687</v>
      </c>
      <c r="O257" s="16">
        <f t="shared" si="217"/>
        <v>30.008089011448313</v>
      </c>
      <c r="P257" s="49">
        <f t="shared" si="233"/>
        <v>4.7950026489130534E-2</v>
      </c>
      <c r="Q257" s="20">
        <f t="shared" si="187"/>
        <v>4.7950026489130534E-2</v>
      </c>
      <c r="R257" s="49">
        <f t="shared" si="234"/>
        <v>9.5876542050481725E-2</v>
      </c>
      <c r="S257" s="20">
        <f t="shared" si="188"/>
        <v>9.5876542050481725E-2</v>
      </c>
      <c r="T257" s="57">
        <f t="shared" si="235"/>
        <v>-8.3792353752181761E-2</v>
      </c>
      <c r="U257" s="16">
        <f t="shared" si="218"/>
        <v>-7.6761114777536277E-4</v>
      </c>
      <c r="V257" s="16">
        <f t="shared" si="236"/>
        <v>-7.6761114777536277E-4</v>
      </c>
      <c r="W257" s="34">
        <f t="shared" si="189"/>
        <v>4</v>
      </c>
      <c r="X257" s="49">
        <f t="shared" si="237"/>
        <v>59.991876250397596</v>
      </c>
      <c r="Y257" s="20">
        <f t="shared" si="238"/>
        <v>59.991876250397596</v>
      </c>
      <c r="Z257" s="16">
        <f t="shared" si="219"/>
        <v>30.008123749602404</v>
      </c>
      <c r="AA257" s="49">
        <f t="shared" si="190"/>
        <v>-4.4332563024777335E-4</v>
      </c>
      <c r="AB257" s="20">
        <f t="shared" si="220"/>
        <v>359.99955667436973</v>
      </c>
      <c r="AC257" s="49">
        <f t="shared" si="221"/>
        <v>8.8643375180059818E-4</v>
      </c>
      <c r="AD257" s="20">
        <f t="shared" si="222"/>
        <v>359.99911356624818</v>
      </c>
      <c r="AF257" s="58">
        <f t="shared" si="239"/>
        <v>6.1111199370657081</v>
      </c>
      <c r="AG257" s="51">
        <f t="shared" si="223"/>
        <v>366.66719622394248</v>
      </c>
      <c r="AH257" s="16">
        <f t="shared" si="224"/>
        <v>250.00036106177899</v>
      </c>
      <c r="AI257" s="52">
        <f t="shared" si="191"/>
        <v>159.8344891556012</v>
      </c>
      <c r="AJ257" s="52">
        <f t="shared" si="225"/>
        <v>4.8393352119376232E-2</v>
      </c>
      <c r="AK257" s="16">
        <f t="shared" si="240"/>
        <v>11.177060011820856</v>
      </c>
      <c r="AL257" s="16">
        <f t="shared" si="241"/>
        <v>11.176616686190584</v>
      </c>
      <c r="AM257" s="32">
        <f t="shared" si="192"/>
        <v>6.1111199365172695</v>
      </c>
      <c r="AN257" s="32">
        <f t="shared" si="193"/>
        <v>-8.1872763208893875E-5</v>
      </c>
      <c r="AO257" s="32">
        <f t="shared" si="194"/>
        <v>5.9952185365874744</v>
      </c>
      <c r="AP257" s="32">
        <f t="shared" si="195"/>
        <v>-8.1872763208893875E-5</v>
      </c>
      <c r="AQ257" s="32">
        <f t="shared" si="196"/>
        <v>1.1845427713074668</v>
      </c>
      <c r="AR257" s="56">
        <f t="shared" si="243"/>
        <v>1408.7850503334362</v>
      </c>
      <c r="AS257" s="56">
        <f t="shared" si="243"/>
        <v>-6.2160590802961789E-3</v>
      </c>
      <c r="AT257" s="56">
        <f t="shared" si="243"/>
        <v>137.83676540707245</v>
      </c>
      <c r="AU257" s="55">
        <f t="shared" si="227"/>
        <v>0.31005890174502254</v>
      </c>
      <c r="AV257" s="56">
        <f t="shared" si="197"/>
        <v>11547.038737275045</v>
      </c>
      <c r="AW257" s="53">
        <f t="shared" si="198"/>
        <v>1.0319845120363536E-2</v>
      </c>
      <c r="AX257" s="53">
        <f t="shared" si="199"/>
        <v>9.6755353636442651E-2</v>
      </c>
      <c r="AY257" s="56">
        <f t="shared" si="200"/>
        <v>676.67235613154298</v>
      </c>
      <c r="AZ257" s="56">
        <f t="shared" si="201"/>
        <v>399.58622288900301</v>
      </c>
      <c r="BA257" s="53">
        <f t="shared" si="202"/>
        <v>7.4403432051347793E-3</v>
      </c>
      <c r="BB257" s="56">
        <f t="shared" si="203"/>
        <v>277.08906509307036</v>
      </c>
      <c r="BC257" s="56">
        <f t="shared" si="204"/>
        <v>-2.9318505303876918E-3</v>
      </c>
      <c r="BD257" s="53">
        <f t="shared" si="205"/>
        <v>-2.6202599712414888E-9</v>
      </c>
      <c r="BE257" s="32">
        <f t="shared" si="206"/>
        <v>6.1111199344454485</v>
      </c>
      <c r="BF257" s="53">
        <f t="shared" si="207"/>
        <v>1.1973502177681064E-7</v>
      </c>
      <c r="BG257" s="51">
        <f t="shared" si="228"/>
        <v>6.1111200541804704</v>
      </c>
      <c r="BH257" s="51">
        <f t="shared" si="208"/>
        <v>-8.9372222214201547E-3</v>
      </c>
      <c r="BI257" s="51">
        <f t="shared" si="209"/>
        <v>-8.37923521598858E-2</v>
      </c>
    </row>
    <row r="258" spans="1:61" ht="12.75" customHeight="1" x14ac:dyDescent="0.2">
      <c r="A258" s="45">
        <f t="shared" si="210"/>
        <v>232</v>
      </c>
      <c r="B258" s="57">
        <f t="shared" si="229"/>
        <v>9.6755353636442651E-2</v>
      </c>
      <c r="C258" s="16">
        <f t="shared" si="211"/>
        <v>9.5868919884651405E-2</v>
      </c>
      <c r="D258" s="34">
        <f t="shared" si="212"/>
        <v>1</v>
      </c>
      <c r="E258" s="49">
        <f t="shared" si="230"/>
        <v>8.3018113085939538E-2</v>
      </c>
      <c r="F258" s="49">
        <f t="shared" si="213"/>
        <v>4.794626479978277E-2</v>
      </c>
      <c r="G258" s="20">
        <f t="shared" si="184"/>
        <v>4.794626479978277E-2</v>
      </c>
      <c r="H258" s="49">
        <f t="shared" si="214"/>
        <v>30.008158485226868</v>
      </c>
      <c r="I258" s="20">
        <f t="shared" si="185"/>
        <v>30.008158485226868</v>
      </c>
      <c r="J258" s="57">
        <f t="shared" si="215"/>
        <v>0</v>
      </c>
      <c r="K258" s="16">
        <f t="shared" si="186"/>
        <v>30.008158485226868</v>
      </c>
      <c r="L258" s="34">
        <f t="shared" si="216"/>
        <v>1</v>
      </c>
      <c r="M258" s="49">
        <f t="shared" si="231"/>
        <v>59.99187625039761</v>
      </c>
      <c r="N258" s="20">
        <f t="shared" si="232"/>
        <v>59.99187625039761</v>
      </c>
      <c r="O258" s="16">
        <f t="shared" si="217"/>
        <v>30.00812374960239</v>
      </c>
      <c r="P258" s="49">
        <f t="shared" si="233"/>
        <v>4.7946264799782763E-2</v>
      </c>
      <c r="Q258" s="20">
        <f t="shared" si="187"/>
        <v>4.7946264799782763E-2</v>
      </c>
      <c r="R258" s="49">
        <f t="shared" si="234"/>
        <v>9.586891988001614E-2</v>
      </c>
      <c r="S258" s="20">
        <f t="shared" si="188"/>
        <v>9.586891988001614E-2</v>
      </c>
      <c r="T258" s="57">
        <f t="shared" si="235"/>
        <v>-8.37923521598858E-2</v>
      </c>
      <c r="U258" s="16">
        <f t="shared" si="218"/>
        <v>-7.7423907394626179E-4</v>
      </c>
      <c r="V258" s="16">
        <f t="shared" si="236"/>
        <v>-7.7423907394626179E-4</v>
      </c>
      <c r="W258" s="34">
        <f t="shared" si="189"/>
        <v>4</v>
      </c>
      <c r="X258" s="49">
        <f t="shared" si="237"/>
        <v>59.991841517794342</v>
      </c>
      <c r="Y258" s="20">
        <f t="shared" si="238"/>
        <v>59.991841517794342</v>
      </c>
      <c r="Z258" s="16">
        <f t="shared" si="219"/>
        <v>30.008158482205658</v>
      </c>
      <c r="AA258" s="49">
        <f t="shared" si="190"/>
        <v>-4.4715414420043209E-4</v>
      </c>
      <c r="AB258" s="20">
        <f t="shared" si="220"/>
        <v>359.99955284585582</v>
      </c>
      <c r="AC258" s="49">
        <f t="shared" si="221"/>
        <v>8.9408772563749313E-4</v>
      </c>
      <c r="AD258" s="20">
        <f t="shared" si="222"/>
        <v>359.99910591227439</v>
      </c>
      <c r="AF258" s="58">
        <f t="shared" si="239"/>
        <v>6.1111200541804704</v>
      </c>
      <c r="AG258" s="51">
        <f t="shared" si="223"/>
        <v>366.66720325082821</v>
      </c>
      <c r="AH258" s="16">
        <f t="shared" si="224"/>
        <v>250.00036585283743</v>
      </c>
      <c r="AI258" s="52">
        <f t="shared" si="191"/>
        <v>159.83449528180344</v>
      </c>
      <c r="AJ258" s="52">
        <f t="shared" si="225"/>
        <v>4.8393418943987854E-2</v>
      </c>
      <c r="AK258" s="16">
        <f t="shared" si="240"/>
        <v>11.225453430764844</v>
      </c>
      <c r="AL258" s="16">
        <f t="shared" si="241"/>
        <v>11.225006276620661</v>
      </c>
      <c r="AM258" s="32">
        <f t="shared" si="192"/>
        <v>6.1111200536225203</v>
      </c>
      <c r="AN258" s="32">
        <f t="shared" si="193"/>
        <v>-8.2579693855090784E-5</v>
      </c>
      <c r="AO258" s="32">
        <f t="shared" si="194"/>
        <v>5.9942160987529567</v>
      </c>
      <c r="AP258" s="32">
        <f t="shared" si="195"/>
        <v>-8.2579693855090784E-5</v>
      </c>
      <c r="AQ258" s="32">
        <f t="shared" si="196"/>
        <v>1.1896056788861584</v>
      </c>
      <c r="AR258" s="56">
        <f t="shared" si="243"/>
        <v>1414.7792664321892</v>
      </c>
      <c r="AS258" s="56">
        <f t="shared" si="243"/>
        <v>-6.2986387741512696E-3</v>
      </c>
      <c r="AT258" s="56">
        <f t="shared" si="243"/>
        <v>139.0263710859586</v>
      </c>
      <c r="AU258" s="55">
        <f t="shared" si="227"/>
        <v>0.31005890174502254</v>
      </c>
      <c r="AV258" s="56">
        <f t="shared" si="197"/>
        <v>11547.039179854708</v>
      </c>
      <c r="AW258" s="53">
        <f t="shared" si="198"/>
        <v>1.0319845515906817E-2</v>
      </c>
      <c r="AX258" s="53">
        <f t="shared" si="199"/>
        <v>9.6755355490682163E-2</v>
      </c>
      <c r="AY258" s="56">
        <f t="shared" si="200"/>
        <v>676.67234316365466</v>
      </c>
      <c r="AZ258" s="56">
        <f t="shared" si="201"/>
        <v>399.58623820450862</v>
      </c>
      <c r="BA258" s="53">
        <f t="shared" si="202"/>
        <v>7.4403432051347793E-3</v>
      </c>
      <c r="BB258" s="56">
        <f t="shared" si="203"/>
        <v>277.08907571345435</v>
      </c>
      <c r="BC258" s="56">
        <f t="shared" si="204"/>
        <v>-2.9707543083077326E-3</v>
      </c>
      <c r="BD258" s="53">
        <f t="shared" si="205"/>
        <v>-2.6550291420970273E-9</v>
      </c>
      <c r="BE258" s="32">
        <f t="shared" si="206"/>
        <v>6.1111200515254414</v>
      </c>
      <c r="BF258" s="53">
        <f t="shared" si="207"/>
        <v>1.2076887190608448E-7</v>
      </c>
      <c r="BG258" s="51">
        <f t="shared" si="228"/>
        <v>6.1111201722943136</v>
      </c>
      <c r="BH258" s="51">
        <f t="shared" si="208"/>
        <v>-8.9372222214062456E-3</v>
      </c>
      <c r="BI258" s="51">
        <f t="shared" si="209"/>
        <v>-8.3792350553941519E-2</v>
      </c>
    </row>
    <row r="259" spans="1:61" ht="12.75" customHeight="1" x14ac:dyDescent="0.2">
      <c r="A259" s="45">
        <f t="shared" si="210"/>
        <v>233</v>
      </c>
      <c r="B259" s="57">
        <f t="shared" si="229"/>
        <v>9.6755355490682163E-2</v>
      </c>
      <c r="C259" s="16">
        <f t="shared" si="211"/>
        <v>9.5861267765087632E-2</v>
      </c>
      <c r="D259" s="34">
        <f t="shared" si="212"/>
        <v>1</v>
      </c>
      <c r="E259" s="49">
        <f t="shared" si="230"/>
        <v>8.3011457638238056E-2</v>
      </c>
      <c r="F259" s="49">
        <f t="shared" si="213"/>
        <v>4.7942488113828043E-2</v>
      </c>
      <c r="G259" s="20">
        <f t="shared" si="184"/>
        <v>4.7942488113828043E-2</v>
      </c>
      <c r="H259" s="49">
        <f t="shared" si="214"/>
        <v>30.008193212309553</v>
      </c>
      <c r="I259" s="20">
        <f t="shared" si="185"/>
        <v>30.008193212309553</v>
      </c>
      <c r="J259" s="57">
        <f t="shared" si="215"/>
        <v>0</v>
      </c>
      <c r="K259" s="16">
        <f t="shared" si="186"/>
        <v>30.008193212309553</v>
      </c>
      <c r="L259" s="34">
        <f t="shared" si="216"/>
        <v>1</v>
      </c>
      <c r="M259" s="49">
        <f t="shared" si="231"/>
        <v>59.991841517794342</v>
      </c>
      <c r="N259" s="20">
        <f t="shared" si="232"/>
        <v>59.991841517794342</v>
      </c>
      <c r="O259" s="16">
        <f t="shared" si="217"/>
        <v>30.008158482205658</v>
      </c>
      <c r="P259" s="49">
        <f t="shared" si="233"/>
        <v>4.7942488113828043E-2</v>
      </c>
      <c r="Q259" s="20">
        <f t="shared" si="187"/>
        <v>4.7942488113828043E-2</v>
      </c>
      <c r="R259" s="49">
        <f t="shared" si="234"/>
        <v>9.5861267767223562E-2</v>
      </c>
      <c r="S259" s="20">
        <f t="shared" si="188"/>
        <v>9.5861267767223562E-2</v>
      </c>
      <c r="T259" s="57">
        <f t="shared" si="235"/>
        <v>-8.3792350553941519E-2</v>
      </c>
      <c r="U259" s="16">
        <f t="shared" si="218"/>
        <v>-7.8089291570346275E-4</v>
      </c>
      <c r="V259" s="16">
        <f t="shared" si="236"/>
        <v>-7.8089291570346275E-4</v>
      </c>
      <c r="W259" s="34">
        <f t="shared" si="189"/>
        <v>4</v>
      </c>
      <c r="X259" s="49">
        <f t="shared" si="237"/>
        <v>59.991806790763803</v>
      </c>
      <c r="Y259" s="20">
        <f t="shared" si="238"/>
        <v>59.991806790763803</v>
      </c>
      <c r="Z259" s="16">
        <f t="shared" si="219"/>
        <v>30.008193209236197</v>
      </c>
      <c r="AA259" s="49">
        <f t="shared" si="190"/>
        <v>-4.509976360805808E-4</v>
      </c>
      <c r="AB259" s="20">
        <f t="shared" si="220"/>
        <v>359.99954900236389</v>
      </c>
      <c r="AC259" s="49">
        <f t="shared" si="221"/>
        <v>9.017721182611949E-4</v>
      </c>
      <c r="AD259" s="20">
        <f t="shared" si="222"/>
        <v>359.99909822788175</v>
      </c>
      <c r="AF259" s="58">
        <f t="shared" si="239"/>
        <v>6.1111201722943136</v>
      </c>
      <c r="AG259" s="51">
        <f t="shared" si="223"/>
        <v>366.66721033765884</v>
      </c>
      <c r="AH259" s="16">
        <f t="shared" si="224"/>
        <v>250.0003706847674</v>
      </c>
      <c r="AI259" s="52">
        <f t="shared" si="191"/>
        <v>159.83450146026718</v>
      </c>
      <c r="AJ259" s="52">
        <f t="shared" si="225"/>
        <v>4.8393485749954834E-2</v>
      </c>
      <c r="AK259" s="16">
        <f t="shared" si="240"/>
        <v>11.273846916514799</v>
      </c>
      <c r="AL259" s="16">
        <f t="shared" si="241"/>
        <v>11.273395918878691</v>
      </c>
      <c r="AM259" s="32">
        <f t="shared" si="192"/>
        <v>6.1111201717267312</v>
      </c>
      <c r="AN259" s="32">
        <f t="shared" si="193"/>
        <v>-8.328938867687097E-5</v>
      </c>
      <c r="AO259" s="32">
        <f t="shared" si="194"/>
        <v>5.9932093852387265</v>
      </c>
      <c r="AP259" s="32">
        <f t="shared" si="195"/>
        <v>-8.328938867687097E-5</v>
      </c>
      <c r="AQ259" s="32">
        <f t="shared" si="196"/>
        <v>1.19466774375631</v>
      </c>
      <c r="AR259" s="56">
        <f t="shared" si="243"/>
        <v>1420.7724758174279</v>
      </c>
      <c r="AS259" s="56">
        <f t="shared" si="243"/>
        <v>-6.381928162828141E-3</v>
      </c>
      <c r="AT259" s="56">
        <f t="shared" si="243"/>
        <v>140.2210388297149</v>
      </c>
      <c r="AU259" s="55">
        <f t="shared" si="227"/>
        <v>0.31005890174502254</v>
      </c>
      <c r="AV259" s="56">
        <f t="shared" si="197"/>
        <v>11547.039626209938</v>
      </c>
      <c r="AW259" s="53">
        <f t="shared" si="198"/>
        <v>1.0319845914824405E-2</v>
      </c>
      <c r="AX259" s="53">
        <f t="shared" si="199"/>
        <v>9.6755357360739855E-2</v>
      </c>
      <c r="AY259" s="56">
        <f t="shared" si="200"/>
        <v>676.67233008514052</v>
      </c>
      <c r="AZ259" s="56">
        <f t="shared" si="201"/>
        <v>399.58625365066791</v>
      </c>
      <c r="BA259" s="53">
        <f t="shared" si="202"/>
        <v>7.4403432051347793E-3</v>
      </c>
      <c r="BB259" s="56">
        <f t="shared" si="203"/>
        <v>277.08908642443885</v>
      </c>
      <c r="BC259" s="56">
        <f t="shared" si="204"/>
        <v>-3.009989966244575E-3</v>
      </c>
      <c r="BD259" s="53">
        <f t="shared" si="205"/>
        <v>-2.690094921498693E-9</v>
      </c>
      <c r="BE259" s="32">
        <f t="shared" si="206"/>
        <v>6.1111201696042183</v>
      </c>
      <c r="BF259" s="53">
        <f t="shared" si="207"/>
        <v>1.2180676445097171E-7</v>
      </c>
      <c r="BG259" s="51">
        <f t="shared" si="228"/>
        <v>6.111120291410983</v>
      </c>
      <c r="BH259" s="51">
        <f t="shared" si="208"/>
        <v>-8.9372222213921597E-3</v>
      </c>
      <c r="BI259" s="51">
        <f t="shared" si="209"/>
        <v>-8.3792348934296781E-2</v>
      </c>
    </row>
    <row r="260" spans="1:61" ht="12.75" customHeight="1" x14ac:dyDescent="0.2">
      <c r="A260" s="45">
        <f t="shared" si="210"/>
        <v>234</v>
      </c>
      <c r="B260" s="57">
        <f t="shared" si="229"/>
        <v>9.6755357360739855E-2</v>
      </c>
      <c r="C260" s="16">
        <f t="shared" si="211"/>
        <v>9.5853585242480221E-2</v>
      </c>
      <c r="D260" s="34">
        <f t="shared" si="212"/>
        <v>1</v>
      </c>
      <c r="E260" s="49">
        <f t="shared" si="230"/>
        <v>8.3004775872183301E-2</v>
      </c>
      <c r="F260" s="49">
        <f t="shared" si="213"/>
        <v>4.7938696206431215E-2</v>
      </c>
      <c r="G260" s="20">
        <f t="shared" si="184"/>
        <v>4.7938696206431215E-2</v>
      </c>
      <c r="H260" s="49">
        <f t="shared" si="214"/>
        <v>30.008227933797905</v>
      </c>
      <c r="I260" s="20">
        <f t="shared" si="185"/>
        <v>30.008227933797905</v>
      </c>
      <c r="J260" s="57">
        <f t="shared" si="215"/>
        <v>0</v>
      </c>
      <c r="K260" s="16">
        <f t="shared" si="186"/>
        <v>30.008227933797905</v>
      </c>
      <c r="L260" s="34">
        <f t="shared" si="216"/>
        <v>1</v>
      </c>
      <c r="M260" s="49">
        <f t="shared" si="231"/>
        <v>59.991806790763803</v>
      </c>
      <c r="N260" s="20">
        <f t="shared" si="232"/>
        <v>59.991806790763803</v>
      </c>
      <c r="O260" s="16">
        <f t="shared" si="217"/>
        <v>30.008193209236197</v>
      </c>
      <c r="P260" s="49">
        <f t="shared" si="233"/>
        <v>4.7938696206431215E-2</v>
      </c>
      <c r="Q260" s="20">
        <f t="shared" si="187"/>
        <v>4.7938696206431215E-2</v>
      </c>
      <c r="R260" s="49">
        <f t="shared" si="234"/>
        <v>9.5853585241063854E-2</v>
      </c>
      <c r="S260" s="20">
        <f t="shared" si="188"/>
        <v>9.5853585241063854E-2</v>
      </c>
      <c r="T260" s="57">
        <f t="shared" si="235"/>
        <v>-8.3792348934296781E-2</v>
      </c>
      <c r="U260" s="16">
        <f t="shared" si="218"/>
        <v>-7.8757306211348077E-4</v>
      </c>
      <c r="V260" s="16">
        <f t="shared" si="236"/>
        <v>-7.8757306211348077E-4</v>
      </c>
      <c r="W260" s="34">
        <f t="shared" si="189"/>
        <v>4</v>
      </c>
      <c r="X260" s="49">
        <f t="shared" si="237"/>
        <v>59.991772069328263</v>
      </c>
      <c r="Y260" s="20">
        <f t="shared" si="238"/>
        <v>59.991772069328263</v>
      </c>
      <c r="Z260" s="16">
        <f t="shared" si="219"/>
        <v>30.008227930671737</v>
      </c>
      <c r="AA260" s="49">
        <f t="shared" si="190"/>
        <v>-4.5485633065023344E-4</v>
      </c>
      <c r="AB260" s="20">
        <f t="shared" si="220"/>
        <v>359.99954514366937</v>
      </c>
      <c r="AC260" s="49">
        <f t="shared" si="221"/>
        <v>9.0948655937880536E-4</v>
      </c>
      <c r="AD260" s="20">
        <f t="shared" si="222"/>
        <v>359.99909051344065</v>
      </c>
      <c r="AF260" s="58">
        <f t="shared" si="239"/>
        <v>6.111120291410983</v>
      </c>
      <c r="AG260" s="51">
        <f t="shared" si="223"/>
        <v>366.66721748465898</v>
      </c>
      <c r="AH260" s="16">
        <f t="shared" si="224"/>
        <v>250.00037555772204</v>
      </c>
      <c r="AI260" s="52">
        <f t="shared" si="191"/>
        <v>159.83450769118818</v>
      </c>
      <c r="AJ260" s="52">
        <f t="shared" si="225"/>
        <v>4.83935525370498E-2</v>
      </c>
      <c r="AK260" s="16">
        <f t="shared" si="240"/>
        <v>11.322240469051849</v>
      </c>
      <c r="AL260" s="16">
        <f t="shared" si="241"/>
        <v>11.321785612721214</v>
      </c>
      <c r="AM260" s="32">
        <f t="shared" si="192"/>
        <v>6.1111202908336484</v>
      </c>
      <c r="AN260" s="32">
        <f t="shared" si="193"/>
        <v>-8.400188917230581E-5</v>
      </c>
      <c r="AO260" s="32">
        <f t="shared" si="194"/>
        <v>5.9921983967572281</v>
      </c>
      <c r="AP260" s="32">
        <f t="shared" si="195"/>
        <v>-8.400188917230581E-5</v>
      </c>
      <c r="AQ260" s="32">
        <f t="shared" si="196"/>
        <v>1.1997289622822476</v>
      </c>
      <c r="AR260" s="56">
        <f t="shared" si="243"/>
        <v>1426.7646742141851</v>
      </c>
      <c r="AS260" s="56">
        <f t="shared" si="243"/>
        <v>-6.4659300520004464E-3</v>
      </c>
      <c r="AT260" s="56">
        <f t="shared" si="243"/>
        <v>141.42076779199715</v>
      </c>
      <c r="AU260" s="55">
        <f t="shared" si="227"/>
        <v>0.31005890174502254</v>
      </c>
      <c r="AV260" s="56">
        <f t="shared" si="197"/>
        <v>11547.040076354875</v>
      </c>
      <c r="AW260" s="53">
        <f t="shared" si="198"/>
        <v>1.0319846317128937E-2</v>
      </c>
      <c r="AX260" s="53">
        <f t="shared" si="199"/>
        <v>9.6755359246674902E-2</v>
      </c>
      <c r="AY260" s="56">
        <f t="shared" si="200"/>
        <v>676.67231689558605</v>
      </c>
      <c r="AZ260" s="56">
        <f t="shared" si="201"/>
        <v>399.58626922797043</v>
      </c>
      <c r="BA260" s="53">
        <f t="shared" si="202"/>
        <v>7.4403432051347793E-3</v>
      </c>
      <c r="BB260" s="56">
        <f t="shared" si="203"/>
        <v>277.08909722636332</v>
      </c>
      <c r="BC260" s="56">
        <f t="shared" si="204"/>
        <v>-3.0495587477048502E-3</v>
      </c>
      <c r="BD260" s="53">
        <f t="shared" si="205"/>
        <v>-2.7254584207959957E-9</v>
      </c>
      <c r="BE260" s="32">
        <f t="shared" si="206"/>
        <v>6.1111202886855249</v>
      </c>
      <c r="BF260" s="53">
        <f t="shared" si="207"/>
        <v>1.2284876009960559E-7</v>
      </c>
      <c r="BG260" s="51">
        <f t="shared" si="228"/>
        <v>6.1111204115342854</v>
      </c>
      <c r="BH260" s="51">
        <f t="shared" si="208"/>
        <v>-8.9372222213778968E-3</v>
      </c>
      <c r="BI260" s="51">
        <f t="shared" si="209"/>
        <v>-8.3792347300900238E-2</v>
      </c>
    </row>
    <row r="261" spans="1:61" ht="12.75" customHeight="1" x14ac:dyDescent="0.2">
      <c r="A261" s="45">
        <f t="shared" si="210"/>
        <v>235</v>
      </c>
      <c r="B261" s="57">
        <f t="shared" si="229"/>
        <v>9.6755359246674902E-2</v>
      </c>
      <c r="C261" s="16">
        <f t="shared" si="211"/>
        <v>9.5845872687334577E-2</v>
      </c>
      <c r="D261" s="34">
        <f t="shared" si="212"/>
        <v>1</v>
      </c>
      <c r="E261" s="49">
        <f t="shared" si="230"/>
        <v>8.2998068108660852E-2</v>
      </c>
      <c r="F261" s="49">
        <f t="shared" si="213"/>
        <v>4.7934889262813307E-2</v>
      </c>
      <c r="G261" s="20">
        <f t="shared" si="184"/>
        <v>4.7934889262813307E-2</v>
      </c>
      <c r="H261" s="49">
        <f t="shared" si="214"/>
        <v>30.008262649669934</v>
      </c>
      <c r="I261" s="20">
        <f t="shared" si="185"/>
        <v>30.008262649669934</v>
      </c>
      <c r="J261" s="57">
        <f t="shared" si="215"/>
        <v>0</v>
      </c>
      <c r="K261" s="16">
        <f t="shared" si="186"/>
        <v>30.008262649669934</v>
      </c>
      <c r="L261" s="34">
        <f t="shared" si="216"/>
        <v>1</v>
      </c>
      <c r="M261" s="49">
        <f t="shared" si="231"/>
        <v>59.99177206932827</v>
      </c>
      <c r="N261" s="20">
        <f t="shared" si="232"/>
        <v>59.99177206932827</v>
      </c>
      <c r="O261" s="16">
        <f t="shared" si="217"/>
        <v>30.00822793067173</v>
      </c>
      <c r="P261" s="49">
        <f t="shared" si="233"/>
        <v>4.7934889262813286E-2</v>
      </c>
      <c r="Q261" s="20">
        <f t="shared" si="187"/>
        <v>4.7934889262813286E-2</v>
      </c>
      <c r="R261" s="49">
        <f t="shared" si="234"/>
        <v>9.5845872689704611E-2</v>
      </c>
      <c r="S261" s="20">
        <f t="shared" si="188"/>
        <v>9.5845872689704611E-2</v>
      </c>
      <c r="T261" s="57">
        <f t="shared" si="235"/>
        <v>-8.3792347300900238E-2</v>
      </c>
      <c r="U261" s="16">
        <f t="shared" si="218"/>
        <v>-7.9427919223938603E-4</v>
      </c>
      <c r="V261" s="16">
        <f t="shared" si="236"/>
        <v>-7.9427919223938603E-4</v>
      </c>
      <c r="W261" s="34">
        <f t="shared" si="189"/>
        <v>4</v>
      </c>
      <c r="X261" s="49">
        <f t="shared" si="237"/>
        <v>59.991737353509706</v>
      </c>
      <c r="Y261" s="20">
        <f t="shared" si="238"/>
        <v>59.991737353509706</v>
      </c>
      <c r="Z261" s="16">
        <f t="shared" si="219"/>
        <v>30.008262646490294</v>
      </c>
      <c r="AA261" s="49">
        <f t="shared" si="190"/>
        <v>-4.5873004261542017E-4</v>
      </c>
      <c r="AB261" s="20">
        <f t="shared" si="220"/>
        <v>359.99954126995738</v>
      </c>
      <c r="AC261" s="49">
        <f t="shared" si="221"/>
        <v>9.1723108551581428E-4</v>
      </c>
      <c r="AD261" s="20">
        <f t="shared" si="222"/>
        <v>359.99908276891449</v>
      </c>
      <c r="AF261" s="58">
        <f t="shared" si="239"/>
        <v>6.1111204115342854</v>
      </c>
      <c r="AG261" s="51">
        <f t="shared" si="223"/>
        <v>366.66722469205712</v>
      </c>
      <c r="AH261" s="16">
        <f t="shared" si="224"/>
        <v>250.00038047185714</v>
      </c>
      <c r="AI261" s="52">
        <f t="shared" si="191"/>
        <v>159.83451397476574</v>
      </c>
      <c r="AJ261" s="52">
        <f t="shared" si="225"/>
        <v>4.8393619305443281E-2</v>
      </c>
      <c r="AK261" s="16">
        <f t="shared" si="240"/>
        <v>11.370634088357292</v>
      </c>
      <c r="AL261" s="16">
        <f t="shared" si="241"/>
        <v>11.370175358314668</v>
      </c>
      <c r="AM261" s="32">
        <f t="shared" si="192"/>
        <v>6.1111204109470769</v>
      </c>
      <c r="AN261" s="32">
        <f t="shared" si="193"/>
        <v>-8.4717161111095638E-5</v>
      </c>
      <c r="AO261" s="32">
        <f t="shared" si="194"/>
        <v>5.9911831340154755</v>
      </c>
      <c r="AP261" s="32">
        <f t="shared" si="195"/>
        <v>-8.4717161111095638E-5</v>
      </c>
      <c r="AQ261" s="32">
        <f t="shared" si="196"/>
        <v>1.2047893308717834</v>
      </c>
      <c r="AR261" s="56">
        <f t="shared" si="243"/>
        <v>1432.7558573482006</v>
      </c>
      <c r="AS261" s="56">
        <f t="shared" si="243"/>
        <v>-6.550647213111542E-3</v>
      </c>
      <c r="AT261" s="56">
        <f t="shared" si="243"/>
        <v>142.62555712286894</v>
      </c>
      <c r="AU261" s="55">
        <f t="shared" si="227"/>
        <v>0.31005890174502254</v>
      </c>
      <c r="AV261" s="56">
        <f t="shared" si="197"/>
        <v>11547.040530303921</v>
      </c>
      <c r="AW261" s="53">
        <f t="shared" si="198"/>
        <v>1.0319846722833287E-2</v>
      </c>
      <c r="AX261" s="53">
        <f t="shared" si="199"/>
        <v>9.6755361148547686E-2</v>
      </c>
      <c r="AY261" s="56">
        <f t="shared" si="200"/>
        <v>676.6723035945696</v>
      </c>
      <c r="AZ261" s="56">
        <f t="shared" si="201"/>
        <v>399.58628493691435</v>
      </c>
      <c r="BA261" s="53">
        <f t="shared" si="202"/>
        <v>7.4403432051347793E-3</v>
      </c>
      <c r="BB261" s="56">
        <f t="shared" si="203"/>
        <v>277.08910811957315</v>
      </c>
      <c r="BC261" s="56">
        <f t="shared" si="204"/>
        <v>-3.0894619179093752E-3</v>
      </c>
      <c r="BD261" s="53">
        <f t="shared" si="205"/>
        <v>-2.7611207707448956E-9</v>
      </c>
      <c r="BE261" s="32">
        <f t="shared" si="206"/>
        <v>6.1111204087731643</v>
      </c>
      <c r="BF261" s="53">
        <f t="shared" si="207"/>
        <v>1.2389480879097491E-7</v>
      </c>
      <c r="BG261" s="51">
        <f t="shared" si="228"/>
        <v>6.1111205326679734</v>
      </c>
      <c r="BH261" s="51">
        <f t="shared" si="208"/>
        <v>-8.937222221363457E-3</v>
      </c>
      <c r="BI261" s="51">
        <f t="shared" si="209"/>
        <v>-8.379234565369971E-2</v>
      </c>
    </row>
    <row r="262" spans="1:61" ht="12.75" customHeight="1" x14ac:dyDescent="0.2">
      <c r="A262" s="45">
        <f t="shared" si="210"/>
        <v>236</v>
      </c>
      <c r="B262" s="57">
        <f t="shared" si="229"/>
        <v>9.6755361148547686E-2</v>
      </c>
      <c r="C262" s="16">
        <f t="shared" si="211"/>
        <v>9.5838130063043536E-2</v>
      </c>
      <c r="D262" s="34">
        <f t="shared" si="212"/>
        <v>1</v>
      </c>
      <c r="E262" s="49">
        <f t="shared" si="230"/>
        <v>8.2991334316015214E-2</v>
      </c>
      <c r="F262" s="49">
        <f t="shared" si="213"/>
        <v>4.7931067264588963E-2</v>
      </c>
      <c r="G262" s="20">
        <f t="shared" si="184"/>
        <v>4.7931067264588963E-2</v>
      </c>
      <c r="H262" s="49">
        <f t="shared" si="214"/>
        <v>30.00829735990364</v>
      </c>
      <c r="I262" s="20">
        <f t="shared" si="185"/>
        <v>30.00829735990364</v>
      </c>
      <c r="J262" s="57">
        <f t="shared" si="215"/>
        <v>0</v>
      </c>
      <c r="K262" s="16">
        <f t="shared" si="186"/>
        <v>30.00829735990364</v>
      </c>
      <c r="L262" s="34">
        <f t="shared" si="216"/>
        <v>1</v>
      </c>
      <c r="M262" s="49">
        <f t="shared" si="231"/>
        <v>59.991737353509706</v>
      </c>
      <c r="N262" s="20">
        <f t="shared" si="232"/>
        <v>59.991737353509706</v>
      </c>
      <c r="O262" s="16">
        <f t="shared" si="217"/>
        <v>30.008262646490294</v>
      </c>
      <c r="P262" s="49">
        <f t="shared" si="233"/>
        <v>4.7931067264588942E-2</v>
      </c>
      <c r="Q262" s="20">
        <f t="shared" si="187"/>
        <v>4.7931067264588942E-2</v>
      </c>
      <c r="R262" s="49">
        <f t="shared" si="234"/>
        <v>9.58381300640508E-2</v>
      </c>
      <c r="S262" s="20">
        <f t="shared" si="188"/>
        <v>9.58381300640508E-2</v>
      </c>
      <c r="T262" s="57">
        <f t="shared" si="235"/>
        <v>-8.379234565369971E-2</v>
      </c>
      <c r="U262" s="16">
        <f t="shared" si="218"/>
        <v>-8.0101133768449573E-4</v>
      </c>
      <c r="V262" s="16">
        <f t="shared" si="236"/>
        <v>-8.0101133768449573E-4</v>
      </c>
      <c r="W262" s="34">
        <f t="shared" si="189"/>
        <v>4</v>
      </c>
      <c r="X262" s="49">
        <f t="shared" si="237"/>
        <v>59.991702643330129</v>
      </c>
      <c r="Y262" s="20">
        <f t="shared" si="238"/>
        <v>59.991702643330129</v>
      </c>
      <c r="Z262" s="16">
        <f t="shared" si="219"/>
        <v>30.008297356669871</v>
      </c>
      <c r="AA262" s="49">
        <f t="shared" si="190"/>
        <v>-4.6261879028838376E-4</v>
      </c>
      <c r="AB262" s="20">
        <f t="shared" si="220"/>
        <v>359.99953738120973</v>
      </c>
      <c r="AC262" s="49">
        <f t="shared" si="221"/>
        <v>9.2500533504315458E-4</v>
      </c>
      <c r="AD262" s="20">
        <f t="shared" si="222"/>
        <v>359.99907499466497</v>
      </c>
      <c r="AF262" s="58">
        <f t="shared" si="239"/>
        <v>6.1111205326679734</v>
      </c>
      <c r="AG262" s="51">
        <f t="shared" si="223"/>
        <v>366.66723196007842</v>
      </c>
      <c r="AH262" s="16">
        <f t="shared" si="224"/>
        <v>250.00038542732622</v>
      </c>
      <c r="AI262" s="52">
        <f t="shared" si="191"/>
        <v>159.83452031119609</v>
      </c>
      <c r="AJ262" s="52">
        <f t="shared" si="225"/>
        <v>4.8393686054851059E-2</v>
      </c>
      <c r="AK262" s="16">
        <f t="shared" si="240"/>
        <v>11.419027774412143</v>
      </c>
      <c r="AL262" s="16">
        <f t="shared" si="241"/>
        <v>11.418565155621877</v>
      </c>
      <c r="AM262" s="32">
        <f t="shared" si="192"/>
        <v>6.1111205320707693</v>
      </c>
      <c r="AN262" s="32">
        <f t="shared" si="193"/>
        <v>-8.5435207864593496E-5</v>
      </c>
      <c r="AO262" s="32">
        <f t="shared" si="194"/>
        <v>5.9901635977277179</v>
      </c>
      <c r="AP262" s="32">
        <f t="shared" si="195"/>
        <v>-8.5435207864593496E-5</v>
      </c>
      <c r="AQ262" s="32">
        <f t="shared" si="196"/>
        <v>1.209848845912018</v>
      </c>
      <c r="AR262" s="56">
        <f t="shared" si="243"/>
        <v>1438.7460209459284</v>
      </c>
      <c r="AS262" s="56">
        <f t="shared" si="243"/>
        <v>-6.6360824209761356E-3</v>
      </c>
      <c r="AT262" s="56">
        <f t="shared" si="243"/>
        <v>143.83540596878095</v>
      </c>
      <c r="AU262" s="55">
        <f t="shared" si="227"/>
        <v>0.31005890174502254</v>
      </c>
      <c r="AV262" s="56">
        <f t="shared" si="197"/>
        <v>11547.040988071245</v>
      </c>
      <c r="AW262" s="53">
        <f t="shared" si="198"/>
        <v>1.0319847131950118E-2</v>
      </c>
      <c r="AX262" s="53">
        <f t="shared" si="199"/>
        <v>9.6755363066417577E-2</v>
      </c>
      <c r="AY262" s="56">
        <f t="shared" si="200"/>
        <v>676.67229018167563</v>
      </c>
      <c r="AZ262" s="56">
        <f t="shared" si="201"/>
        <v>399.58630077799023</v>
      </c>
      <c r="BA262" s="53">
        <f t="shared" si="202"/>
        <v>7.4403432051347793E-3</v>
      </c>
      <c r="BB262" s="56">
        <f t="shared" si="203"/>
        <v>277.08911910440867</v>
      </c>
      <c r="BC262" s="56">
        <f t="shared" si="204"/>
        <v>-3.1297007232637952E-3</v>
      </c>
      <c r="BD262" s="53">
        <f t="shared" si="205"/>
        <v>-2.7970830852858153E-9</v>
      </c>
      <c r="BE262" s="32">
        <f t="shared" si="206"/>
        <v>6.1111205298708899</v>
      </c>
      <c r="BF262" s="53">
        <f t="shared" si="207"/>
        <v>1.2494491545468993E-7</v>
      </c>
      <c r="BG262" s="51">
        <f t="shared" si="228"/>
        <v>6.1111206548158057</v>
      </c>
      <c r="BH262" s="51">
        <f t="shared" si="208"/>
        <v>-8.9372222213488384E-3</v>
      </c>
      <c r="BI262" s="51">
        <f t="shared" si="209"/>
        <v>-8.3792343992643709E-2</v>
      </c>
    </row>
    <row r="263" spans="1:61" ht="12.75" customHeight="1" x14ac:dyDescent="0.2">
      <c r="A263" s="45">
        <f t="shared" si="210"/>
        <v>237</v>
      </c>
      <c r="B263" s="57">
        <f t="shared" si="229"/>
        <v>9.6755363066417577E-2</v>
      </c>
      <c r="C263" s="16">
        <f t="shared" si="211"/>
        <v>9.5830357731358617E-2</v>
      </c>
      <c r="D263" s="34">
        <f t="shared" si="212"/>
        <v>1</v>
      </c>
      <c r="E263" s="49">
        <f t="shared" si="230"/>
        <v>8.2984574807550698E-2</v>
      </c>
      <c r="F263" s="49">
        <f t="shared" si="213"/>
        <v>4.7927230392602493E-2</v>
      </c>
      <c r="G263" s="20">
        <f t="shared" si="184"/>
        <v>4.7927230392602493E-2</v>
      </c>
      <c r="H263" s="49">
        <f t="shared" si="214"/>
        <v>30.008332064477283</v>
      </c>
      <c r="I263" s="20">
        <f t="shared" si="185"/>
        <v>30.008332064477283</v>
      </c>
      <c r="J263" s="57">
        <f t="shared" si="215"/>
        <v>0</v>
      </c>
      <c r="K263" s="16">
        <f t="shared" si="186"/>
        <v>30.008332064477283</v>
      </c>
      <c r="L263" s="34">
        <f t="shared" si="216"/>
        <v>1</v>
      </c>
      <c r="M263" s="49">
        <f t="shared" si="231"/>
        <v>59.991702643330129</v>
      </c>
      <c r="N263" s="20">
        <f t="shared" si="232"/>
        <v>59.991702643330129</v>
      </c>
      <c r="O263" s="16">
        <f t="shared" si="217"/>
        <v>30.008297356669871</v>
      </c>
      <c r="P263" s="49">
        <f t="shared" si="233"/>
        <v>4.7927230392602493E-2</v>
      </c>
      <c r="Q263" s="20">
        <f t="shared" si="187"/>
        <v>4.7927230392602493E-2</v>
      </c>
      <c r="R263" s="49">
        <f t="shared" si="234"/>
        <v>9.583035773333938E-2</v>
      </c>
      <c r="S263" s="20">
        <f t="shared" si="188"/>
        <v>9.583035773333938E-2</v>
      </c>
      <c r="T263" s="57">
        <f t="shared" si="235"/>
        <v>-8.3792343992643709E-2</v>
      </c>
      <c r="U263" s="16">
        <f t="shared" si="218"/>
        <v>-8.0776918509301021E-4</v>
      </c>
      <c r="V263" s="16">
        <f t="shared" si="236"/>
        <v>-8.0776918509301021E-4</v>
      </c>
      <c r="W263" s="34">
        <f t="shared" si="189"/>
        <v>4</v>
      </c>
      <c r="X263" s="49">
        <f t="shared" si="237"/>
        <v>59.991667938811283</v>
      </c>
      <c r="Y263" s="20">
        <f t="shared" si="238"/>
        <v>59.991667938811283</v>
      </c>
      <c r="Z263" s="16">
        <f t="shared" si="219"/>
        <v>30.008332061188717</v>
      </c>
      <c r="AA263" s="49">
        <f t="shared" si="190"/>
        <v>-4.6652239275230911E-4</v>
      </c>
      <c r="AB263" s="20">
        <f t="shared" si="220"/>
        <v>359.99953347760726</v>
      </c>
      <c r="AC263" s="49">
        <f t="shared" si="221"/>
        <v>9.3280973694131943E-4</v>
      </c>
      <c r="AD263" s="20">
        <f t="shared" si="222"/>
        <v>359.99906719026308</v>
      </c>
      <c r="AF263" s="58">
        <f t="shared" si="239"/>
        <v>6.1111206548158057</v>
      </c>
      <c r="AG263" s="51">
        <f t="shared" si="223"/>
        <v>366.66723928894834</v>
      </c>
      <c r="AH263" s="16">
        <f t="shared" si="224"/>
        <v>250.00039042428298</v>
      </c>
      <c r="AI263" s="52">
        <f t="shared" si="191"/>
        <v>159.83452670067581</v>
      </c>
      <c r="AJ263" s="52">
        <f t="shared" si="225"/>
        <v>4.839375278532998E-2</v>
      </c>
      <c r="AK263" s="16">
        <f t="shared" si="240"/>
        <v>11.467421527197473</v>
      </c>
      <c r="AL263" s="16">
        <f t="shared" si="241"/>
        <v>11.466955004804731</v>
      </c>
      <c r="AM263" s="32">
        <f t="shared" si="192"/>
        <v>6.1111206542084817</v>
      </c>
      <c r="AN263" s="32">
        <f t="shared" si="193"/>
        <v>-8.6155996011102009E-5</v>
      </c>
      <c r="AO263" s="32">
        <f t="shared" si="194"/>
        <v>5.9891397886070497</v>
      </c>
      <c r="AP263" s="32">
        <f t="shared" si="195"/>
        <v>-8.6155996011102009E-5</v>
      </c>
      <c r="AQ263" s="32">
        <f t="shared" si="196"/>
        <v>1.2149075038114654</v>
      </c>
      <c r="AR263" s="56">
        <f t="shared" si="243"/>
        <v>1444.7351607345354</v>
      </c>
      <c r="AS263" s="56">
        <f t="shared" si="243"/>
        <v>-6.7222384169872374E-3</v>
      </c>
      <c r="AT263" s="56">
        <f t="shared" si="243"/>
        <v>145.05031347259242</v>
      </c>
      <c r="AU263" s="55">
        <f t="shared" si="227"/>
        <v>0.31005890174502254</v>
      </c>
      <c r="AV263" s="56">
        <f t="shared" si="197"/>
        <v>11547.041449671056</v>
      </c>
      <c r="AW263" s="53">
        <f t="shared" si="198"/>
        <v>1.0319847544492127E-2</v>
      </c>
      <c r="AX263" s="53">
        <f t="shared" si="199"/>
        <v>9.6755365000344068E-2</v>
      </c>
      <c r="AY263" s="56">
        <f t="shared" si="200"/>
        <v>676.67227665648807</v>
      </c>
      <c r="AZ263" s="56">
        <f t="shared" si="201"/>
        <v>399.58631675168954</v>
      </c>
      <c r="BA263" s="53">
        <f t="shared" si="202"/>
        <v>7.4403432051347793E-3</v>
      </c>
      <c r="BB263" s="56">
        <f t="shared" si="203"/>
        <v>277.08913018121046</v>
      </c>
      <c r="BC263" s="56">
        <f t="shared" si="204"/>
        <v>-3.1702764119359017E-3</v>
      </c>
      <c r="BD263" s="53">
        <f t="shared" si="205"/>
        <v>-2.8333464799340472E-9</v>
      </c>
      <c r="BE263" s="32">
        <f t="shared" si="206"/>
        <v>6.1111206519824588</v>
      </c>
      <c r="BF263" s="53">
        <f t="shared" si="207"/>
        <v>1.2599903121227413E-7</v>
      </c>
      <c r="BG263" s="51">
        <f t="shared" si="228"/>
        <v>6.1111207779814904</v>
      </c>
      <c r="BH263" s="51">
        <f t="shared" si="208"/>
        <v>-8.9372222213340395E-3</v>
      </c>
      <c r="BI263" s="51">
        <f t="shared" si="209"/>
        <v>-8.3792342317680679E-2</v>
      </c>
    </row>
    <row r="264" spans="1:61" ht="12.75" customHeight="1" x14ac:dyDescent="0.2">
      <c r="A264" s="45">
        <f t="shared" si="210"/>
        <v>238</v>
      </c>
      <c r="B264" s="57">
        <f t="shared" si="229"/>
        <v>9.6755365000344068E-2</v>
      </c>
      <c r="C264" s="16">
        <f t="shared" si="211"/>
        <v>9.5822555263396225E-2</v>
      </c>
      <c r="D264" s="34">
        <f t="shared" si="212"/>
        <v>1</v>
      </c>
      <c r="E264" s="49">
        <f t="shared" si="230"/>
        <v>8.2977789211918562E-2</v>
      </c>
      <c r="F264" s="49">
        <f t="shared" si="213"/>
        <v>4.7923378432281442E-2</v>
      </c>
      <c r="G264" s="20">
        <f t="shared" si="184"/>
        <v>4.7923378432281442E-2</v>
      </c>
      <c r="H264" s="49">
        <f t="shared" si="214"/>
        <v>30.008366763368826</v>
      </c>
      <c r="I264" s="20">
        <f t="shared" si="185"/>
        <v>30.008366763368826</v>
      </c>
      <c r="J264" s="57">
        <f t="shared" si="215"/>
        <v>0</v>
      </c>
      <c r="K264" s="16">
        <f t="shared" si="186"/>
        <v>30.008366763368826</v>
      </c>
      <c r="L264" s="34">
        <f t="shared" si="216"/>
        <v>1</v>
      </c>
      <c r="M264" s="49">
        <f t="shared" si="231"/>
        <v>59.991667938811283</v>
      </c>
      <c r="N264" s="20">
        <f t="shared" si="232"/>
        <v>59.991667938811283</v>
      </c>
      <c r="O264" s="16">
        <f t="shared" si="217"/>
        <v>30.008332061188717</v>
      </c>
      <c r="P264" s="49">
        <f t="shared" si="233"/>
        <v>4.7923378432281422E-2</v>
      </c>
      <c r="Q264" s="20">
        <f t="shared" si="187"/>
        <v>4.7923378432281422E-2</v>
      </c>
      <c r="R264" s="49">
        <f t="shared" si="234"/>
        <v>9.5822555264353348E-2</v>
      </c>
      <c r="S264" s="20">
        <f t="shared" si="188"/>
        <v>9.5822555264353348E-2</v>
      </c>
      <c r="T264" s="57">
        <f t="shared" si="235"/>
        <v>-8.3792342317680679E-2</v>
      </c>
      <c r="U264" s="16">
        <f t="shared" si="218"/>
        <v>-8.1455310576211692E-4</v>
      </c>
      <c r="V264" s="16">
        <f t="shared" si="236"/>
        <v>-8.1455310576211692E-4</v>
      </c>
      <c r="W264" s="34">
        <f t="shared" si="189"/>
        <v>4</v>
      </c>
      <c r="X264" s="49">
        <f t="shared" si="237"/>
        <v>59.991633239975222</v>
      </c>
      <c r="Y264" s="20">
        <f t="shared" si="238"/>
        <v>59.991633239975222</v>
      </c>
      <c r="Z264" s="16">
        <f t="shared" si="219"/>
        <v>30.008366760024778</v>
      </c>
      <c r="AA264" s="49">
        <f t="shared" si="190"/>
        <v>-4.7044106450723039E-4</v>
      </c>
      <c r="AB264" s="20">
        <f t="shared" si="220"/>
        <v>359.99952955893548</v>
      </c>
      <c r="AC264" s="49">
        <f t="shared" si="221"/>
        <v>9.4064431562424649E-4</v>
      </c>
      <c r="AD264" s="20">
        <f t="shared" si="222"/>
        <v>359.99905935568438</v>
      </c>
      <c r="AF264" s="58">
        <f t="shared" si="239"/>
        <v>6.1111207779814904</v>
      </c>
      <c r="AG264" s="51">
        <f t="shared" si="223"/>
        <v>366.66724667888946</v>
      </c>
      <c r="AH264" s="16">
        <f t="shared" si="224"/>
        <v>250.0003954628792</v>
      </c>
      <c r="AI264" s="52">
        <f t="shared" si="191"/>
        <v>159.83453314339891</v>
      </c>
      <c r="AJ264" s="52">
        <f t="shared" si="225"/>
        <v>4.8393819496823198E-2</v>
      </c>
      <c r="AK264" s="16">
        <f t="shared" si="240"/>
        <v>11.515815346694296</v>
      </c>
      <c r="AL264" s="16">
        <f t="shared" si="241"/>
        <v>11.515344905629775</v>
      </c>
      <c r="AM264" s="32">
        <f t="shared" si="192"/>
        <v>6.1111207773639222</v>
      </c>
      <c r="AN264" s="32">
        <f t="shared" si="193"/>
        <v>-8.6879565153450086E-5</v>
      </c>
      <c r="AO264" s="32">
        <f t="shared" si="194"/>
        <v>5.9881117073779206</v>
      </c>
      <c r="AP264" s="32">
        <f t="shared" si="195"/>
        <v>-8.6879565153450086E-5</v>
      </c>
      <c r="AQ264" s="32">
        <f t="shared" si="196"/>
        <v>1.2199653009379035</v>
      </c>
      <c r="AR264" s="56">
        <f t="shared" si="243"/>
        <v>1450.7232724419132</v>
      </c>
      <c r="AS264" s="56">
        <f t="shared" si="243"/>
        <v>-6.8091179821406873E-3</v>
      </c>
      <c r="AT264" s="56">
        <f t="shared" si="243"/>
        <v>146.27027877353032</v>
      </c>
      <c r="AU264" s="55">
        <f t="shared" si="227"/>
        <v>0.31005890174502254</v>
      </c>
      <c r="AV264" s="56">
        <f t="shared" si="197"/>
        <v>11547.041915117366</v>
      </c>
      <c r="AW264" s="53">
        <f t="shared" si="198"/>
        <v>1.0319847960471838E-2</v>
      </c>
      <c r="AX264" s="53">
        <f t="shared" si="199"/>
        <v>9.6755366950385863E-2</v>
      </c>
      <c r="AY264" s="56">
        <f t="shared" si="200"/>
        <v>676.67226301859614</v>
      </c>
      <c r="AZ264" s="56">
        <f t="shared" si="201"/>
        <v>399.58633285849726</v>
      </c>
      <c r="BA264" s="53">
        <f t="shared" si="202"/>
        <v>7.4403432051347793E-3</v>
      </c>
      <c r="BB264" s="56">
        <f t="shared" si="203"/>
        <v>277.08914135031506</v>
      </c>
      <c r="BC264" s="56">
        <f t="shared" si="204"/>
        <v>-3.2111902161773287E-3</v>
      </c>
      <c r="BD264" s="53">
        <f t="shared" si="205"/>
        <v>-2.8699120559802601E-9</v>
      </c>
      <c r="BE264" s="32">
        <f t="shared" si="206"/>
        <v>6.1111207751115781</v>
      </c>
      <c r="BF264" s="53">
        <f t="shared" si="207"/>
        <v>1.2705721398013078E-7</v>
      </c>
      <c r="BG264" s="51">
        <f t="shared" si="228"/>
        <v>6.1111209021687918</v>
      </c>
      <c r="BH264" s="51">
        <f t="shared" si="208"/>
        <v>-8.9372222213190584E-3</v>
      </c>
      <c r="BI264" s="51">
        <f t="shared" si="209"/>
        <v>-8.3792340628759787E-2</v>
      </c>
    </row>
    <row r="265" spans="1:61" ht="12.75" customHeight="1" x14ac:dyDescent="0.2">
      <c r="A265" s="45">
        <f t="shared" si="210"/>
        <v>239</v>
      </c>
      <c r="B265" s="57">
        <f t="shared" si="229"/>
        <v>9.6755366950385863E-2</v>
      </c>
      <c r="C265" s="16">
        <f t="shared" si="211"/>
        <v>9.5814722634770533E-2</v>
      </c>
      <c r="D265" s="34">
        <f t="shared" si="212"/>
        <v>1</v>
      </c>
      <c r="E265" s="49">
        <f t="shared" si="230"/>
        <v>8.2970977508046592E-2</v>
      </c>
      <c r="F265" s="49">
        <f t="shared" si="213"/>
        <v>4.7919511371352412E-2</v>
      </c>
      <c r="G265" s="20">
        <f t="shared" si="184"/>
        <v>4.7919511371352412E-2</v>
      </c>
      <c r="H265" s="49">
        <f t="shared" si="214"/>
        <v>30.008401456556186</v>
      </c>
      <c r="I265" s="20">
        <f t="shared" si="185"/>
        <v>30.008401456556186</v>
      </c>
      <c r="J265" s="57">
        <f t="shared" si="215"/>
        <v>0</v>
      </c>
      <c r="K265" s="16">
        <f t="shared" si="186"/>
        <v>30.008401456556186</v>
      </c>
      <c r="L265" s="34">
        <f t="shared" si="216"/>
        <v>1</v>
      </c>
      <c r="M265" s="49">
        <f t="shared" si="231"/>
        <v>59.991633239975222</v>
      </c>
      <c r="N265" s="20">
        <f t="shared" si="232"/>
        <v>59.991633239975222</v>
      </c>
      <c r="O265" s="16">
        <f t="shared" si="217"/>
        <v>30.008366760024778</v>
      </c>
      <c r="P265" s="49">
        <f t="shared" si="233"/>
        <v>4.7919511371352398E-2</v>
      </c>
      <c r="Q265" s="20">
        <f t="shared" si="187"/>
        <v>4.7919511371352398E-2</v>
      </c>
      <c r="R265" s="49">
        <f t="shared" si="234"/>
        <v>9.5814722634498056E-2</v>
      </c>
      <c r="S265" s="20">
        <f t="shared" si="188"/>
        <v>9.5814722634498056E-2</v>
      </c>
      <c r="T265" s="57">
        <f t="shared" si="235"/>
        <v>-8.3792340628759787E-2</v>
      </c>
      <c r="U265" s="16">
        <f t="shared" si="218"/>
        <v>-8.2136312071319495E-4</v>
      </c>
      <c r="V265" s="16">
        <f t="shared" si="236"/>
        <v>-8.2136312071319495E-4</v>
      </c>
      <c r="W265" s="34">
        <f t="shared" si="189"/>
        <v>4</v>
      </c>
      <c r="X265" s="49">
        <f t="shared" si="237"/>
        <v>59.991598546844003</v>
      </c>
      <c r="Y265" s="20">
        <f t="shared" si="238"/>
        <v>59.991598546844003</v>
      </c>
      <c r="Z265" s="16">
        <f t="shared" si="219"/>
        <v>30.008401453155997</v>
      </c>
      <c r="AA265" s="49">
        <f t="shared" si="190"/>
        <v>-4.7437481775402596E-4</v>
      </c>
      <c r="AB265" s="20">
        <f t="shared" si="220"/>
        <v>359.99952562518223</v>
      </c>
      <c r="AC265" s="49">
        <f t="shared" si="221"/>
        <v>9.4850870756725796E-4</v>
      </c>
      <c r="AD265" s="20">
        <f t="shared" si="222"/>
        <v>359.99905149129245</v>
      </c>
      <c r="AF265" s="58">
        <f t="shared" si="239"/>
        <v>6.1111209021687918</v>
      </c>
      <c r="AG265" s="51">
        <f t="shared" si="223"/>
        <v>366.6672541301275</v>
      </c>
      <c r="AH265" s="16">
        <f t="shared" si="224"/>
        <v>250.00040054326877</v>
      </c>
      <c r="AI265" s="52">
        <f t="shared" si="191"/>
        <v>159.83453963956228</v>
      </c>
      <c r="AJ265" s="52">
        <f t="shared" si="225"/>
        <v>4.8393886189103341E-2</v>
      </c>
      <c r="AK265" s="16">
        <f t="shared" si="240"/>
        <v>11.5642092328834</v>
      </c>
      <c r="AL265" s="16">
        <f t="shared" si="241"/>
        <v>11.563734858065629</v>
      </c>
      <c r="AM265" s="32">
        <f t="shared" si="192"/>
        <v>6.111120901540855</v>
      </c>
      <c r="AN265" s="32">
        <f t="shared" si="193"/>
        <v>-8.7605917534344454E-5</v>
      </c>
      <c r="AO265" s="32">
        <f t="shared" si="194"/>
        <v>5.9870793547636456</v>
      </c>
      <c r="AP265" s="32">
        <f t="shared" si="195"/>
        <v>-8.7605917534344454E-5</v>
      </c>
      <c r="AQ265" s="32">
        <f t="shared" si="196"/>
        <v>1.2250222336808603</v>
      </c>
      <c r="AR265" s="56">
        <f t="shared" si="243"/>
        <v>1456.7103517966768</v>
      </c>
      <c r="AS265" s="56">
        <f t="shared" si="243"/>
        <v>-6.896723899675032E-3</v>
      </c>
      <c r="AT265" s="56">
        <f t="shared" si="243"/>
        <v>147.49530100721117</v>
      </c>
      <c r="AU265" s="55">
        <f t="shared" si="227"/>
        <v>0.31005890174502254</v>
      </c>
      <c r="AV265" s="56">
        <f t="shared" si="197"/>
        <v>11547.042384424401</v>
      </c>
      <c r="AW265" s="53">
        <f t="shared" si="198"/>
        <v>1.0319848379901964E-2</v>
      </c>
      <c r="AX265" s="53">
        <f t="shared" si="199"/>
        <v>9.6755368916602594E-2</v>
      </c>
      <c r="AY265" s="56">
        <f t="shared" si="200"/>
        <v>676.67224926758331</v>
      </c>
      <c r="AZ265" s="56">
        <f t="shared" si="201"/>
        <v>399.58634909890571</v>
      </c>
      <c r="BA265" s="53">
        <f t="shared" si="202"/>
        <v>7.4403432051347793E-3</v>
      </c>
      <c r="BB265" s="56">
        <f t="shared" si="203"/>
        <v>277.08915261206363</v>
      </c>
      <c r="BC265" s="56">
        <f t="shared" si="204"/>
        <v>-3.2524433860317004E-3</v>
      </c>
      <c r="BD265" s="53">
        <f t="shared" si="205"/>
        <v>-2.9067809306162202E-9</v>
      </c>
      <c r="BE265" s="32">
        <f t="shared" si="206"/>
        <v>6.1111208992620112</v>
      </c>
      <c r="BF265" s="53">
        <f t="shared" si="207"/>
        <v>1.2811946703725763E-7</v>
      </c>
      <c r="BG265" s="51">
        <f t="shared" si="228"/>
        <v>6.1111210273814782</v>
      </c>
      <c r="BH265" s="51">
        <f t="shared" si="208"/>
        <v>-8.9372222213038935E-3</v>
      </c>
      <c r="BI265" s="51">
        <f t="shared" si="209"/>
        <v>-8.3792338925829393E-2</v>
      </c>
    </row>
    <row r="266" spans="1:61" ht="12.75" customHeight="1" x14ac:dyDescent="0.2">
      <c r="A266" s="45">
        <f t="shared" si="210"/>
        <v>240</v>
      </c>
      <c r="B266" s="57">
        <f t="shared" si="229"/>
        <v>9.6755368916602594E-2</v>
      </c>
      <c r="C266" s="16">
        <f t="shared" si="211"/>
        <v>9.5806860209052047E-2</v>
      </c>
      <c r="D266" s="34">
        <f t="shared" si="212"/>
        <v>1</v>
      </c>
      <c r="E266" s="49">
        <f t="shared" si="230"/>
        <v>8.2964140010814008E-2</v>
      </c>
      <c r="F266" s="49">
        <f t="shared" si="213"/>
        <v>4.7915629391569889E-2</v>
      </c>
      <c r="G266" s="20">
        <f t="shared" si="184"/>
        <v>4.7915629391569889E-2</v>
      </c>
      <c r="H266" s="49">
        <f t="shared" si="214"/>
        <v>30.008436144017566</v>
      </c>
      <c r="I266" s="20">
        <f t="shared" si="185"/>
        <v>30.008436144017566</v>
      </c>
      <c r="J266" s="57">
        <f t="shared" si="215"/>
        <v>0</v>
      </c>
      <c r="K266" s="16">
        <f t="shared" si="186"/>
        <v>30.008436144017566</v>
      </c>
      <c r="L266" s="34">
        <f t="shared" si="216"/>
        <v>1</v>
      </c>
      <c r="M266" s="49">
        <f t="shared" si="231"/>
        <v>59.991598546844003</v>
      </c>
      <c r="N266" s="20">
        <f t="shared" si="232"/>
        <v>59.991598546844003</v>
      </c>
      <c r="O266" s="16">
        <f t="shared" si="217"/>
        <v>30.008401453155997</v>
      </c>
      <c r="P266" s="49">
        <f t="shared" si="233"/>
        <v>4.7915629391569868E-2</v>
      </c>
      <c r="Q266" s="20">
        <f t="shared" si="187"/>
        <v>4.7915629391569868E-2</v>
      </c>
      <c r="R266" s="49">
        <f t="shared" si="234"/>
        <v>9.5806860209206507E-2</v>
      </c>
      <c r="S266" s="20">
        <f t="shared" si="188"/>
        <v>9.5806860209206507E-2</v>
      </c>
      <c r="T266" s="57">
        <f t="shared" si="235"/>
        <v>-8.3792338925829393E-2</v>
      </c>
      <c r="U266" s="16">
        <f t="shared" si="218"/>
        <v>-8.2819891501538512E-4</v>
      </c>
      <c r="V266" s="16">
        <f t="shared" si="236"/>
        <v>-8.2819891501538512E-4</v>
      </c>
      <c r="W266" s="34">
        <f t="shared" si="189"/>
        <v>4</v>
      </c>
      <c r="X266" s="49">
        <f t="shared" si="237"/>
        <v>59.991563859439466</v>
      </c>
      <c r="Y266" s="20">
        <f t="shared" si="238"/>
        <v>59.991563859439466</v>
      </c>
      <c r="Z266" s="16">
        <f t="shared" si="219"/>
        <v>30.008436140560534</v>
      </c>
      <c r="AA266" s="49">
        <f t="shared" si="190"/>
        <v>-4.7832347066553824E-4</v>
      </c>
      <c r="AB266" s="20">
        <f t="shared" si="220"/>
        <v>359.99952167652935</v>
      </c>
      <c r="AC266" s="49">
        <f t="shared" si="221"/>
        <v>9.5640293948701311E-4</v>
      </c>
      <c r="AD266" s="20">
        <f t="shared" si="222"/>
        <v>359.99904359706051</v>
      </c>
      <c r="AF266" s="58">
        <f t="shared" si="239"/>
        <v>6.1111210273814782</v>
      </c>
      <c r="AG266" s="51">
        <f t="shared" si="223"/>
        <v>366.66726164288872</v>
      </c>
      <c r="AH266" s="16">
        <f t="shared" si="224"/>
        <v>250.00040566560597</v>
      </c>
      <c r="AI266" s="52">
        <f t="shared" si="191"/>
        <v>159.83454618936312</v>
      </c>
      <c r="AJ266" s="52">
        <f t="shared" si="225"/>
        <v>4.8393952862227252E-2</v>
      </c>
      <c r="AK266" s="16">
        <f t="shared" si="240"/>
        <v>11.612603185745627</v>
      </c>
      <c r="AL266" s="16">
        <f t="shared" si="241"/>
        <v>11.612124862274982</v>
      </c>
      <c r="AM266" s="32">
        <f t="shared" si="192"/>
        <v>6.1111210267430458</v>
      </c>
      <c r="AN266" s="32">
        <f t="shared" si="193"/>
        <v>-8.8335019564105409E-5</v>
      </c>
      <c r="AO266" s="32">
        <f t="shared" si="194"/>
        <v>5.9860427314864273</v>
      </c>
      <c r="AP266" s="32">
        <f t="shared" si="195"/>
        <v>-8.8335019564105409E-5</v>
      </c>
      <c r="AQ266" s="32">
        <f t="shared" si="196"/>
        <v>1.2300782984507501</v>
      </c>
      <c r="AR266" s="56">
        <f t="shared" si="243"/>
        <v>1462.6963945281632</v>
      </c>
      <c r="AS266" s="56">
        <f t="shared" si="243"/>
        <v>-6.9850589192391377E-3</v>
      </c>
      <c r="AT266" s="56">
        <f t="shared" si="243"/>
        <v>148.72537930566193</v>
      </c>
      <c r="AU266" s="55">
        <f t="shared" si="227"/>
        <v>0.31005890174502254</v>
      </c>
      <c r="AV266" s="56">
        <f t="shared" si="197"/>
        <v>11547.042857606406</v>
      </c>
      <c r="AW266" s="53">
        <f t="shared" si="198"/>
        <v>1.0319848802795234E-2</v>
      </c>
      <c r="AX266" s="53">
        <f t="shared" si="199"/>
        <v>9.6755370899053908E-2</v>
      </c>
      <c r="AY266" s="56">
        <f t="shared" si="200"/>
        <v>676.67223540303212</v>
      </c>
      <c r="AZ266" s="56">
        <f t="shared" si="201"/>
        <v>399.5863654734078</v>
      </c>
      <c r="BA266" s="53">
        <f t="shared" si="202"/>
        <v>7.4403432051347793E-3</v>
      </c>
      <c r="BB266" s="56">
        <f t="shared" si="203"/>
        <v>277.08916396679814</v>
      </c>
      <c r="BC266" s="56">
        <f t="shared" si="204"/>
        <v>-3.2940371738163776E-3</v>
      </c>
      <c r="BD266" s="53">
        <f t="shared" si="205"/>
        <v>-2.9439542230657813E-9</v>
      </c>
      <c r="BE266" s="32">
        <f t="shared" si="206"/>
        <v>6.1111210244375238</v>
      </c>
      <c r="BF266" s="53">
        <f t="shared" si="207"/>
        <v>1.2918574125949412E-7</v>
      </c>
      <c r="BG266" s="51">
        <f t="shared" si="228"/>
        <v>6.111121153623265</v>
      </c>
      <c r="BH266" s="51">
        <f t="shared" si="208"/>
        <v>-8.9372222212885447E-3</v>
      </c>
      <c r="BI266" s="51">
        <f t="shared" si="209"/>
        <v>-8.379233720883783E-2</v>
      </c>
    </row>
    <row r="267" spans="1:61" ht="12.75" customHeight="1" x14ac:dyDescent="0.2">
      <c r="A267" s="45">
        <f t="shared" si="210"/>
        <v>241</v>
      </c>
      <c r="B267" s="57">
        <f t="shared" si="229"/>
        <v>9.6755370899053908E-2</v>
      </c>
      <c r="C267" s="16">
        <f t="shared" si="211"/>
        <v>9.5798967959581205E-2</v>
      </c>
      <c r="D267" s="34">
        <f t="shared" si="212"/>
        <v>1</v>
      </c>
      <c r="E267" s="49">
        <f t="shared" si="230"/>
        <v>8.2957276697179103E-2</v>
      </c>
      <c r="F267" s="49">
        <f t="shared" si="213"/>
        <v>4.7911732479524217E-2</v>
      </c>
      <c r="G267" s="20">
        <f t="shared" si="184"/>
        <v>4.7911732479524217E-2</v>
      </c>
      <c r="H267" s="49">
        <f t="shared" si="214"/>
        <v>30.008470825731123</v>
      </c>
      <c r="I267" s="20">
        <f t="shared" si="185"/>
        <v>30.008470825731123</v>
      </c>
      <c r="J267" s="57">
        <f t="shared" si="215"/>
        <v>0</v>
      </c>
      <c r="K267" s="16">
        <f t="shared" si="186"/>
        <v>30.008470825731123</v>
      </c>
      <c r="L267" s="34">
        <f t="shared" si="216"/>
        <v>1</v>
      </c>
      <c r="M267" s="49">
        <f t="shared" si="231"/>
        <v>59.991563859439466</v>
      </c>
      <c r="N267" s="20">
        <f t="shared" si="232"/>
        <v>59.991563859439466</v>
      </c>
      <c r="O267" s="16">
        <f t="shared" si="217"/>
        <v>30.008436140560534</v>
      </c>
      <c r="P267" s="49">
        <f t="shared" si="233"/>
        <v>4.7911732479524204E-2</v>
      </c>
      <c r="Q267" s="20">
        <f t="shared" si="187"/>
        <v>4.7911732479524204E-2</v>
      </c>
      <c r="R267" s="49">
        <f t="shared" si="234"/>
        <v>9.5798967958288864E-2</v>
      </c>
      <c r="S267" s="20">
        <f t="shared" si="188"/>
        <v>9.5798967958288864E-2</v>
      </c>
      <c r="T267" s="57">
        <f t="shared" si="235"/>
        <v>-8.379233720883783E-2</v>
      </c>
      <c r="U267" s="16">
        <f t="shared" si="218"/>
        <v>-8.3506051165872786E-4</v>
      </c>
      <c r="V267" s="16">
        <f t="shared" si="236"/>
        <v>-8.3506051165872786E-4</v>
      </c>
      <c r="W267" s="34">
        <f t="shared" si="189"/>
        <v>4</v>
      </c>
      <c r="X267" s="49">
        <f t="shared" si="237"/>
        <v>59.991529177783427</v>
      </c>
      <c r="Y267" s="20">
        <f t="shared" si="238"/>
        <v>59.991529177783427</v>
      </c>
      <c r="Z267" s="16">
        <f t="shared" si="219"/>
        <v>30.008470822216573</v>
      </c>
      <c r="AA267" s="49">
        <f t="shared" si="190"/>
        <v>-4.8228703657889787E-4</v>
      </c>
      <c r="AB267" s="20">
        <f t="shared" si="220"/>
        <v>359.99951771296344</v>
      </c>
      <c r="AC267" s="49">
        <f t="shared" si="221"/>
        <v>9.643270344361724E-4</v>
      </c>
      <c r="AD267" s="20">
        <f t="shared" si="222"/>
        <v>359.99903567296559</v>
      </c>
      <c r="AF267" s="58">
        <f t="shared" si="239"/>
        <v>6.111121153623265</v>
      </c>
      <c r="AG267" s="51">
        <f t="shared" si="223"/>
        <v>366.66726921739593</v>
      </c>
      <c r="AH267" s="16">
        <f t="shared" si="224"/>
        <v>250.00041083004268</v>
      </c>
      <c r="AI267" s="52">
        <f t="shared" si="191"/>
        <v>159.83455279299568</v>
      </c>
      <c r="AJ267" s="52">
        <f t="shared" si="225"/>
        <v>4.8394019516081244E-2</v>
      </c>
      <c r="AK267" s="16">
        <f t="shared" si="240"/>
        <v>11.660997205261708</v>
      </c>
      <c r="AL267" s="16">
        <f t="shared" si="241"/>
        <v>11.660514918225147</v>
      </c>
      <c r="AM267" s="32">
        <f t="shared" si="192"/>
        <v>6.11112115297421</v>
      </c>
      <c r="AN267" s="32">
        <f t="shared" si="193"/>
        <v>-8.9066873695422031E-5</v>
      </c>
      <c r="AO267" s="32">
        <f t="shared" si="194"/>
        <v>5.98500183827562</v>
      </c>
      <c r="AP267" s="32">
        <f t="shared" si="195"/>
        <v>-8.9066873695422031E-5</v>
      </c>
      <c r="AQ267" s="32">
        <f t="shared" si="196"/>
        <v>1.2351334916381689</v>
      </c>
      <c r="AR267" s="56">
        <f t="shared" ref="AR267:AT282" si="244">AR266+AO267</f>
        <v>1468.6813963664388</v>
      </c>
      <c r="AS267" s="56">
        <f t="shared" si="244"/>
        <v>-7.0741257929345597E-3</v>
      </c>
      <c r="AT267" s="56">
        <f t="shared" si="244"/>
        <v>149.96051279730011</v>
      </c>
      <c r="AU267" s="55">
        <f t="shared" si="227"/>
        <v>0.31005890174502254</v>
      </c>
      <c r="AV267" s="56">
        <f t="shared" si="197"/>
        <v>11547.043334677415</v>
      </c>
      <c r="AW267" s="53">
        <f t="shared" si="198"/>
        <v>1.0319849229164199E-2</v>
      </c>
      <c r="AX267" s="53">
        <f t="shared" si="199"/>
        <v>9.6755372897798647E-2</v>
      </c>
      <c r="AY267" s="56">
        <f t="shared" si="200"/>
        <v>676.67222142453124</v>
      </c>
      <c r="AZ267" s="56">
        <f t="shared" si="201"/>
        <v>399.58638198248923</v>
      </c>
      <c r="BA267" s="53">
        <f t="shared" si="202"/>
        <v>7.4403432051347793E-3</v>
      </c>
      <c r="BB267" s="56">
        <f t="shared" si="203"/>
        <v>277.08917541485533</v>
      </c>
      <c r="BC267" s="56">
        <f t="shared" si="204"/>
        <v>-3.3359728133177668E-3</v>
      </c>
      <c r="BD267" s="53">
        <f t="shared" si="205"/>
        <v>-2.9814330359912727E-9</v>
      </c>
      <c r="BE267" s="32">
        <f t="shared" si="206"/>
        <v>6.1111211506418321</v>
      </c>
      <c r="BF267" s="53">
        <f t="shared" si="207"/>
        <v>1.3025604023291755E-7</v>
      </c>
      <c r="BG267" s="51">
        <f t="shared" si="228"/>
        <v>6.1111212808978728</v>
      </c>
      <c r="BH267" s="51">
        <f t="shared" si="208"/>
        <v>-8.9372222212730102E-3</v>
      </c>
      <c r="BI267" s="51">
        <f t="shared" si="209"/>
        <v>-8.3792335477734126E-2</v>
      </c>
    </row>
    <row r="268" spans="1:61" ht="12.75" customHeight="1" x14ac:dyDescent="0.2">
      <c r="A268" s="45">
        <f t="shared" si="210"/>
        <v>242</v>
      </c>
      <c r="B268" s="57">
        <f t="shared" si="229"/>
        <v>9.6755372897798647E-2</v>
      </c>
      <c r="C268" s="16">
        <f t="shared" si="211"/>
        <v>9.5791045863393265E-2</v>
      </c>
      <c r="D268" s="34">
        <f t="shared" si="212"/>
        <v>1</v>
      </c>
      <c r="E268" s="49">
        <f t="shared" si="230"/>
        <v>8.295038754729965E-2</v>
      </c>
      <c r="F268" s="49">
        <f t="shared" si="213"/>
        <v>4.7907820623653681E-2</v>
      </c>
      <c r="G268" s="20">
        <f t="shared" si="184"/>
        <v>4.7907820623653681E-2</v>
      </c>
      <c r="H268" s="49">
        <f t="shared" si="214"/>
        <v>30.008505501675057</v>
      </c>
      <c r="I268" s="20">
        <f t="shared" si="185"/>
        <v>30.008505501675057</v>
      </c>
      <c r="J268" s="57">
        <f t="shared" si="215"/>
        <v>0</v>
      </c>
      <c r="K268" s="16">
        <f t="shared" si="186"/>
        <v>30.008505501675057</v>
      </c>
      <c r="L268" s="34">
        <f t="shared" si="216"/>
        <v>1</v>
      </c>
      <c r="M268" s="49">
        <f t="shared" si="231"/>
        <v>59.991529177783413</v>
      </c>
      <c r="N268" s="20">
        <f t="shared" si="232"/>
        <v>59.991529177783413</v>
      </c>
      <c r="O268" s="16">
        <f t="shared" si="217"/>
        <v>30.008470822216587</v>
      </c>
      <c r="P268" s="49">
        <f t="shared" si="233"/>
        <v>4.7907820623653681E-2</v>
      </c>
      <c r="Q268" s="20">
        <f t="shared" si="187"/>
        <v>4.7907820623653681E-2</v>
      </c>
      <c r="R268" s="49">
        <f t="shared" si="234"/>
        <v>9.5791045862979887E-2</v>
      </c>
      <c r="S268" s="20">
        <f t="shared" si="188"/>
        <v>9.5791045862979887E-2</v>
      </c>
      <c r="T268" s="57">
        <f t="shared" si="235"/>
        <v>-8.3792335477734126E-2</v>
      </c>
      <c r="U268" s="16">
        <f t="shared" si="218"/>
        <v>-8.4194793043447513E-4</v>
      </c>
      <c r="V268" s="16">
        <f t="shared" si="236"/>
        <v>-8.4194793043447513E-4</v>
      </c>
      <c r="W268" s="34">
        <f t="shared" si="189"/>
        <v>4</v>
      </c>
      <c r="X268" s="49">
        <f t="shared" si="237"/>
        <v>59.991494501897726</v>
      </c>
      <c r="Y268" s="20">
        <f t="shared" si="238"/>
        <v>59.991494501897726</v>
      </c>
      <c r="Z268" s="16">
        <f t="shared" si="219"/>
        <v>30.008505498102274</v>
      </c>
      <c r="AA268" s="49">
        <f t="shared" si="190"/>
        <v>-4.8626552698382165E-4</v>
      </c>
      <c r="AB268" s="20">
        <f t="shared" si="220"/>
        <v>359.999513734473</v>
      </c>
      <c r="AC268" s="49">
        <f t="shared" si="221"/>
        <v>9.7228138684168279E-4</v>
      </c>
      <c r="AD268" s="20">
        <f t="shared" si="222"/>
        <v>359.99902771861315</v>
      </c>
      <c r="AF268" s="58">
        <f t="shared" si="239"/>
        <v>6.1111212808978728</v>
      </c>
      <c r="AG268" s="51">
        <f t="shared" si="223"/>
        <v>366.66727685387235</v>
      </c>
      <c r="AH268" s="16">
        <f t="shared" si="224"/>
        <v>250.00041603673117</v>
      </c>
      <c r="AI268" s="52">
        <f t="shared" si="191"/>
        <v>159.83455945065458</v>
      </c>
      <c r="AJ268" s="52">
        <f t="shared" si="225"/>
        <v>4.8394086150665316E-2</v>
      </c>
      <c r="AK268" s="16">
        <f t="shared" si="240"/>
        <v>11.709391291412373</v>
      </c>
      <c r="AL268" s="16">
        <f t="shared" si="241"/>
        <v>11.708905025885372</v>
      </c>
      <c r="AM268" s="32">
        <f t="shared" si="192"/>
        <v>6.1111212802380663</v>
      </c>
      <c r="AN268" s="32">
        <f t="shared" si="193"/>
        <v>-8.9801482039808124E-5</v>
      </c>
      <c r="AO268" s="32">
        <f t="shared" si="194"/>
        <v>5.9839566758635918</v>
      </c>
      <c r="AP268" s="32">
        <f t="shared" si="195"/>
        <v>-8.9801482039808124E-5</v>
      </c>
      <c r="AQ268" s="32">
        <f t="shared" si="196"/>
        <v>1.2401878096345311</v>
      </c>
      <c r="AR268" s="56">
        <f t="shared" si="244"/>
        <v>1474.6653530423023</v>
      </c>
      <c r="AS268" s="56">
        <f t="shared" si="244"/>
        <v>-7.1639272749743675E-3</v>
      </c>
      <c r="AT268" s="56">
        <f t="shared" si="244"/>
        <v>151.20070060693465</v>
      </c>
      <c r="AU268" s="55">
        <f t="shared" si="227"/>
        <v>0.31005890174502254</v>
      </c>
      <c r="AV268" s="56">
        <f t="shared" si="197"/>
        <v>11547.043815651487</v>
      </c>
      <c r="AW268" s="53">
        <f t="shared" si="198"/>
        <v>1.0319849659021415E-2</v>
      </c>
      <c r="AX268" s="53">
        <f t="shared" si="199"/>
        <v>9.6755374912895653E-2</v>
      </c>
      <c r="AY268" s="56">
        <f t="shared" si="200"/>
        <v>676.67220733166891</v>
      </c>
      <c r="AZ268" s="56">
        <f t="shared" si="201"/>
        <v>399.58639862663642</v>
      </c>
      <c r="BA268" s="53">
        <f t="shared" si="202"/>
        <v>7.4403432051347793E-3</v>
      </c>
      <c r="BB268" s="56">
        <f t="shared" si="203"/>
        <v>277.08918695657258</v>
      </c>
      <c r="BC268" s="56">
        <f t="shared" si="204"/>
        <v>-3.3782515400844204E-3</v>
      </c>
      <c r="BD268" s="53">
        <f t="shared" si="205"/>
        <v>-3.019218473629893E-9</v>
      </c>
      <c r="BE268" s="32">
        <f t="shared" si="206"/>
        <v>6.1111212778786541</v>
      </c>
      <c r="BF268" s="53">
        <f t="shared" si="207"/>
        <v>1.3133036704464568E-7</v>
      </c>
      <c r="BG268" s="51">
        <f t="shared" si="228"/>
        <v>6.1111214092090211</v>
      </c>
      <c r="BH268" s="51">
        <f t="shared" si="208"/>
        <v>-8.9372222212572867E-3</v>
      </c>
      <c r="BI268" s="51">
        <f t="shared" si="209"/>
        <v>-8.3792333732467264E-2</v>
      </c>
    </row>
    <row r="269" spans="1:61" ht="12.75" customHeight="1" x14ac:dyDescent="0.2">
      <c r="A269" s="45">
        <f t="shared" si="210"/>
        <v>243</v>
      </c>
      <c r="B269" s="57">
        <f t="shared" si="229"/>
        <v>9.6755374912895653E-2</v>
      </c>
      <c r="C269" s="16">
        <f t="shared" si="211"/>
        <v>9.5783093526051744E-2</v>
      </c>
      <c r="D269" s="34">
        <f t="shared" si="212"/>
        <v>1</v>
      </c>
      <c r="E269" s="49">
        <f t="shared" si="230"/>
        <v>8.2943472219657297E-2</v>
      </c>
      <c r="F269" s="49">
        <f t="shared" si="213"/>
        <v>4.7903893626612418E-2</v>
      </c>
      <c r="G269" s="20">
        <f t="shared" si="184"/>
        <v>4.7903893626612418E-2</v>
      </c>
      <c r="H269" s="49">
        <f t="shared" si="214"/>
        <v>30.008540171827196</v>
      </c>
      <c r="I269" s="20">
        <f t="shared" si="185"/>
        <v>30.008540171827196</v>
      </c>
      <c r="J269" s="57">
        <f t="shared" si="215"/>
        <v>0</v>
      </c>
      <c r="K269" s="16">
        <f t="shared" si="186"/>
        <v>30.008540171827196</v>
      </c>
      <c r="L269" s="34">
        <f t="shared" si="216"/>
        <v>1</v>
      </c>
      <c r="M269" s="49">
        <f t="shared" si="231"/>
        <v>59.991494501897726</v>
      </c>
      <c r="N269" s="20">
        <f t="shared" si="232"/>
        <v>59.991494501897726</v>
      </c>
      <c r="O269" s="16">
        <f t="shared" si="217"/>
        <v>30.008505498102274</v>
      </c>
      <c r="P269" s="49">
        <f t="shared" si="233"/>
        <v>4.7903893626612411E-2</v>
      </c>
      <c r="Q269" s="20">
        <f t="shared" si="187"/>
        <v>4.7903893626612411E-2</v>
      </c>
      <c r="R269" s="49">
        <f t="shared" si="234"/>
        <v>9.5783093523929094E-2</v>
      </c>
      <c r="S269" s="20">
        <f t="shared" si="188"/>
        <v>9.5783093523929094E-2</v>
      </c>
      <c r="T269" s="57">
        <f t="shared" si="235"/>
        <v>-8.3792333732467264E-2</v>
      </c>
      <c r="U269" s="16">
        <f t="shared" si="218"/>
        <v>-8.4886151280996747E-4</v>
      </c>
      <c r="V269" s="16">
        <f t="shared" si="236"/>
        <v>-8.4886151280996747E-4</v>
      </c>
      <c r="W269" s="34">
        <f t="shared" si="189"/>
        <v>4</v>
      </c>
      <c r="X269" s="49">
        <f t="shared" si="237"/>
        <v>59.991459831804498</v>
      </c>
      <c r="Y269" s="20">
        <f t="shared" si="238"/>
        <v>59.991459831804498</v>
      </c>
      <c r="Z269" s="16">
        <f t="shared" si="219"/>
        <v>30.008540168195502</v>
      </c>
      <c r="AA269" s="49">
        <f t="shared" si="190"/>
        <v>-4.9025913915375953E-4</v>
      </c>
      <c r="AB269" s="20">
        <f t="shared" si="220"/>
        <v>359.99950974086084</v>
      </c>
      <c r="AC269" s="49">
        <f t="shared" si="221"/>
        <v>9.8026526011252453E-4</v>
      </c>
      <c r="AD269" s="20">
        <f t="shared" si="222"/>
        <v>359.99901973473987</v>
      </c>
      <c r="AF269" s="58">
        <f t="shared" si="239"/>
        <v>6.1111214092090211</v>
      </c>
      <c r="AG269" s="51">
        <f t="shared" si="223"/>
        <v>366.66728455254128</v>
      </c>
      <c r="AH269" s="16">
        <f t="shared" si="224"/>
        <v>250.00042128582362</v>
      </c>
      <c r="AI269" s="52">
        <f t="shared" si="191"/>
        <v>159.83456616253451</v>
      </c>
      <c r="AJ269" s="52">
        <f t="shared" si="225"/>
        <v>4.8394152765752096E-2</v>
      </c>
      <c r="AK269" s="16">
        <f t="shared" si="240"/>
        <v>11.757785444178126</v>
      </c>
      <c r="AL269" s="16">
        <f t="shared" si="241"/>
        <v>11.75729518503897</v>
      </c>
      <c r="AM269" s="32">
        <f t="shared" si="192"/>
        <v>6.1111214085383354</v>
      </c>
      <c r="AN269" s="32">
        <f t="shared" si="193"/>
        <v>-9.0538881018493124E-5</v>
      </c>
      <c r="AO269" s="32">
        <f t="shared" si="194"/>
        <v>5.9829072449898106</v>
      </c>
      <c r="AP269" s="32">
        <f t="shared" si="195"/>
        <v>-9.0538881018493124E-5</v>
      </c>
      <c r="AQ269" s="32">
        <f t="shared" si="196"/>
        <v>1.2452412488124553</v>
      </c>
      <c r="AR269" s="56">
        <f t="shared" si="244"/>
        <v>1480.648260287292</v>
      </c>
      <c r="AS269" s="56">
        <f t="shared" si="244"/>
        <v>-7.2544661559928603E-3</v>
      </c>
      <c r="AT269" s="56">
        <f t="shared" si="244"/>
        <v>152.44594185574709</v>
      </c>
      <c r="AU269" s="55">
        <f t="shared" si="227"/>
        <v>0.31005890174502254</v>
      </c>
      <c r="AV269" s="56">
        <f t="shared" si="197"/>
        <v>11547.04430054269</v>
      </c>
      <c r="AW269" s="53">
        <f t="shared" si="198"/>
        <v>1.0319850092379457E-2</v>
      </c>
      <c r="AX269" s="53">
        <f t="shared" si="199"/>
        <v>9.6755376944403906E-2</v>
      </c>
      <c r="AY269" s="56">
        <f t="shared" si="200"/>
        <v>676.6721931240329</v>
      </c>
      <c r="AZ269" s="56">
        <f t="shared" si="201"/>
        <v>399.5864154063363</v>
      </c>
      <c r="BA269" s="53">
        <f t="shared" si="202"/>
        <v>7.4403432051347793E-3</v>
      </c>
      <c r="BB269" s="56">
        <f t="shared" si="203"/>
        <v>277.0891985922874</v>
      </c>
      <c r="BC269" s="56">
        <f t="shared" si="204"/>
        <v>-3.420874590801759E-3</v>
      </c>
      <c r="BD269" s="53">
        <f t="shared" si="205"/>
        <v>-3.057311641234883E-9</v>
      </c>
      <c r="BE269" s="32">
        <f t="shared" si="206"/>
        <v>6.1111214061517094</v>
      </c>
      <c r="BF269" s="53">
        <f t="shared" si="207"/>
        <v>1.3240877495810428E-7</v>
      </c>
      <c r="BG269" s="51">
        <f t="shared" si="228"/>
        <v>6.111121538560484</v>
      </c>
      <c r="BH269" s="51">
        <f t="shared" si="208"/>
        <v>-8.9372222212413758E-3</v>
      </c>
      <c r="BI269" s="51">
        <f t="shared" si="209"/>
        <v>-8.3792331972986231E-2</v>
      </c>
    </row>
    <row r="270" spans="1:61" ht="12.75" customHeight="1" x14ac:dyDescent="0.2">
      <c r="A270" s="45">
        <f t="shared" si="210"/>
        <v>244</v>
      </c>
      <c r="B270" s="57">
        <f t="shared" si="229"/>
        <v>9.6755376944403906E-2</v>
      </c>
      <c r="C270" s="16">
        <f t="shared" si="211"/>
        <v>9.5775111684304193E-2</v>
      </c>
      <c r="D270" s="34">
        <f t="shared" si="212"/>
        <v>1</v>
      </c>
      <c r="E270" s="49">
        <f t="shared" si="230"/>
        <v>8.2936531352283765E-2</v>
      </c>
      <c r="F270" s="49">
        <f t="shared" si="213"/>
        <v>4.7899951856792619E-2</v>
      </c>
      <c r="G270" s="20">
        <f t="shared" si="184"/>
        <v>4.7899951856792619E-2</v>
      </c>
      <c r="H270" s="49">
        <f t="shared" si="214"/>
        <v>30.00857483616597</v>
      </c>
      <c r="I270" s="20">
        <f t="shared" si="185"/>
        <v>30.00857483616597</v>
      </c>
      <c r="J270" s="57">
        <f t="shared" si="215"/>
        <v>0</v>
      </c>
      <c r="K270" s="16">
        <f t="shared" si="186"/>
        <v>30.00857483616597</v>
      </c>
      <c r="L270" s="34">
        <f t="shared" si="216"/>
        <v>1</v>
      </c>
      <c r="M270" s="49">
        <f t="shared" si="231"/>
        <v>59.991459831804491</v>
      </c>
      <c r="N270" s="20">
        <f t="shared" si="232"/>
        <v>59.991459831804491</v>
      </c>
      <c r="O270" s="16">
        <f t="shared" si="217"/>
        <v>30.008540168195509</v>
      </c>
      <c r="P270" s="49">
        <f t="shared" si="233"/>
        <v>4.789995185679264E-2</v>
      </c>
      <c r="Q270" s="20">
        <f t="shared" si="187"/>
        <v>4.789995185679264E-2</v>
      </c>
      <c r="R270" s="49">
        <f t="shared" si="234"/>
        <v>9.5775111683299857E-2</v>
      </c>
      <c r="S270" s="20">
        <f t="shared" si="188"/>
        <v>9.5775111683299857E-2</v>
      </c>
      <c r="T270" s="57">
        <f t="shared" si="235"/>
        <v>-8.3792331972986231E-2</v>
      </c>
      <c r="U270" s="16">
        <f t="shared" si="218"/>
        <v>-8.5580062070246543E-4</v>
      </c>
      <c r="V270" s="16">
        <f t="shared" si="236"/>
        <v>-8.5580062070246543E-4</v>
      </c>
      <c r="W270" s="34">
        <f t="shared" si="189"/>
        <v>4</v>
      </c>
      <c r="X270" s="49">
        <f t="shared" si="237"/>
        <v>59.991425167525342</v>
      </c>
      <c r="Y270" s="20">
        <f t="shared" si="238"/>
        <v>59.991425167525342</v>
      </c>
      <c r="Z270" s="16">
        <f t="shared" si="219"/>
        <v>30.008574832474658</v>
      </c>
      <c r="AA270" s="49">
        <f t="shared" si="190"/>
        <v>-4.9426750462425661E-4</v>
      </c>
      <c r="AB270" s="20">
        <f t="shared" si="220"/>
        <v>359.99950573249538</v>
      </c>
      <c r="AC270" s="49">
        <f t="shared" si="221"/>
        <v>9.8827904515159048E-4</v>
      </c>
      <c r="AD270" s="20">
        <f t="shared" si="222"/>
        <v>359.99901172095485</v>
      </c>
      <c r="AF270" s="58">
        <f t="shared" si="239"/>
        <v>6.111121538560484</v>
      </c>
      <c r="AG270" s="51">
        <f t="shared" si="223"/>
        <v>366.66729231362905</v>
      </c>
      <c r="AH270" s="16">
        <f t="shared" si="224"/>
        <v>250.00042657747437</v>
      </c>
      <c r="AI270" s="52">
        <f t="shared" si="191"/>
        <v>159.83457292883281</v>
      </c>
      <c r="AJ270" s="52">
        <f t="shared" si="225"/>
        <v>4.8394219361398427E-2</v>
      </c>
      <c r="AK270" s="16">
        <f t="shared" si="240"/>
        <v>11.806179663539524</v>
      </c>
      <c r="AL270" s="16">
        <f t="shared" si="241"/>
        <v>11.805685396034903</v>
      </c>
      <c r="AM270" s="32">
        <f t="shared" si="192"/>
        <v>6.1111215378787875</v>
      </c>
      <c r="AN270" s="32">
        <f t="shared" si="193"/>
        <v>-9.1279002574695073E-5</v>
      </c>
      <c r="AO270" s="32">
        <f t="shared" si="194"/>
        <v>5.981853546384567</v>
      </c>
      <c r="AP270" s="32">
        <f t="shared" si="195"/>
        <v>-9.1279002574695073E-5</v>
      </c>
      <c r="AQ270" s="32">
        <f t="shared" si="196"/>
        <v>1.2502938056042594</v>
      </c>
      <c r="AR270" s="56">
        <f t="shared" si="244"/>
        <v>1486.6301138336767</v>
      </c>
      <c r="AS270" s="56">
        <f t="shared" si="244"/>
        <v>-7.3457451585675557E-3</v>
      </c>
      <c r="AT270" s="56">
        <f t="shared" si="244"/>
        <v>153.69623566135135</v>
      </c>
      <c r="AU270" s="55">
        <f t="shared" si="227"/>
        <v>0.31005890174502254</v>
      </c>
      <c r="AV270" s="56">
        <f t="shared" si="197"/>
        <v>11547.044789365276</v>
      </c>
      <c r="AW270" s="53">
        <f t="shared" si="198"/>
        <v>1.0319850529251067E-2</v>
      </c>
      <c r="AX270" s="53">
        <f t="shared" si="199"/>
        <v>9.6755378992383109E-2</v>
      </c>
      <c r="AY270" s="56">
        <f t="shared" si="200"/>
        <v>676.67217880120563</v>
      </c>
      <c r="AZ270" s="56">
        <f t="shared" si="201"/>
        <v>399.58643232208203</v>
      </c>
      <c r="BA270" s="53">
        <f t="shared" si="202"/>
        <v>7.4403432051347793E-3</v>
      </c>
      <c r="BB270" s="56">
        <f t="shared" si="203"/>
        <v>277.0892103223419</v>
      </c>
      <c r="BC270" s="56">
        <f t="shared" si="204"/>
        <v>-3.4638432182987344E-3</v>
      </c>
      <c r="BD270" s="53">
        <f t="shared" si="205"/>
        <v>-3.0957136584873187E-9</v>
      </c>
      <c r="BE270" s="32">
        <f t="shared" si="206"/>
        <v>6.1111215354647701</v>
      </c>
      <c r="BF270" s="53">
        <f t="shared" si="207"/>
        <v>1.3349116444262485E-7</v>
      </c>
      <c r="BG270" s="51">
        <f t="shared" si="228"/>
        <v>6.1111216689559349</v>
      </c>
      <c r="BH270" s="51">
        <f t="shared" si="208"/>
        <v>-8.9372222212252741E-3</v>
      </c>
      <c r="BI270" s="51">
        <f t="shared" si="209"/>
        <v>-8.3792330199239262E-2</v>
      </c>
    </row>
    <row r="271" spans="1:61" ht="12.75" customHeight="1" x14ac:dyDescent="0.2">
      <c r="A271" s="45">
        <f t="shared" si="210"/>
        <v>245</v>
      </c>
      <c r="B271" s="57">
        <f t="shared" si="229"/>
        <v>9.6755378992383109E-2</v>
      </c>
      <c r="C271" s="16">
        <f t="shared" si="211"/>
        <v>9.5767099947238421E-2</v>
      </c>
      <c r="D271" s="34">
        <f t="shared" si="212"/>
        <v>1</v>
      </c>
      <c r="E271" s="49">
        <f t="shared" si="230"/>
        <v>8.2929564606712122E-2</v>
      </c>
      <c r="F271" s="49">
        <f t="shared" si="213"/>
        <v>4.789599511861159E-2</v>
      </c>
      <c r="G271" s="20">
        <f t="shared" si="184"/>
        <v>4.789599511861159E-2</v>
      </c>
      <c r="H271" s="49">
        <f t="shared" si="214"/>
        <v>30.008609494669507</v>
      </c>
      <c r="I271" s="20">
        <f t="shared" si="185"/>
        <v>30.008609494669507</v>
      </c>
      <c r="J271" s="57">
        <f t="shared" si="215"/>
        <v>0</v>
      </c>
      <c r="K271" s="16">
        <f t="shared" si="186"/>
        <v>30.008609494669507</v>
      </c>
      <c r="L271" s="34">
        <f t="shared" si="216"/>
        <v>1</v>
      </c>
      <c r="M271" s="49">
        <f t="shared" si="231"/>
        <v>59.991425167525328</v>
      </c>
      <c r="N271" s="20">
        <f t="shared" si="232"/>
        <v>59.991425167525328</v>
      </c>
      <c r="O271" s="16">
        <f t="shared" si="217"/>
        <v>30.008574832474672</v>
      </c>
      <c r="P271" s="49">
        <f t="shared" si="233"/>
        <v>4.7895995118611596E-2</v>
      </c>
      <c r="Q271" s="20">
        <f t="shared" si="187"/>
        <v>4.7895995118611596E-2</v>
      </c>
      <c r="R271" s="49">
        <f t="shared" si="234"/>
        <v>9.5767099945494788E-2</v>
      </c>
      <c r="S271" s="20">
        <f t="shared" si="188"/>
        <v>9.5767099945494788E-2</v>
      </c>
      <c r="T271" s="57">
        <f t="shared" si="235"/>
        <v>-8.3792330199239262E-2</v>
      </c>
      <c r="U271" s="16">
        <f t="shared" si="218"/>
        <v>-8.6276559252713991E-4</v>
      </c>
      <c r="V271" s="16">
        <f t="shared" si="236"/>
        <v>-8.6276559252713991E-4</v>
      </c>
      <c r="W271" s="34">
        <f t="shared" si="189"/>
        <v>4</v>
      </c>
      <c r="X271" s="49">
        <f t="shared" si="237"/>
        <v>59.991390509082152</v>
      </c>
      <c r="Y271" s="20">
        <f t="shared" si="238"/>
        <v>59.991390509082152</v>
      </c>
      <c r="Z271" s="16">
        <f t="shared" si="219"/>
        <v>30.008609490917848</v>
      </c>
      <c r="AA271" s="49">
        <f t="shared" si="190"/>
        <v>-4.9829081890574907E-4</v>
      </c>
      <c r="AB271" s="20">
        <f t="shared" si="220"/>
        <v>359.99950170918112</v>
      </c>
      <c r="AC271" s="49">
        <f t="shared" si="221"/>
        <v>9.9632238601664465E-4</v>
      </c>
      <c r="AD271" s="20">
        <f t="shared" si="222"/>
        <v>359.99900367761398</v>
      </c>
      <c r="AF271" s="58">
        <f t="shared" si="239"/>
        <v>6.1111216689559349</v>
      </c>
      <c r="AG271" s="51">
        <f t="shared" si="223"/>
        <v>366.66730013735611</v>
      </c>
      <c r="AH271" s="16">
        <f t="shared" si="224"/>
        <v>250.00043191183372</v>
      </c>
      <c r="AI271" s="52">
        <f t="shared" si="191"/>
        <v>159.83457974974164</v>
      </c>
      <c r="AJ271" s="52">
        <f t="shared" si="225"/>
        <v>4.8394285937490622E-2</v>
      </c>
      <c r="AK271" s="16">
        <f t="shared" si="240"/>
        <v>11.854573949477015</v>
      </c>
      <c r="AL271" s="16">
        <f t="shared" si="241"/>
        <v>11.854075658658132</v>
      </c>
      <c r="AM271" s="32">
        <f t="shared" si="192"/>
        <v>6.1111216682630971</v>
      </c>
      <c r="AN271" s="32">
        <f t="shared" si="193"/>
        <v>-9.2021882804109496E-5</v>
      </c>
      <c r="AO271" s="32">
        <f t="shared" si="194"/>
        <v>5.9807955807933322</v>
      </c>
      <c r="AP271" s="32">
        <f t="shared" si="195"/>
        <v>-9.2021882804109496E-5</v>
      </c>
      <c r="AQ271" s="32">
        <f t="shared" si="196"/>
        <v>1.2553454763839662</v>
      </c>
      <c r="AR271" s="56">
        <f t="shared" si="244"/>
        <v>1492.6109094144699</v>
      </c>
      <c r="AS271" s="56">
        <f t="shared" si="244"/>
        <v>-7.4377670413716653E-3</v>
      </c>
      <c r="AT271" s="56">
        <f t="shared" si="244"/>
        <v>154.95158113773533</v>
      </c>
      <c r="AU271" s="55">
        <f t="shared" si="227"/>
        <v>0.31005890174502254</v>
      </c>
      <c r="AV271" s="56">
        <f t="shared" si="197"/>
        <v>11547.045282133133</v>
      </c>
      <c r="AW271" s="53">
        <f t="shared" si="198"/>
        <v>1.031985096964865E-2</v>
      </c>
      <c r="AX271" s="53">
        <f t="shared" si="199"/>
        <v>9.6755381056891437E-2</v>
      </c>
      <c r="AY271" s="56">
        <f t="shared" si="200"/>
        <v>676.67216436278034</v>
      </c>
      <c r="AZ271" s="56">
        <f t="shared" si="201"/>
        <v>399.58644937435406</v>
      </c>
      <c r="BA271" s="53">
        <f t="shared" si="202"/>
        <v>7.4403432051347793E-3</v>
      </c>
      <c r="BB271" s="56">
        <f t="shared" si="203"/>
        <v>277.08922214706922</v>
      </c>
      <c r="BC271" s="56">
        <f t="shared" si="204"/>
        <v>-3.5071586429467061E-3</v>
      </c>
      <c r="BD271" s="53">
        <f t="shared" si="205"/>
        <v>-3.1344256160602031E-9</v>
      </c>
      <c r="BE271" s="32">
        <f t="shared" si="206"/>
        <v>6.1111216658215088</v>
      </c>
      <c r="BF271" s="53">
        <f t="shared" si="207"/>
        <v>1.3457758828554366E-7</v>
      </c>
      <c r="BG271" s="51">
        <f t="shared" si="228"/>
        <v>6.111121800399097</v>
      </c>
      <c r="BH271" s="51">
        <f t="shared" si="208"/>
        <v>-8.9372222212089798E-3</v>
      </c>
      <c r="BI271" s="51">
        <f t="shared" si="209"/>
        <v>-8.3792328411175981E-2</v>
      </c>
    </row>
    <row r="272" spans="1:61" ht="12.75" customHeight="1" x14ac:dyDescent="0.2">
      <c r="A272" s="45">
        <f t="shared" si="210"/>
        <v>246</v>
      </c>
      <c r="B272" s="57">
        <f t="shared" si="229"/>
        <v>9.6755381056891437E-2</v>
      </c>
      <c r="C272" s="16">
        <f t="shared" si="211"/>
        <v>9.5759058670864761E-2</v>
      </c>
      <c r="D272" s="34">
        <f t="shared" si="212"/>
        <v>1</v>
      </c>
      <c r="E272" s="49">
        <f t="shared" si="230"/>
        <v>8.2922572291273824E-2</v>
      </c>
      <c r="F272" s="49">
        <f t="shared" si="213"/>
        <v>4.7892023590044693E-2</v>
      </c>
      <c r="G272" s="20">
        <f t="shared" si="184"/>
        <v>4.7892023590044693E-2</v>
      </c>
      <c r="H272" s="49">
        <f t="shared" si="214"/>
        <v>30.008644147316154</v>
      </c>
      <c r="I272" s="20">
        <f t="shared" si="185"/>
        <v>30.008644147316154</v>
      </c>
      <c r="J272" s="57">
        <f t="shared" si="215"/>
        <v>0</v>
      </c>
      <c r="K272" s="16">
        <f t="shared" si="186"/>
        <v>30.008644147316154</v>
      </c>
      <c r="L272" s="34">
        <f t="shared" si="216"/>
        <v>1</v>
      </c>
      <c r="M272" s="49">
        <f t="shared" si="231"/>
        <v>59.991390509082159</v>
      </c>
      <c r="N272" s="20">
        <f t="shared" si="232"/>
        <v>59.991390509082159</v>
      </c>
      <c r="O272" s="16">
        <f t="shared" si="217"/>
        <v>30.008609490917841</v>
      </c>
      <c r="P272" s="49">
        <f t="shared" si="233"/>
        <v>4.7892023590044672E-2</v>
      </c>
      <c r="Q272" s="20">
        <f t="shared" si="187"/>
        <v>4.7892023590044672E-2</v>
      </c>
      <c r="R272" s="49">
        <f t="shared" si="234"/>
        <v>9.5759058672232E-2</v>
      </c>
      <c r="S272" s="20">
        <f t="shared" si="188"/>
        <v>9.5759058672232E-2</v>
      </c>
      <c r="T272" s="57">
        <f t="shared" si="235"/>
        <v>-8.3792328411175981E-2</v>
      </c>
      <c r="U272" s="16">
        <f t="shared" si="218"/>
        <v>-8.6975611990215695E-4</v>
      </c>
      <c r="V272" s="16">
        <f t="shared" si="236"/>
        <v>-8.6975611990215695E-4</v>
      </c>
      <c r="W272" s="34">
        <f t="shared" si="189"/>
        <v>4</v>
      </c>
      <c r="X272" s="49">
        <f t="shared" si="237"/>
        <v>59.991355856496554</v>
      </c>
      <c r="Y272" s="20">
        <f t="shared" si="238"/>
        <v>59.991355856496554</v>
      </c>
      <c r="Z272" s="16">
        <f t="shared" si="219"/>
        <v>30.008644143503446</v>
      </c>
      <c r="AA272" s="49">
        <f t="shared" si="190"/>
        <v>-5.0232890395119007E-4</v>
      </c>
      <c r="AB272" s="20">
        <f t="shared" si="220"/>
        <v>359.99949767109604</v>
      </c>
      <c r="AC272" s="49">
        <f t="shared" si="221"/>
        <v>1.0043952983687387E-3</v>
      </c>
      <c r="AD272" s="20">
        <f t="shared" si="222"/>
        <v>359.99899560470163</v>
      </c>
      <c r="AF272" s="58">
        <f t="shared" si="239"/>
        <v>6.111121800399097</v>
      </c>
      <c r="AG272" s="51">
        <f t="shared" si="223"/>
        <v>366.66730802394585</v>
      </c>
      <c r="AH272" s="16">
        <f t="shared" si="224"/>
        <v>250.00043728905402</v>
      </c>
      <c r="AI272" s="52">
        <f t="shared" si="191"/>
        <v>159.83458662545578</v>
      </c>
      <c r="AJ272" s="52">
        <f t="shared" si="225"/>
        <v>4.8394352494028681E-2</v>
      </c>
      <c r="AK272" s="16">
        <f t="shared" si="240"/>
        <v>11.902968301971043</v>
      </c>
      <c r="AL272" s="16">
        <f t="shared" si="241"/>
        <v>11.902465973067081</v>
      </c>
      <c r="AM272" s="32">
        <f t="shared" si="192"/>
        <v>6.1111217996949865</v>
      </c>
      <c r="AN272" s="32">
        <f t="shared" si="193"/>
        <v>-9.2767488815591616E-5</v>
      </c>
      <c r="AO272" s="32">
        <f t="shared" si="194"/>
        <v>5.979733348956529</v>
      </c>
      <c r="AP272" s="32">
        <f t="shared" si="195"/>
        <v>-9.2767488815591616E-5</v>
      </c>
      <c r="AQ272" s="32">
        <f t="shared" si="196"/>
        <v>1.2603962575652237</v>
      </c>
      <c r="AR272" s="56">
        <f t="shared" si="244"/>
        <v>1498.5906427634263</v>
      </c>
      <c r="AS272" s="56">
        <f t="shared" si="244"/>
        <v>-7.5305345301872571E-3</v>
      </c>
      <c r="AT272" s="56">
        <f t="shared" si="244"/>
        <v>156.21197739530055</v>
      </c>
      <c r="AU272" s="55">
        <f t="shared" si="227"/>
        <v>0.31005890174502254</v>
      </c>
      <c r="AV272" s="56">
        <f t="shared" si="197"/>
        <v>11547.045778860329</v>
      </c>
      <c r="AW272" s="53">
        <f t="shared" si="198"/>
        <v>1.0319851413584782E-2</v>
      </c>
      <c r="AX272" s="53">
        <f t="shared" si="199"/>
        <v>9.6755383137987816E-2</v>
      </c>
      <c r="AY272" s="56">
        <f t="shared" si="200"/>
        <v>676.67214980834467</v>
      </c>
      <c r="AZ272" s="56">
        <f t="shared" si="201"/>
        <v>399.58646656363948</v>
      </c>
      <c r="BA272" s="53">
        <f t="shared" si="202"/>
        <v>7.4403432051347793E-3</v>
      </c>
      <c r="BB272" s="56">
        <f t="shared" si="203"/>
        <v>277.08923406680708</v>
      </c>
      <c r="BC272" s="56">
        <f t="shared" si="204"/>
        <v>-3.5508221018858421E-3</v>
      </c>
      <c r="BD272" s="53">
        <f t="shared" si="205"/>
        <v>-3.1734486196131968E-9</v>
      </c>
      <c r="BE272" s="32">
        <f t="shared" si="206"/>
        <v>6.111121797225648</v>
      </c>
      <c r="BF272" s="53">
        <f t="shared" si="207"/>
        <v>1.3566799838424298E-7</v>
      </c>
      <c r="BG272" s="51">
        <f t="shared" si="228"/>
        <v>6.1111219328936466</v>
      </c>
      <c r="BH272" s="51">
        <f t="shared" si="208"/>
        <v>-8.9372222211924948E-3</v>
      </c>
      <c r="BI272" s="51">
        <f t="shared" si="209"/>
        <v>-8.3792326608745332E-2</v>
      </c>
    </row>
    <row r="273" spans="1:61" ht="12.75" customHeight="1" x14ac:dyDescent="0.2">
      <c r="A273" s="45">
        <f t="shared" si="210"/>
        <v>247</v>
      </c>
      <c r="B273" s="57">
        <f t="shared" si="229"/>
        <v>9.6755383137987816E-2</v>
      </c>
      <c r="C273" s="16">
        <f t="shared" si="211"/>
        <v>9.5750987839608115E-2</v>
      </c>
      <c r="D273" s="34">
        <f t="shared" si="212"/>
        <v>1</v>
      </c>
      <c r="E273" s="49">
        <f t="shared" si="230"/>
        <v>8.2915554392525265E-2</v>
      </c>
      <c r="F273" s="49">
        <f t="shared" si="213"/>
        <v>4.7888037263226726E-2</v>
      </c>
      <c r="G273" s="20">
        <f t="shared" si="184"/>
        <v>4.7888037263226726E-2</v>
      </c>
      <c r="H273" s="49">
        <f t="shared" si="214"/>
        <v>30.008678794084322</v>
      </c>
      <c r="I273" s="20">
        <f t="shared" si="185"/>
        <v>30.008678794084322</v>
      </c>
      <c r="J273" s="57">
        <f t="shared" si="215"/>
        <v>0</v>
      </c>
      <c r="K273" s="16">
        <f t="shared" si="186"/>
        <v>30.008678794084322</v>
      </c>
      <c r="L273" s="34">
        <f t="shared" si="216"/>
        <v>1</v>
      </c>
      <c r="M273" s="49">
        <f t="shared" si="231"/>
        <v>59.991355856496554</v>
      </c>
      <c r="N273" s="20">
        <f t="shared" si="232"/>
        <v>59.991355856496554</v>
      </c>
      <c r="O273" s="16">
        <f t="shared" si="217"/>
        <v>30.008644143503446</v>
      </c>
      <c r="P273" s="49">
        <f t="shared" si="233"/>
        <v>4.7888037263226747E-2</v>
      </c>
      <c r="Q273" s="20">
        <f t="shared" si="187"/>
        <v>4.7888037263226747E-2</v>
      </c>
      <c r="R273" s="49">
        <f t="shared" si="234"/>
        <v>9.5750987840815052E-2</v>
      </c>
      <c r="S273" s="20">
        <f t="shared" si="188"/>
        <v>9.5750987840815052E-2</v>
      </c>
      <c r="T273" s="57">
        <f t="shared" si="235"/>
        <v>-8.3792326608745332E-2</v>
      </c>
      <c r="U273" s="16">
        <f t="shared" si="218"/>
        <v>-8.7677221622006751E-4</v>
      </c>
      <c r="V273" s="16">
        <f t="shared" si="236"/>
        <v>-8.7677221622006751E-4</v>
      </c>
      <c r="W273" s="34">
        <f t="shared" si="189"/>
        <v>4</v>
      </c>
      <c r="X273" s="49">
        <f t="shared" si="237"/>
        <v>59.991321209790144</v>
      </c>
      <c r="Y273" s="20">
        <f t="shared" si="238"/>
        <v>59.991321209790144</v>
      </c>
      <c r="Z273" s="16">
        <f t="shared" si="219"/>
        <v>30.008678790209856</v>
      </c>
      <c r="AA273" s="49">
        <f t="shared" si="190"/>
        <v>-5.0638176755402433E-4</v>
      </c>
      <c r="AB273" s="20">
        <f t="shared" si="220"/>
        <v>359.99949361823246</v>
      </c>
      <c r="AC273" s="49">
        <f t="shared" si="221"/>
        <v>1.0124981547780477E-3</v>
      </c>
      <c r="AD273" s="20">
        <f t="shared" si="222"/>
        <v>359.99898750184525</v>
      </c>
      <c r="AF273" s="58">
        <f t="shared" si="239"/>
        <v>6.1111219328936466</v>
      </c>
      <c r="AG273" s="51">
        <f t="shared" si="223"/>
        <v>366.66731597361883</v>
      </c>
      <c r="AH273" s="16">
        <f t="shared" si="224"/>
        <v>250.00044270928558</v>
      </c>
      <c r="AI273" s="52">
        <f t="shared" si="191"/>
        <v>159.83459355616753</v>
      </c>
      <c r="AJ273" s="52">
        <f t="shared" si="225"/>
        <v>4.839441903078523E-2</v>
      </c>
      <c r="AK273" s="16">
        <f t="shared" si="240"/>
        <v>11.951362721001829</v>
      </c>
      <c r="AL273" s="16">
        <f t="shared" si="241"/>
        <v>11.950856339234292</v>
      </c>
      <c r="AM273" s="32">
        <f t="shared" si="192"/>
        <v>6.1111219321781309</v>
      </c>
      <c r="AN273" s="32">
        <f t="shared" si="193"/>
        <v>-9.3515822038195775E-5</v>
      </c>
      <c r="AO273" s="32">
        <f t="shared" si="194"/>
        <v>5.9786668516216235</v>
      </c>
      <c r="AP273" s="32">
        <f t="shared" si="195"/>
        <v>-9.3515822038195775E-5</v>
      </c>
      <c r="AQ273" s="32">
        <f t="shared" si="196"/>
        <v>1.2654461455428894</v>
      </c>
      <c r="AR273" s="56">
        <f t="shared" si="244"/>
        <v>1504.569309615048</v>
      </c>
      <c r="AS273" s="56">
        <f t="shared" si="244"/>
        <v>-7.6240503522254531E-3</v>
      </c>
      <c r="AT273" s="56">
        <f t="shared" si="244"/>
        <v>157.47742354084343</v>
      </c>
      <c r="AU273" s="55">
        <f t="shared" si="227"/>
        <v>0.31005890174502254</v>
      </c>
      <c r="AV273" s="56">
        <f t="shared" si="197"/>
        <v>11547.046279560756</v>
      </c>
      <c r="AW273" s="53">
        <f t="shared" si="198"/>
        <v>1.0319851861071884E-2</v>
      </c>
      <c r="AX273" s="53">
        <f t="shared" si="199"/>
        <v>9.6755385235730518E-2</v>
      </c>
      <c r="AY273" s="56">
        <f t="shared" si="200"/>
        <v>676.67213513749164</v>
      </c>
      <c r="AZ273" s="56">
        <f t="shared" si="201"/>
        <v>399.58648389041883</v>
      </c>
      <c r="BA273" s="53">
        <f t="shared" si="202"/>
        <v>7.4403432051347793E-3</v>
      </c>
      <c r="BB273" s="56">
        <f t="shared" si="203"/>
        <v>277.08924608188875</v>
      </c>
      <c r="BC273" s="56">
        <f t="shared" si="204"/>
        <v>-3.5948348159422494E-3</v>
      </c>
      <c r="BD273" s="53">
        <f t="shared" si="205"/>
        <v>-3.2127837602257206E-9</v>
      </c>
      <c r="BE273" s="32">
        <f t="shared" si="206"/>
        <v>6.1111219296808628</v>
      </c>
      <c r="BF273" s="53">
        <f t="shared" si="207"/>
        <v>1.3676239682774582E-7</v>
      </c>
      <c r="BG273" s="51">
        <f t="shared" si="228"/>
        <v>6.1111220664432597</v>
      </c>
      <c r="BH273" s="51">
        <f t="shared" si="208"/>
        <v>-8.9372222211758136E-3</v>
      </c>
      <c r="BI273" s="51">
        <f t="shared" si="209"/>
        <v>-8.3792324791896911E-2</v>
      </c>
    </row>
    <row r="274" spans="1:61" ht="12.75" customHeight="1" x14ac:dyDescent="0.2">
      <c r="A274" s="45">
        <f t="shared" si="210"/>
        <v>248</v>
      </c>
      <c r="B274" s="57">
        <f t="shared" si="229"/>
        <v>9.6755385235730518E-2</v>
      </c>
      <c r="C274" s="16">
        <f t="shared" si="211"/>
        <v>9.574288708097356E-2</v>
      </c>
      <c r="D274" s="34">
        <f t="shared" si="212"/>
        <v>1</v>
      </c>
      <c r="E274" s="49">
        <f t="shared" si="230"/>
        <v>8.290851058794832E-2</v>
      </c>
      <c r="F274" s="49">
        <f t="shared" si="213"/>
        <v>4.7884035951785496E-2</v>
      </c>
      <c r="G274" s="20">
        <f t="shared" si="184"/>
        <v>4.7884035951785496E-2</v>
      </c>
      <c r="H274" s="49">
        <f t="shared" si="214"/>
        <v>30.008713434952103</v>
      </c>
      <c r="I274" s="20">
        <f t="shared" si="185"/>
        <v>30.008713434952103</v>
      </c>
      <c r="J274" s="57">
        <f t="shared" si="215"/>
        <v>0</v>
      </c>
      <c r="K274" s="16">
        <f t="shared" si="186"/>
        <v>30.008713434952103</v>
      </c>
      <c r="L274" s="34">
        <f t="shared" si="216"/>
        <v>1</v>
      </c>
      <c r="M274" s="49">
        <f t="shared" si="231"/>
        <v>59.991321209790144</v>
      </c>
      <c r="N274" s="20">
        <f t="shared" si="232"/>
        <v>59.991321209790144</v>
      </c>
      <c r="O274" s="16">
        <f t="shared" si="217"/>
        <v>30.008678790209856</v>
      </c>
      <c r="P274" s="49">
        <f t="shared" si="233"/>
        <v>4.7884035951785475E-2</v>
      </c>
      <c r="Q274" s="20">
        <f t="shared" si="187"/>
        <v>4.7884035951785475E-2</v>
      </c>
      <c r="R274" s="49">
        <f t="shared" si="234"/>
        <v>9.5742887082159667E-2</v>
      </c>
      <c r="S274" s="20">
        <f t="shared" si="188"/>
        <v>9.5742887082159667E-2</v>
      </c>
      <c r="T274" s="57">
        <f t="shared" si="235"/>
        <v>-8.3792324791896911E-2</v>
      </c>
      <c r="U274" s="16">
        <f t="shared" si="218"/>
        <v>-8.8381420394859078E-4</v>
      </c>
      <c r="V274" s="16">
        <f t="shared" si="236"/>
        <v>-8.8381420394859078E-4</v>
      </c>
      <c r="W274" s="34">
        <f t="shared" si="189"/>
        <v>4</v>
      </c>
      <c r="X274" s="49">
        <f t="shared" si="237"/>
        <v>59.991286568984862</v>
      </c>
      <c r="Y274" s="20">
        <f t="shared" si="238"/>
        <v>59.991286568984862</v>
      </c>
      <c r="Z274" s="16">
        <f t="shared" si="219"/>
        <v>30.008713431015138</v>
      </c>
      <c r="AA274" s="49">
        <f t="shared" si="190"/>
        <v>-5.1044959601500716E-4</v>
      </c>
      <c r="AB274" s="20">
        <f t="shared" si="220"/>
        <v>359.99948955040401</v>
      </c>
      <c r="AC274" s="49">
        <f t="shared" si="221"/>
        <v>1.0206302420369901E-3</v>
      </c>
      <c r="AD274" s="20">
        <f t="shared" si="222"/>
        <v>359.99897936975799</v>
      </c>
      <c r="AF274" s="58">
        <f t="shared" si="239"/>
        <v>6.1111220664432597</v>
      </c>
      <c r="AG274" s="51">
        <f t="shared" si="223"/>
        <v>366.66732398659559</v>
      </c>
      <c r="AH274" s="16">
        <f t="shared" si="224"/>
        <v>250.00044817267883</v>
      </c>
      <c r="AI274" s="52">
        <f t="shared" si="191"/>
        <v>159.83460054206915</v>
      </c>
      <c r="AJ274" s="52">
        <f t="shared" si="225"/>
        <v>4.8394485547760269E-2</v>
      </c>
      <c r="AK274" s="16">
        <f t="shared" si="240"/>
        <v>11.999757206549589</v>
      </c>
      <c r="AL274" s="16">
        <f t="shared" si="241"/>
        <v>11.999246756953596</v>
      </c>
      <c r="AM274" s="32">
        <f t="shared" si="192"/>
        <v>6.111122065716204</v>
      </c>
      <c r="AN274" s="32">
        <f t="shared" si="193"/>
        <v>-9.42669168666916E-5</v>
      </c>
      <c r="AO274" s="32">
        <f t="shared" si="194"/>
        <v>5.9775960895430922</v>
      </c>
      <c r="AP274" s="32">
        <f t="shared" si="195"/>
        <v>-9.42669168666916E-5</v>
      </c>
      <c r="AQ274" s="32">
        <f t="shared" si="196"/>
        <v>1.2704951366938073</v>
      </c>
      <c r="AR274" s="56">
        <f t="shared" si="244"/>
        <v>1510.5469057045912</v>
      </c>
      <c r="AS274" s="56">
        <f t="shared" si="244"/>
        <v>-7.718317269092145E-3</v>
      </c>
      <c r="AT274" s="56">
        <f t="shared" si="244"/>
        <v>158.74791867753723</v>
      </c>
      <c r="AU274" s="55">
        <f t="shared" si="227"/>
        <v>0.31005890174502254</v>
      </c>
      <c r="AV274" s="56">
        <f t="shared" si="197"/>
        <v>11547.046784248305</v>
      </c>
      <c r="AW274" s="53">
        <f t="shared" si="198"/>
        <v>1.031985231212236E-2</v>
      </c>
      <c r="AX274" s="53">
        <f t="shared" si="199"/>
        <v>9.6755387350177635E-2</v>
      </c>
      <c r="AY274" s="56">
        <f t="shared" si="200"/>
        <v>676.67212034981424</v>
      </c>
      <c r="AZ274" s="56">
        <f t="shared" si="201"/>
        <v>399.58650135517291</v>
      </c>
      <c r="BA274" s="53">
        <f t="shared" si="202"/>
        <v>7.4403432051347793E-3</v>
      </c>
      <c r="BB274" s="56">
        <f t="shared" si="203"/>
        <v>277.08925819264755</v>
      </c>
      <c r="BC274" s="56">
        <f t="shared" si="204"/>
        <v>-3.6391980062262519E-3</v>
      </c>
      <c r="BD274" s="53">
        <f t="shared" si="205"/>
        <v>-3.2524321292312062E-9</v>
      </c>
      <c r="BE274" s="32">
        <f t="shared" si="206"/>
        <v>6.1111220631908276</v>
      </c>
      <c r="BF274" s="53">
        <f t="shared" si="207"/>
        <v>1.3786083391584193E-7</v>
      </c>
      <c r="BG274" s="51">
        <f t="shared" si="228"/>
        <v>6.1111222010516615</v>
      </c>
      <c r="BH274" s="51">
        <f t="shared" si="208"/>
        <v>-8.9372222211589383E-3</v>
      </c>
      <c r="BI274" s="51">
        <f t="shared" si="209"/>
        <v>-8.3792322960580284E-2</v>
      </c>
    </row>
    <row r="275" spans="1:61" ht="12.75" customHeight="1" x14ac:dyDescent="0.2">
      <c r="A275" s="45">
        <f t="shared" si="210"/>
        <v>249</v>
      </c>
      <c r="B275" s="57">
        <f t="shared" si="229"/>
        <v>9.6755387350177635E-2</v>
      </c>
      <c r="C275" s="16">
        <f t="shared" si="211"/>
        <v>9.5734757108175472E-2</v>
      </c>
      <c r="D275" s="34">
        <f t="shared" si="212"/>
        <v>1</v>
      </c>
      <c r="E275" s="49">
        <f t="shared" si="230"/>
        <v>8.2901441495194655E-2</v>
      </c>
      <c r="F275" s="49">
        <f t="shared" si="213"/>
        <v>4.7880020012346265E-2</v>
      </c>
      <c r="G275" s="20">
        <f t="shared" si="184"/>
        <v>4.7880020012346265E-2</v>
      </c>
      <c r="H275" s="49">
        <f t="shared" si="214"/>
        <v>30.008748069898097</v>
      </c>
      <c r="I275" s="20">
        <f t="shared" si="185"/>
        <v>30.008748069898097</v>
      </c>
      <c r="J275" s="57">
        <f t="shared" si="215"/>
        <v>0</v>
      </c>
      <c r="K275" s="16">
        <f t="shared" si="186"/>
        <v>30.008748069898097</v>
      </c>
      <c r="L275" s="34">
        <f t="shared" si="216"/>
        <v>1</v>
      </c>
      <c r="M275" s="49">
        <f t="shared" si="231"/>
        <v>59.991286568984862</v>
      </c>
      <c r="N275" s="20">
        <f t="shared" si="232"/>
        <v>59.991286568984862</v>
      </c>
      <c r="O275" s="16">
        <f t="shared" si="217"/>
        <v>30.008713431015138</v>
      </c>
      <c r="P275" s="49">
        <f t="shared" si="233"/>
        <v>4.7880020012346265E-2</v>
      </c>
      <c r="Q275" s="20">
        <f t="shared" si="187"/>
        <v>4.7880020012346265E-2</v>
      </c>
      <c r="R275" s="49">
        <f t="shared" si="234"/>
        <v>9.5734757108163038E-2</v>
      </c>
      <c r="S275" s="20">
        <f t="shared" si="188"/>
        <v>9.5734757108163038E-2</v>
      </c>
      <c r="T275" s="57">
        <f t="shared" si="235"/>
        <v>-8.3792322960580284E-2</v>
      </c>
      <c r="U275" s="16">
        <f t="shared" si="218"/>
        <v>-8.9088146538562896E-4</v>
      </c>
      <c r="V275" s="16">
        <f t="shared" si="236"/>
        <v>-8.9088146538562896E-4</v>
      </c>
      <c r="W275" s="34">
        <f t="shared" si="189"/>
        <v>4</v>
      </c>
      <c r="X275" s="49">
        <f t="shared" si="237"/>
        <v>59.991251934102088</v>
      </c>
      <c r="Y275" s="20">
        <f t="shared" si="238"/>
        <v>59.991251934102088</v>
      </c>
      <c r="Z275" s="16">
        <f t="shared" si="219"/>
        <v>30.008748065897912</v>
      </c>
      <c r="AA275" s="49">
        <f t="shared" si="190"/>
        <v>-5.145320326371979E-4</v>
      </c>
      <c r="AB275" s="20">
        <f t="shared" si="220"/>
        <v>359.99948546796736</v>
      </c>
      <c r="AC275" s="49">
        <f t="shared" si="221"/>
        <v>1.0287922840525336E-3</v>
      </c>
      <c r="AD275" s="20">
        <f t="shared" si="222"/>
        <v>359.99897120771595</v>
      </c>
      <c r="AF275" s="58">
        <f t="shared" si="239"/>
        <v>6.1111222010516615</v>
      </c>
      <c r="AG275" s="51">
        <f t="shared" si="223"/>
        <v>366.66733206309971</v>
      </c>
      <c r="AH275" s="16">
        <f t="shared" si="224"/>
        <v>250.00045367938617</v>
      </c>
      <c r="AI275" s="52">
        <f t="shared" si="191"/>
        <v>159.83460758335556</v>
      </c>
      <c r="AJ275" s="52">
        <f t="shared" si="225"/>
        <v>4.8394552045010641E-2</v>
      </c>
      <c r="AK275" s="16">
        <f t="shared" si="240"/>
        <v>12.048151758594599</v>
      </c>
      <c r="AL275" s="16">
        <f t="shared" si="241"/>
        <v>12.04763722656196</v>
      </c>
      <c r="AM275" s="32">
        <f t="shared" si="192"/>
        <v>6.1111222003129315</v>
      </c>
      <c r="AN275" s="32">
        <f t="shared" si="193"/>
        <v>-9.5020707418093324E-5</v>
      </c>
      <c r="AO275" s="32">
        <f t="shared" si="194"/>
        <v>5.9765210634664845</v>
      </c>
      <c r="AP275" s="32">
        <f t="shared" si="195"/>
        <v>-9.5020707418093324E-5</v>
      </c>
      <c r="AQ275" s="32">
        <f t="shared" si="196"/>
        <v>1.275543227452133</v>
      </c>
      <c r="AR275" s="56">
        <f t="shared" si="244"/>
        <v>1516.5234267680576</v>
      </c>
      <c r="AS275" s="56">
        <f t="shared" si="244"/>
        <v>-7.813337976510239E-3</v>
      </c>
      <c r="AT275" s="56">
        <f t="shared" si="244"/>
        <v>160.02346190498938</v>
      </c>
      <c r="AU275" s="55">
        <f t="shared" si="227"/>
        <v>0.31005890174502254</v>
      </c>
      <c r="AV275" s="56">
        <f t="shared" si="197"/>
        <v>11547.047292937059</v>
      </c>
      <c r="AW275" s="53">
        <f t="shared" si="198"/>
        <v>1.0319852766748804E-2</v>
      </c>
      <c r="AX275" s="53">
        <f t="shared" si="199"/>
        <v>9.6755389481388232E-2</v>
      </c>
      <c r="AY275" s="56">
        <f t="shared" si="200"/>
        <v>676.6721054448999</v>
      </c>
      <c r="AZ275" s="56">
        <f t="shared" si="201"/>
        <v>399.58651895838892</v>
      </c>
      <c r="BA275" s="53">
        <f t="shared" si="202"/>
        <v>7.4403432051347793E-3</v>
      </c>
      <c r="BB275" s="56">
        <f t="shared" si="203"/>
        <v>277.08927039942137</v>
      </c>
      <c r="BC275" s="56">
        <f t="shared" si="204"/>
        <v>-3.6839129103896084E-3</v>
      </c>
      <c r="BD275" s="53">
        <f t="shared" si="205"/>
        <v>-3.2923948327465352E-9</v>
      </c>
      <c r="BE275" s="32">
        <f t="shared" si="206"/>
        <v>6.1111221977592667</v>
      </c>
      <c r="BF275" s="53">
        <f t="shared" si="207"/>
        <v>1.3896321329691578E-7</v>
      </c>
      <c r="BG275" s="51">
        <f t="shared" si="228"/>
        <v>6.1111223367224801</v>
      </c>
      <c r="BH275" s="51">
        <f t="shared" si="208"/>
        <v>-8.9372222211418651E-3</v>
      </c>
      <c r="BI275" s="51">
        <f t="shared" si="209"/>
        <v>-8.3792321114744356E-2</v>
      </c>
    </row>
    <row r="276" spans="1:61" ht="12.75" customHeight="1" x14ac:dyDescent="0.2">
      <c r="A276" s="45">
        <f t="shared" si="210"/>
        <v>250</v>
      </c>
      <c r="B276" s="57">
        <f t="shared" si="229"/>
        <v>9.6755389481388232E-2</v>
      </c>
      <c r="C276" s="16">
        <f t="shared" si="211"/>
        <v>9.5726597197369756E-2</v>
      </c>
      <c r="D276" s="34">
        <f t="shared" si="212"/>
        <v>1</v>
      </c>
      <c r="E276" s="49">
        <f t="shared" si="230"/>
        <v>8.2894346487495399E-2</v>
      </c>
      <c r="F276" s="49">
        <f t="shared" si="213"/>
        <v>4.7875989082815935E-2</v>
      </c>
      <c r="G276" s="20">
        <f t="shared" si="184"/>
        <v>4.7875989082815935E-2</v>
      </c>
      <c r="H276" s="49">
        <f t="shared" si="214"/>
        <v>30.008782698900411</v>
      </c>
      <c r="I276" s="20">
        <f t="shared" si="185"/>
        <v>30.008782698900411</v>
      </c>
      <c r="J276" s="57">
        <f t="shared" si="215"/>
        <v>0</v>
      </c>
      <c r="K276" s="16">
        <f t="shared" si="186"/>
        <v>30.008782698900411</v>
      </c>
      <c r="L276" s="34">
        <f t="shared" si="216"/>
        <v>1</v>
      </c>
      <c r="M276" s="49">
        <f t="shared" si="231"/>
        <v>59.991251934102088</v>
      </c>
      <c r="N276" s="20">
        <f t="shared" si="232"/>
        <v>59.991251934102088</v>
      </c>
      <c r="O276" s="16">
        <f t="shared" si="217"/>
        <v>30.008748065897912</v>
      </c>
      <c r="P276" s="49">
        <f t="shared" si="233"/>
        <v>4.7875989082815915E-2</v>
      </c>
      <c r="Q276" s="20">
        <f t="shared" si="187"/>
        <v>4.7875989082815915E-2</v>
      </c>
      <c r="R276" s="49">
        <f t="shared" si="234"/>
        <v>9.5726597199447302E-2</v>
      </c>
      <c r="S276" s="20">
        <f t="shared" si="188"/>
        <v>9.5726597199447302E-2</v>
      </c>
      <c r="T276" s="57">
        <f t="shared" si="235"/>
        <v>-8.3792321114744356E-2</v>
      </c>
      <c r="U276" s="16">
        <f t="shared" si="218"/>
        <v>-8.9797462724895694E-4</v>
      </c>
      <c r="V276" s="16">
        <f t="shared" si="236"/>
        <v>-8.9797462724895694E-4</v>
      </c>
      <c r="W276" s="34">
        <f t="shared" si="189"/>
        <v>4</v>
      </c>
      <c r="X276" s="49">
        <f t="shared" si="237"/>
        <v>59.991217305163723</v>
      </c>
      <c r="Y276" s="20">
        <f t="shared" si="238"/>
        <v>59.991217305163723</v>
      </c>
      <c r="Z276" s="16">
        <f t="shared" si="219"/>
        <v>30.008782694836277</v>
      </c>
      <c r="AA276" s="49">
        <f t="shared" si="190"/>
        <v>-5.1862943944212781E-4</v>
      </c>
      <c r="AB276" s="20">
        <f t="shared" si="220"/>
        <v>359.99948137056055</v>
      </c>
      <c r="AC276" s="49">
        <f t="shared" si="221"/>
        <v>1.0369835735074837E-3</v>
      </c>
      <c r="AD276" s="20">
        <f t="shared" si="222"/>
        <v>359.9989630164265</v>
      </c>
      <c r="AF276" s="58">
        <f t="shared" si="239"/>
        <v>6.1111223367224801</v>
      </c>
      <c r="AG276" s="51">
        <f t="shared" si="223"/>
        <v>366.66734020334883</v>
      </c>
      <c r="AH276" s="16">
        <f t="shared" si="224"/>
        <v>250.00045922955604</v>
      </c>
      <c r="AI276" s="52">
        <f t="shared" si="191"/>
        <v>159.83461468021653</v>
      </c>
      <c r="AJ276" s="52">
        <f t="shared" si="225"/>
        <v>4.8394618522252131E-2</v>
      </c>
      <c r="AK276" s="16">
        <f t="shared" si="240"/>
        <v>12.096546377116852</v>
      </c>
      <c r="AL276" s="16">
        <f t="shared" si="241"/>
        <v>12.096027747677397</v>
      </c>
      <c r="AM276" s="32">
        <f t="shared" si="192"/>
        <v>6.11112233597194</v>
      </c>
      <c r="AN276" s="32">
        <f t="shared" si="193"/>
        <v>-9.5777260538247824E-5</v>
      </c>
      <c r="AO276" s="32">
        <f t="shared" si="194"/>
        <v>5.9754417741562422</v>
      </c>
      <c r="AP276" s="32">
        <f t="shared" si="195"/>
        <v>-9.5777260538247824E-5</v>
      </c>
      <c r="AQ276" s="32">
        <f t="shared" si="196"/>
        <v>1.2805904141776303</v>
      </c>
      <c r="AR276" s="56">
        <f t="shared" si="244"/>
        <v>1522.4988685422138</v>
      </c>
      <c r="AS276" s="56">
        <f t="shared" si="244"/>
        <v>-7.9091152370484863E-3</v>
      </c>
      <c r="AT276" s="56">
        <f t="shared" si="244"/>
        <v>161.304052319167</v>
      </c>
      <c r="AU276" s="55">
        <f t="shared" si="227"/>
        <v>0.31005890174502254</v>
      </c>
      <c r="AV276" s="56">
        <f t="shared" si="197"/>
        <v>11547.047805640725</v>
      </c>
      <c r="AW276" s="53">
        <f t="shared" si="198"/>
        <v>1.0319853224963463E-2</v>
      </c>
      <c r="AX276" s="53">
        <f t="shared" si="199"/>
        <v>9.6755391629419735E-2</v>
      </c>
      <c r="AY276" s="56">
        <f t="shared" si="200"/>
        <v>676.67209042234708</v>
      </c>
      <c r="AZ276" s="56">
        <f t="shared" si="201"/>
        <v>399.58653670054133</v>
      </c>
      <c r="BA276" s="53">
        <f t="shared" si="202"/>
        <v>7.4403432051347793E-3</v>
      </c>
      <c r="BB276" s="56">
        <f t="shared" si="203"/>
        <v>277.08928270253938</v>
      </c>
      <c r="BC276" s="56">
        <f t="shared" si="204"/>
        <v>-3.7289807336264857E-3</v>
      </c>
      <c r="BD276" s="53">
        <f t="shared" si="205"/>
        <v>-3.3326729478805155E-9</v>
      </c>
      <c r="BE276" s="32">
        <f t="shared" si="206"/>
        <v>6.1111223333898073</v>
      </c>
      <c r="BF276" s="53">
        <f t="shared" si="207"/>
        <v>1.4006963272888379E-7</v>
      </c>
      <c r="BG276" s="51">
        <f t="shared" si="228"/>
        <v>6.1111224734594396</v>
      </c>
      <c r="BH276" s="51">
        <f t="shared" si="208"/>
        <v>-8.9372222211245925E-3</v>
      </c>
      <c r="BI276" s="51">
        <f t="shared" si="209"/>
        <v>-8.3792319254339387E-2</v>
      </c>
    </row>
    <row r="277" spans="1:61" ht="12.75" customHeight="1" x14ac:dyDescent="0.2">
      <c r="A277" s="45">
        <f t="shared" si="210"/>
        <v>251</v>
      </c>
      <c r="B277" s="57">
        <f t="shared" si="229"/>
        <v>9.6755391629419735E-2</v>
      </c>
      <c r="C277" s="16">
        <f t="shared" si="211"/>
        <v>9.5718408055915916E-2</v>
      </c>
      <c r="D277" s="34">
        <f t="shared" si="212"/>
        <v>1</v>
      </c>
      <c r="E277" s="49">
        <f t="shared" si="230"/>
        <v>8.2887226177431661E-2</v>
      </c>
      <c r="F277" s="49">
        <f t="shared" si="213"/>
        <v>4.7871943516892404E-2</v>
      </c>
      <c r="G277" s="20">
        <f t="shared" si="184"/>
        <v>4.7871943516892404E-2</v>
      </c>
      <c r="H277" s="49">
        <f t="shared" si="214"/>
        <v>30.008817321937659</v>
      </c>
      <c r="I277" s="20">
        <f t="shared" si="185"/>
        <v>30.008817321937659</v>
      </c>
      <c r="J277" s="57">
        <f t="shared" si="215"/>
        <v>0</v>
      </c>
      <c r="K277" s="16">
        <f t="shared" si="186"/>
        <v>30.008817321937659</v>
      </c>
      <c r="L277" s="34">
        <f t="shared" si="216"/>
        <v>1</v>
      </c>
      <c r="M277" s="49">
        <f t="shared" si="231"/>
        <v>59.991217305163723</v>
      </c>
      <c r="N277" s="20">
        <f t="shared" si="232"/>
        <v>59.991217305163723</v>
      </c>
      <c r="O277" s="16">
        <f t="shared" si="217"/>
        <v>30.008782694836277</v>
      </c>
      <c r="P277" s="49">
        <f t="shared" si="233"/>
        <v>4.7871943516892369E-2</v>
      </c>
      <c r="Q277" s="20">
        <f t="shared" si="187"/>
        <v>4.7871943516892369E-2</v>
      </c>
      <c r="R277" s="49">
        <f t="shared" si="234"/>
        <v>9.5718408056548701E-2</v>
      </c>
      <c r="S277" s="20">
        <f t="shared" si="188"/>
        <v>9.5718408056548701E-2</v>
      </c>
      <c r="T277" s="57">
        <f t="shared" si="235"/>
        <v>-8.3792319254339387E-2</v>
      </c>
      <c r="U277" s="16">
        <f t="shared" si="218"/>
        <v>-9.0509307690772589E-4</v>
      </c>
      <c r="V277" s="16">
        <f t="shared" si="236"/>
        <v>-9.0509307690772589E-4</v>
      </c>
      <c r="W277" s="34">
        <f t="shared" si="189"/>
        <v>4</v>
      </c>
      <c r="X277" s="49">
        <f t="shared" si="237"/>
        <v>59.991182682191166</v>
      </c>
      <c r="Y277" s="20">
        <f t="shared" si="238"/>
        <v>59.991182682191166</v>
      </c>
      <c r="Z277" s="16">
        <f t="shared" si="219"/>
        <v>30.008817317808834</v>
      </c>
      <c r="AA277" s="49">
        <f t="shared" si="190"/>
        <v>-5.2274146266073965E-4</v>
      </c>
      <c r="AB277" s="20">
        <f t="shared" si="220"/>
        <v>359.99947725853735</v>
      </c>
      <c r="AC277" s="49">
        <f t="shared" si="221"/>
        <v>1.0452044688630752E-3</v>
      </c>
      <c r="AD277" s="20">
        <f t="shared" si="222"/>
        <v>359.99895479553112</v>
      </c>
      <c r="AF277" s="58">
        <f t="shared" si="239"/>
        <v>6.1111224734594396</v>
      </c>
      <c r="AG277" s="51">
        <f t="shared" si="223"/>
        <v>366.66734840756641</v>
      </c>
      <c r="AH277" s="16">
        <f t="shared" si="224"/>
        <v>250.00046482334076</v>
      </c>
      <c r="AI277" s="52">
        <f t="shared" si="191"/>
        <v>159.83462183284686</v>
      </c>
      <c r="AJ277" s="52">
        <f t="shared" si="225"/>
        <v>4.839468497954158E-2</v>
      </c>
      <c r="AK277" s="16">
        <f t="shared" si="240"/>
        <v>12.144941062096393</v>
      </c>
      <c r="AL277" s="16">
        <f t="shared" si="241"/>
        <v>12.144418320633747</v>
      </c>
      <c r="AM277" s="32">
        <f t="shared" si="192"/>
        <v>6.1111224726969526</v>
      </c>
      <c r="AN277" s="32">
        <f t="shared" si="193"/>
        <v>-9.653651088507128E-5</v>
      </c>
      <c r="AO277" s="32">
        <f t="shared" si="194"/>
        <v>5.9743582223640139</v>
      </c>
      <c r="AP277" s="32">
        <f t="shared" si="195"/>
        <v>-9.653651088507128E-5</v>
      </c>
      <c r="AQ277" s="32">
        <f t="shared" si="196"/>
        <v>1.2856366933053898</v>
      </c>
      <c r="AR277" s="56">
        <f t="shared" si="244"/>
        <v>1528.4732267645779</v>
      </c>
      <c r="AS277" s="56">
        <f t="shared" si="244"/>
        <v>-8.0056517479335579E-3</v>
      </c>
      <c r="AT277" s="56">
        <f t="shared" si="244"/>
        <v>162.58968901247238</v>
      </c>
      <c r="AU277" s="55">
        <f t="shared" si="227"/>
        <v>0.31005890174502254</v>
      </c>
      <c r="AV277" s="56">
        <f t="shared" si="197"/>
        <v>11547.048322373375</v>
      </c>
      <c r="AW277" s="53">
        <f t="shared" si="198"/>
        <v>1.0319853686778915E-2</v>
      </c>
      <c r="AX277" s="53">
        <f t="shared" si="199"/>
        <v>9.6755393794331054E-2</v>
      </c>
      <c r="AY277" s="56">
        <f t="shared" si="200"/>
        <v>676.67207528174322</v>
      </c>
      <c r="AZ277" s="56">
        <f t="shared" si="201"/>
        <v>399.58655458211717</v>
      </c>
      <c r="BA277" s="53">
        <f t="shared" si="202"/>
        <v>7.4403432051347793E-3</v>
      </c>
      <c r="BB277" s="56">
        <f t="shared" si="203"/>
        <v>277.08929510233907</v>
      </c>
      <c r="BC277" s="56">
        <f t="shared" si="204"/>
        <v>-3.7744027130202085E-3</v>
      </c>
      <c r="BD277" s="53">
        <f t="shared" si="205"/>
        <v>-3.3732675802420048E-9</v>
      </c>
      <c r="BE277" s="32">
        <f t="shared" si="206"/>
        <v>6.1111224700861717</v>
      </c>
      <c r="BF277" s="53">
        <f t="shared" si="207"/>
        <v>1.4117999665116395E-7</v>
      </c>
      <c r="BG277" s="51">
        <f t="shared" si="228"/>
        <v>6.1111226112661683</v>
      </c>
      <c r="BH277" s="51">
        <f t="shared" si="208"/>
        <v>-8.9372222211071221E-3</v>
      </c>
      <c r="BI277" s="51">
        <f t="shared" si="209"/>
        <v>-8.3792317379314293E-2</v>
      </c>
    </row>
    <row r="278" spans="1:61" ht="12.75" customHeight="1" x14ac:dyDescent="0.2">
      <c r="A278" s="45">
        <f t="shared" si="210"/>
        <v>252</v>
      </c>
      <c r="B278" s="57">
        <f t="shared" si="229"/>
        <v>9.6755393794331054E-2</v>
      </c>
      <c r="C278" s="16">
        <f t="shared" si="211"/>
        <v>9.5710189325473038E-2</v>
      </c>
      <c r="D278" s="34">
        <f t="shared" si="212"/>
        <v>1</v>
      </c>
      <c r="E278" s="49">
        <f t="shared" si="230"/>
        <v>8.2880080254741972E-2</v>
      </c>
      <c r="F278" s="49">
        <f t="shared" si="213"/>
        <v>4.7867883135282466E-2</v>
      </c>
      <c r="G278" s="20">
        <f t="shared" si="184"/>
        <v>4.7867883135282466E-2</v>
      </c>
      <c r="H278" s="49">
        <f t="shared" si="214"/>
        <v>30.00885193898819</v>
      </c>
      <c r="I278" s="20">
        <f t="shared" si="185"/>
        <v>30.00885193898819</v>
      </c>
      <c r="J278" s="57">
        <f t="shared" si="215"/>
        <v>0</v>
      </c>
      <c r="K278" s="16">
        <f t="shared" si="186"/>
        <v>30.00885193898819</v>
      </c>
      <c r="L278" s="34">
        <f t="shared" si="216"/>
        <v>1</v>
      </c>
      <c r="M278" s="49">
        <f t="shared" si="231"/>
        <v>59.991182682191166</v>
      </c>
      <c r="N278" s="20">
        <f t="shared" si="232"/>
        <v>59.991182682191166</v>
      </c>
      <c r="O278" s="16">
        <f t="shared" si="217"/>
        <v>30.008817317808834</v>
      </c>
      <c r="P278" s="49">
        <f t="shared" si="233"/>
        <v>4.7867883135282452E-2</v>
      </c>
      <c r="Q278" s="20">
        <f t="shared" si="187"/>
        <v>4.7867883135282452E-2</v>
      </c>
      <c r="R278" s="49">
        <f t="shared" si="234"/>
        <v>9.5710189325458786E-2</v>
      </c>
      <c r="S278" s="20">
        <f t="shared" si="188"/>
        <v>9.5710189325458786E-2</v>
      </c>
      <c r="T278" s="57">
        <f t="shared" si="235"/>
        <v>-8.3792317379314293E-2</v>
      </c>
      <c r="U278" s="16">
        <f t="shared" si="218"/>
        <v>-9.1223712457232098E-4</v>
      </c>
      <c r="V278" s="16">
        <f t="shared" si="236"/>
        <v>-9.1223712457232098E-4</v>
      </c>
      <c r="W278" s="34">
        <f t="shared" si="189"/>
        <v>4</v>
      </c>
      <c r="X278" s="49">
        <f t="shared" si="237"/>
        <v>59.991148065206097</v>
      </c>
      <c r="Y278" s="20">
        <f t="shared" si="238"/>
        <v>59.991148065206097</v>
      </c>
      <c r="Z278" s="16">
        <f t="shared" si="219"/>
        <v>30.008851934793903</v>
      </c>
      <c r="AA278" s="49">
        <f t="shared" si="190"/>
        <v>-5.2686828151471182E-4</v>
      </c>
      <c r="AB278" s="20">
        <f t="shared" si="220"/>
        <v>359.9994731317185</v>
      </c>
      <c r="AC278" s="49">
        <f t="shared" si="221"/>
        <v>1.05345462299357E-3</v>
      </c>
      <c r="AD278" s="20">
        <f t="shared" si="222"/>
        <v>359.99894654537701</v>
      </c>
      <c r="AF278" s="58">
        <f t="shared" si="239"/>
        <v>6.1111226112661683</v>
      </c>
      <c r="AG278" s="51">
        <f t="shared" si="223"/>
        <v>366.6673566759701</v>
      </c>
      <c r="AH278" s="16">
        <f t="shared" si="224"/>
        <v>250.00047046088872</v>
      </c>
      <c r="AI278" s="52">
        <f t="shared" si="191"/>
        <v>159.8346290414363</v>
      </c>
      <c r="AJ278" s="52">
        <f t="shared" si="225"/>
        <v>4.8394751416765303E-2</v>
      </c>
      <c r="AK278" s="16">
        <f t="shared" si="240"/>
        <v>12.193335813513158</v>
      </c>
      <c r="AL278" s="16">
        <f t="shared" si="241"/>
        <v>12.192808945231661</v>
      </c>
      <c r="AM278" s="32">
        <f t="shared" si="192"/>
        <v>6.1111226104915977</v>
      </c>
      <c r="AN278" s="32">
        <f t="shared" si="193"/>
        <v>-9.7298491545994625E-5</v>
      </c>
      <c r="AO278" s="32">
        <f t="shared" si="194"/>
        <v>5.9732704088562842</v>
      </c>
      <c r="AP278" s="32">
        <f t="shared" si="195"/>
        <v>-9.7298491545994625E-5</v>
      </c>
      <c r="AQ278" s="32">
        <f t="shared" si="196"/>
        <v>1.2906820612155097</v>
      </c>
      <c r="AR278" s="56">
        <f t="shared" si="244"/>
        <v>1534.4464971734342</v>
      </c>
      <c r="AS278" s="56">
        <f t="shared" si="244"/>
        <v>-8.1029502394795519E-3</v>
      </c>
      <c r="AT278" s="56">
        <f t="shared" si="244"/>
        <v>163.88037107368788</v>
      </c>
      <c r="AU278" s="55">
        <f t="shared" si="227"/>
        <v>0.31005890174502254</v>
      </c>
      <c r="AV278" s="56">
        <f t="shared" si="197"/>
        <v>11547.048843148723</v>
      </c>
      <c r="AW278" s="53">
        <f t="shared" si="198"/>
        <v>1.0319854152207417E-2</v>
      </c>
      <c r="AX278" s="53">
        <f t="shared" si="199"/>
        <v>9.6755395976179673E-2</v>
      </c>
      <c r="AY278" s="56">
        <f t="shared" si="200"/>
        <v>676.67206002268676</v>
      </c>
      <c r="AZ278" s="56">
        <f t="shared" si="201"/>
        <v>399.58657260359075</v>
      </c>
      <c r="BA278" s="53">
        <f t="shared" si="202"/>
        <v>7.4403432051347793E-3</v>
      </c>
      <c r="BB278" s="56">
        <f t="shared" si="203"/>
        <v>277.08930759914944</v>
      </c>
      <c r="BC278" s="56">
        <f t="shared" si="204"/>
        <v>-3.8201800534238828E-3</v>
      </c>
      <c r="BD278" s="53">
        <f t="shared" si="205"/>
        <v>-3.414179806635E-9</v>
      </c>
      <c r="BE278" s="32">
        <f t="shared" si="206"/>
        <v>6.1111226078519882</v>
      </c>
      <c r="BF278" s="53">
        <f t="shared" si="207"/>
        <v>1.4229435345159855E-7</v>
      </c>
      <c r="BG278" s="51">
        <f t="shared" si="228"/>
        <v>6.1111227501463414</v>
      </c>
      <c r="BH278" s="51">
        <f t="shared" si="208"/>
        <v>-8.9372222210894487E-3</v>
      </c>
      <c r="BI278" s="51">
        <f t="shared" si="209"/>
        <v>-8.3792315489619296E-2</v>
      </c>
    </row>
    <row r="279" spans="1:61" ht="12.75" customHeight="1" x14ac:dyDescent="0.2">
      <c r="A279" s="45">
        <f t="shared" si="210"/>
        <v>253</v>
      </c>
      <c r="B279" s="57">
        <f t="shared" si="229"/>
        <v>9.6755395976179673E-2</v>
      </c>
      <c r="C279" s="16">
        <f t="shared" si="211"/>
        <v>9.5701941353183884E-2</v>
      </c>
      <c r="D279" s="34">
        <f t="shared" si="212"/>
        <v>1</v>
      </c>
      <c r="E279" s="49">
        <f t="shared" si="230"/>
        <v>8.2872909020077448E-2</v>
      </c>
      <c r="F279" s="49">
        <f t="shared" si="213"/>
        <v>4.786380811152878E-2</v>
      </c>
      <c r="G279" s="20">
        <f t="shared" si="184"/>
        <v>4.786380811152878E-2</v>
      </c>
      <c r="H279" s="49">
        <f t="shared" si="214"/>
        <v>30.008886550030574</v>
      </c>
      <c r="I279" s="20">
        <f t="shared" si="185"/>
        <v>30.008886550030574</v>
      </c>
      <c r="J279" s="57">
        <f t="shared" si="215"/>
        <v>0</v>
      </c>
      <c r="K279" s="16">
        <f t="shared" si="186"/>
        <v>30.008886550030574</v>
      </c>
      <c r="L279" s="34">
        <f t="shared" si="216"/>
        <v>1</v>
      </c>
      <c r="M279" s="49">
        <f t="shared" si="231"/>
        <v>59.991148065206112</v>
      </c>
      <c r="N279" s="20">
        <f t="shared" si="232"/>
        <v>59.991148065206112</v>
      </c>
      <c r="O279" s="16">
        <f t="shared" si="217"/>
        <v>30.008851934793888</v>
      </c>
      <c r="P279" s="49">
        <f t="shared" si="233"/>
        <v>4.7863808111528745E-2</v>
      </c>
      <c r="Q279" s="20">
        <f t="shared" si="187"/>
        <v>4.7863808111528745E-2</v>
      </c>
      <c r="R279" s="49">
        <f t="shared" si="234"/>
        <v>9.5701941348914146E-2</v>
      </c>
      <c r="S279" s="20">
        <f t="shared" si="188"/>
        <v>9.5701941348914146E-2</v>
      </c>
      <c r="T279" s="57">
        <f t="shared" si="235"/>
        <v>-8.3792315489619296E-2</v>
      </c>
      <c r="U279" s="16">
        <f t="shared" si="218"/>
        <v>-9.1940646954184746E-4</v>
      </c>
      <c r="V279" s="16">
        <f t="shared" si="236"/>
        <v>-9.1940646954184746E-4</v>
      </c>
      <c r="W279" s="34">
        <f t="shared" si="189"/>
        <v>4</v>
      </c>
      <c r="X279" s="49">
        <f t="shared" si="237"/>
        <v>59.991113454229897</v>
      </c>
      <c r="Y279" s="20">
        <f t="shared" si="238"/>
        <v>59.991113454229897</v>
      </c>
      <c r="Z279" s="16">
        <f t="shared" si="219"/>
        <v>30.008886545770103</v>
      </c>
      <c r="AA279" s="49">
        <f t="shared" si="190"/>
        <v>-5.3100972239055225E-4</v>
      </c>
      <c r="AB279" s="20">
        <f t="shared" si="220"/>
        <v>359.99946899027759</v>
      </c>
      <c r="AC279" s="49">
        <f t="shared" si="221"/>
        <v>1.0617340403644669E-3</v>
      </c>
      <c r="AD279" s="20">
        <f t="shared" si="222"/>
        <v>359.99893826595962</v>
      </c>
      <c r="AF279" s="58">
        <f t="shared" si="239"/>
        <v>6.1111227501463414</v>
      </c>
      <c r="AG279" s="51">
        <f t="shared" si="223"/>
        <v>366.66736500878051</v>
      </c>
      <c r="AH279" s="16">
        <f t="shared" si="224"/>
        <v>250.00047614235035</v>
      </c>
      <c r="AI279" s="52">
        <f t="shared" si="191"/>
        <v>159.83463630617726</v>
      </c>
      <c r="AJ279" s="52">
        <f t="shared" si="225"/>
        <v>4.8394817833923298E-2</v>
      </c>
      <c r="AK279" s="16">
        <f t="shared" si="240"/>
        <v>12.241730631347082</v>
      </c>
      <c r="AL279" s="16">
        <f t="shared" si="241"/>
        <v>12.241199621624673</v>
      </c>
      <c r="AM279" s="32">
        <f t="shared" si="192"/>
        <v>6.1111227493595477</v>
      </c>
      <c r="AN279" s="32">
        <f t="shared" si="193"/>
        <v>-9.8063170449140871E-5</v>
      </c>
      <c r="AO279" s="32">
        <f t="shared" si="194"/>
        <v>5.9721783343947115</v>
      </c>
      <c r="AP279" s="32">
        <f t="shared" si="195"/>
        <v>-9.8063170449140871E-5</v>
      </c>
      <c r="AQ279" s="32">
        <f t="shared" si="196"/>
        <v>1.2957265143255363</v>
      </c>
      <c r="AR279" s="56">
        <f t="shared" si="244"/>
        <v>1540.418675507829</v>
      </c>
      <c r="AS279" s="56">
        <f t="shared" si="244"/>
        <v>-8.2010134099286935E-3</v>
      </c>
      <c r="AT279" s="56">
        <f t="shared" si="244"/>
        <v>165.17609758801342</v>
      </c>
      <c r="AU279" s="55">
        <f t="shared" si="227"/>
        <v>0.31005890174502254</v>
      </c>
      <c r="AV279" s="56">
        <f t="shared" si="197"/>
        <v>11547.049367980664</v>
      </c>
      <c r="AW279" s="53">
        <f t="shared" si="198"/>
        <v>1.0319854621261386E-2</v>
      </c>
      <c r="AX279" s="53">
        <f t="shared" si="199"/>
        <v>9.6755398175023849E-2</v>
      </c>
      <c r="AY279" s="56">
        <f t="shared" si="200"/>
        <v>676.67204464477072</v>
      </c>
      <c r="AZ279" s="56">
        <f t="shared" si="201"/>
        <v>399.58659076544313</v>
      </c>
      <c r="BA279" s="53">
        <f t="shared" si="202"/>
        <v>7.4403432051347793E-3</v>
      </c>
      <c r="BB279" s="56">
        <f t="shared" si="203"/>
        <v>277.08932019330416</v>
      </c>
      <c r="BC279" s="56">
        <f t="shared" si="204"/>
        <v>-3.8663139765731103E-3</v>
      </c>
      <c r="BD279" s="53">
        <f t="shared" si="205"/>
        <v>-3.4554107189517567E-9</v>
      </c>
      <c r="BE279" s="32">
        <f t="shared" si="206"/>
        <v>6.1111227466909304</v>
      </c>
      <c r="BF279" s="53">
        <f t="shared" si="207"/>
        <v>1.4341265622567312E-7</v>
      </c>
      <c r="BG279" s="51">
        <f t="shared" si="228"/>
        <v>6.1111228901035863</v>
      </c>
      <c r="BH279" s="51">
        <f t="shared" si="208"/>
        <v>-8.9372222210715741E-3</v>
      </c>
      <c r="BI279" s="51">
        <f t="shared" si="209"/>
        <v>-8.3792313585204045E-2</v>
      </c>
    </row>
    <row r="280" spans="1:61" ht="12.75" customHeight="1" x14ac:dyDescent="0.2">
      <c r="A280" s="45">
        <f t="shared" si="210"/>
        <v>254</v>
      </c>
      <c r="B280" s="57">
        <f t="shared" si="229"/>
        <v>9.6755398175023849E-2</v>
      </c>
      <c r="C280" s="16">
        <f t="shared" si="211"/>
        <v>9.5693664134671508E-2</v>
      </c>
      <c r="D280" s="34">
        <f t="shared" si="212"/>
        <v>1</v>
      </c>
      <c r="E280" s="49">
        <f t="shared" si="230"/>
        <v>8.286571246969103E-2</v>
      </c>
      <c r="F280" s="49">
        <f t="shared" si="213"/>
        <v>4.7859718443367699E-2</v>
      </c>
      <c r="G280" s="20">
        <f t="shared" si="184"/>
        <v>4.7859718443367699E-2</v>
      </c>
      <c r="H280" s="49">
        <f t="shared" si="214"/>
        <v>30.008921155043438</v>
      </c>
      <c r="I280" s="20">
        <f t="shared" si="185"/>
        <v>30.008921155043438</v>
      </c>
      <c r="J280" s="57">
        <f t="shared" si="215"/>
        <v>0</v>
      </c>
      <c r="K280" s="16">
        <f t="shared" si="186"/>
        <v>30.008921155043438</v>
      </c>
      <c r="L280" s="34">
        <f t="shared" si="216"/>
        <v>1</v>
      </c>
      <c r="M280" s="49">
        <f t="shared" si="231"/>
        <v>59.991113454229904</v>
      </c>
      <c r="N280" s="20">
        <f t="shared" si="232"/>
        <v>59.991113454229904</v>
      </c>
      <c r="O280" s="16">
        <f t="shared" si="217"/>
        <v>30.008886545770096</v>
      </c>
      <c r="P280" s="49">
        <f t="shared" si="233"/>
        <v>4.7859718443367678E-2</v>
      </c>
      <c r="Q280" s="20">
        <f t="shared" si="187"/>
        <v>4.7859718443367678E-2</v>
      </c>
      <c r="R280" s="49">
        <f t="shared" si="234"/>
        <v>9.5693664134586257E-2</v>
      </c>
      <c r="S280" s="20">
        <f t="shared" si="188"/>
        <v>9.5693664134586257E-2</v>
      </c>
      <c r="T280" s="57">
        <f t="shared" si="235"/>
        <v>-8.3792313585204045E-2</v>
      </c>
      <c r="U280" s="16">
        <f t="shared" si="218"/>
        <v>-9.2660111551301494E-4</v>
      </c>
      <c r="V280" s="16">
        <f t="shared" si="236"/>
        <v>-9.2660111551301494E-4</v>
      </c>
      <c r="W280" s="34">
        <f t="shared" si="189"/>
        <v>4</v>
      </c>
      <c r="X280" s="49">
        <f t="shared" si="237"/>
        <v>59.991078849283973</v>
      </c>
      <c r="Y280" s="20">
        <f t="shared" si="238"/>
        <v>59.991078849283973</v>
      </c>
      <c r="Z280" s="16">
        <f t="shared" si="219"/>
        <v>30.008921150716027</v>
      </c>
      <c r="AA280" s="49">
        <f t="shared" si="190"/>
        <v>-5.3516578748100509E-4</v>
      </c>
      <c r="AB280" s="20">
        <f t="shared" si="220"/>
        <v>359.99946483421252</v>
      </c>
      <c r="AC280" s="49">
        <f t="shared" si="221"/>
        <v>1.0700430635469499E-3</v>
      </c>
      <c r="AD280" s="20">
        <f t="shared" si="222"/>
        <v>359.99892995693648</v>
      </c>
      <c r="AF280" s="58">
        <f t="shared" si="239"/>
        <v>6.1111228901035863</v>
      </c>
      <c r="AG280" s="51">
        <f t="shared" si="223"/>
        <v>366.66737340621518</v>
      </c>
      <c r="AH280" s="16">
        <f t="shared" si="224"/>
        <v>250.00048186787402</v>
      </c>
      <c r="AI280" s="52">
        <f t="shared" si="191"/>
        <v>159.83464362725928</v>
      </c>
      <c r="AJ280" s="52">
        <f t="shared" si="225"/>
        <v>4.8394884230845037E-2</v>
      </c>
      <c r="AK280" s="16">
        <f t="shared" si="240"/>
        <v>12.290125515577927</v>
      </c>
      <c r="AL280" s="16">
        <f t="shared" si="241"/>
        <v>12.289590349790444</v>
      </c>
      <c r="AM280" s="32">
        <f t="shared" si="192"/>
        <v>6.11112288930443</v>
      </c>
      <c r="AN280" s="32">
        <f t="shared" si="193"/>
        <v>-9.883054798944374E-5</v>
      </c>
      <c r="AO280" s="32">
        <f t="shared" si="194"/>
        <v>5.9710819997478843</v>
      </c>
      <c r="AP280" s="32">
        <f t="shared" si="195"/>
        <v>-9.883054798944374E-5</v>
      </c>
      <c r="AQ280" s="32">
        <f t="shared" si="196"/>
        <v>1.3007700490353109</v>
      </c>
      <c r="AR280" s="56">
        <f t="shared" si="244"/>
        <v>1546.3897575075769</v>
      </c>
      <c r="AS280" s="56">
        <f t="shared" si="244"/>
        <v>-8.2998439579181366E-3</v>
      </c>
      <c r="AT280" s="56">
        <f t="shared" si="244"/>
        <v>166.47686763704874</v>
      </c>
      <c r="AU280" s="55">
        <f t="shared" si="227"/>
        <v>0.31005890174502254</v>
      </c>
      <c r="AV280" s="56">
        <f t="shared" si="197"/>
        <v>11547.049896882894</v>
      </c>
      <c r="AW280" s="53">
        <f t="shared" si="198"/>
        <v>1.0319855093953062E-2</v>
      </c>
      <c r="AX280" s="53">
        <f t="shared" si="199"/>
        <v>9.6755400390920884E-2</v>
      </c>
      <c r="AY280" s="56">
        <f t="shared" si="200"/>
        <v>676.67202914759343</v>
      </c>
      <c r="AZ280" s="56">
        <f t="shared" si="201"/>
        <v>399.58660906814822</v>
      </c>
      <c r="BA280" s="53">
        <f t="shared" si="202"/>
        <v>7.4403432051347793E-3</v>
      </c>
      <c r="BB280" s="56">
        <f t="shared" si="203"/>
        <v>277.08933288513168</v>
      </c>
      <c r="BC280" s="56">
        <f t="shared" si="204"/>
        <v>-3.9128056864683458E-3</v>
      </c>
      <c r="BD280" s="53">
        <f t="shared" si="205"/>
        <v>-3.4969613932342378E-9</v>
      </c>
      <c r="BE280" s="32">
        <f t="shared" si="206"/>
        <v>6.1111228866066245</v>
      </c>
      <c r="BF280" s="53">
        <f t="shared" si="207"/>
        <v>1.4453490555001496E-7</v>
      </c>
      <c r="BG280" s="51">
        <f t="shared" si="228"/>
        <v>6.1111230311415303</v>
      </c>
      <c r="BH280" s="51">
        <f t="shared" si="208"/>
        <v>-8.9372222210534948E-3</v>
      </c>
      <c r="BI280" s="51">
        <f t="shared" si="209"/>
        <v>-8.3792311666018748E-2</v>
      </c>
    </row>
    <row r="281" spans="1:61" ht="12.75" customHeight="1" x14ac:dyDescent="0.2">
      <c r="A281" s="45">
        <f t="shared" si="210"/>
        <v>255</v>
      </c>
      <c r="B281" s="57">
        <f t="shared" si="229"/>
        <v>9.6755400390920884E-2</v>
      </c>
      <c r="C281" s="16">
        <f t="shared" si="211"/>
        <v>9.5685357327397469E-2</v>
      </c>
      <c r="D281" s="34">
        <f t="shared" si="212"/>
        <v>1</v>
      </c>
      <c r="E281" s="49">
        <f t="shared" si="230"/>
        <v>8.2858490307005594E-2</v>
      </c>
      <c r="F281" s="49">
        <f t="shared" si="213"/>
        <v>4.7855613959408905E-2</v>
      </c>
      <c r="G281" s="20">
        <f t="shared" si="184"/>
        <v>4.7855613959408905E-2</v>
      </c>
      <c r="H281" s="49">
        <f t="shared" si="214"/>
        <v>30.008955754005147</v>
      </c>
      <c r="I281" s="20">
        <f t="shared" si="185"/>
        <v>30.008955754005147</v>
      </c>
      <c r="J281" s="57">
        <f t="shared" si="215"/>
        <v>0</v>
      </c>
      <c r="K281" s="16">
        <f t="shared" si="186"/>
        <v>30.008955754005147</v>
      </c>
      <c r="L281" s="34">
        <f t="shared" si="216"/>
        <v>1</v>
      </c>
      <c r="M281" s="49">
        <f t="shared" si="231"/>
        <v>59.991078849283973</v>
      </c>
      <c r="N281" s="20">
        <f t="shared" si="232"/>
        <v>59.991078849283973</v>
      </c>
      <c r="O281" s="16">
        <f t="shared" si="217"/>
        <v>30.008921150716027</v>
      </c>
      <c r="P281" s="49">
        <f t="shared" si="233"/>
        <v>4.7855613959408912E-2</v>
      </c>
      <c r="Q281" s="20">
        <f t="shared" si="187"/>
        <v>4.7855613959408912E-2</v>
      </c>
      <c r="R281" s="49">
        <f t="shared" si="234"/>
        <v>9.568535732826311E-2</v>
      </c>
      <c r="S281" s="48">
        <f t="shared" si="188"/>
        <v>9.568535732826311E-2</v>
      </c>
      <c r="T281" s="57">
        <f t="shared" si="235"/>
        <v>-8.3792311666018748E-2</v>
      </c>
      <c r="U281" s="16">
        <f t="shared" si="218"/>
        <v>-9.3382135901315388E-4</v>
      </c>
      <c r="V281" s="16">
        <f t="shared" si="236"/>
        <v>-9.3382135901315388E-4</v>
      </c>
      <c r="W281" s="34">
        <f t="shared" si="189"/>
        <v>4</v>
      </c>
      <c r="X281" s="49">
        <f t="shared" si="237"/>
        <v>59.991044250389969</v>
      </c>
      <c r="Y281" s="20">
        <f t="shared" si="238"/>
        <v>59.991044250389969</v>
      </c>
      <c r="Z281" s="16">
        <f t="shared" si="219"/>
        <v>30.008955749610031</v>
      </c>
      <c r="AA281" s="49">
        <f t="shared" si="190"/>
        <v>-5.3933664810565623E-4</v>
      </c>
      <c r="AB281" s="20">
        <f t="shared" si="220"/>
        <v>359.9994606633519</v>
      </c>
      <c r="AC281" s="49">
        <f t="shared" si="221"/>
        <v>1.0783813461531693E-3</v>
      </c>
      <c r="AD281" s="20">
        <f t="shared" si="222"/>
        <v>359.99892161865387</v>
      </c>
      <c r="AF281" s="58">
        <f t="shared" si="239"/>
        <v>6.1111230311415303</v>
      </c>
      <c r="AG281" s="51">
        <f t="shared" si="223"/>
        <v>366.66738186849182</v>
      </c>
      <c r="AH281" s="16">
        <f t="shared" si="224"/>
        <v>250.00048763760807</v>
      </c>
      <c r="AI281" s="52">
        <f t="shared" si="191"/>
        <v>159.83465100487226</v>
      </c>
      <c r="AJ281" s="52">
        <f t="shared" si="225"/>
        <v>4.8394950607530518E-2</v>
      </c>
      <c r="AK281" s="16">
        <f t="shared" si="240"/>
        <v>12.338520466185457</v>
      </c>
      <c r="AL281" s="16">
        <f t="shared" si="241"/>
        <v>12.337981129537354</v>
      </c>
      <c r="AM281" s="32">
        <f t="shared" si="192"/>
        <v>6.1111230303298711</v>
      </c>
      <c r="AN281" s="32">
        <f t="shared" si="193"/>
        <v>-9.9600655794926591E-5</v>
      </c>
      <c r="AO281" s="32">
        <f t="shared" si="194"/>
        <v>5.9699814056912945</v>
      </c>
      <c r="AP281" s="32">
        <f t="shared" si="195"/>
        <v>-9.9600655794926591E-5</v>
      </c>
      <c r="AQ281" s="32">
        <f t="shared" si="196"/>
        <v>1.3058126617276851</v>
      </c>
      <c r="AR281" s="56">
        <f t="shared" si="244"/>
        <v>1552.3597389132681</v>
      </c>
      <c r="AS281" s="56">
        <f t="shared" si="244"/>
        <v>-8.3994446137130637E-3</v>
      </c>
      <c r="AT281" s="56">
        <f t="shared" si="244"/>
        <v>167.78268029877643</v>
      </c>
      <c r="AU281" s="55">
        <f t="shared" si="227"/>
        <v>0.31005890174502254</v>
      </c>
      <c r="AV281" s="56">
        <f t="shared" si="197"/>
        <v>11547.050429869128</v>
      </c>
      <c r="AW281" s="53">
        <f t="shared" si="198"/>
        <v>1.0319855570294705E-2</v>
      </c>
      <c r="AX281" s="53">
        <f t="shared" si="199"/>
        <v>9.6755402623928288E-2</v>
      </c>
      <c r="AY281" s="56">
        <f t="shared" si="200"/>
        <v>676.67201353075325</v>
      </c>
      <c r="AZ281" s="56">
        <f t="shared" si="201"/>
        <v>399.58662751218066</v>
      </c>
      <c r="BA281" s="53">
        <f t="shared" si="202"/>
        <v>7.4403432051347793E-3</v>
      </c>
      <c r="BB281" s="56">
        <f t="shared" si="203"/>
        <v>277.08934567496129</v>
      </c>
      <c r="BC281" s="56">
        <f t="shared" si="204"/>
        <v>-3.95965638870166E-3</v>
      </c>
      <c r="BD281" s="53">
        <f t="shared" si="205"/>
        <v>-3.5388329069468666E-9</v>
      </c>
      <c r="BE281" s="32">
        <f t="shared" si="206"/>
        <v>6.1111230276026971</v>
      </c>
      <c r="BF281" s="53">
        <f t="shared" si="207"/>
        <v>1.4566114767812944E-7</v>
      </c>
      <c r="BG281" s="51">
        <f t="shared" si="228"/>
        <v>6.1111231732638451</v>
      </c>
      <c r="BH281" s="51">
        <f t="shared" si="208"/>
        <v>-8.9372222210352091E-3</v>
      </c>
      <c r="BI281" s="51">
        <f t="shared" si="209"/>
        <v>-8.3792309732013653E-2</v>
      </c>
    </row>
    <row r="282" spans="1:61" ht="12.75" customHeight="1" x14ac:dyDescent="0.2">
      <c r="A282" s="45">
        <f t="shared" si="210"/>
        <v>256</v>
      </c>
      <c r="B282" s="57">
        <f t="shared" si="229"/>
        <v>9.6755402623928288E-2</v>
      </c>
      <c r="C282" s="16">
        <f t="shared" si="211"/>
        <v>9.5677021277822405E-2</v>
      </c>
      <c r="D282" s="34">
        <f t="shared" si="212"/>
        <v>1</v>
      </c>
      <c r="E282" s="49">
        <f t="shared" si="230"/>
        <v>8.2851242832081284E-2</v>
      </c>
      <c r="F282" s="49">
        <f t="shared" si="213"/>
        <v>4.7851494832854558E-2</v>
      </c>
      <c r="G282" s="20">
        <f t="shared" ref="G282:G345" si="245">MOD(IF(OR(D282=2,D282=3,D282=6,D282=7,D282=10,D282=11,D282=14,D282=15),180+F282,F282),360)</f>
        <v>4.7851494832854558E-2</v>
      </c>
      <c r="H282" s="49">
        <f t="shared" si="214"/>
        <v>30.008990346894276</v>
      </c>
      <c r="I282" s="20">
        <f t="shared" ref="I282:I345" si="246">IF(D282&gt;8,360-H282,H282)</f>
        <v>30.008990346894276</v>
      </c>
      <c r="J282" s="57">
        <f t="shared" si="215"/>
        <v>0</v>
      </c>
      <c r="K282" s="16">
        <f t="shared" ref="K282:K345" si="247">MOD(I282+J282,360)</f>
        <v>30.008990346894276</v>
      </c>
      <c r="L282" s="34">
        <f t="shared" si="216"/>
        <v>1</v>
      </c>
      <c r="M282" s="49">
        <f t="shared" si="231"/>
        <v>59.991044250389969</v>
      </c>
      <c r="N282" s="20">
        <f t="shared" si="232"/>
        <v>59.991044250389969</v>
      </c>
      <c r="O282" s="16">
        <f t="shared" si="217"/>
        <v>30.008955749610031</v>
      </c>
      <c r="P282" s="49">
        <f t="shared" si="233"/>
        <v>4.7851494832854564E-2</v>
      </c>
      <c r="Q282" s="20">
        <f t="shared" ref="Q282:Q345" si="248">MOD(IF(OR(L282=2,L282=3,L282=6,L282=7,L282=10,L282=11,L282=14,L282=15),180+P282,P282),360)</f>
        <v>4.7851494832854564E-2</v>
      </c>
      <c r="R282" s="49">
        <f t="shared" si="234"/>
        <v>9.5677021280327332E-2</v>
      </c>
      <c r="S282" s="20">
        <f t="shared" ref="S282:S345" si="249">MOD(IF(OR(L282=3,L282=4,L282=7,L282=8,L282=11,L282=12,L282=15,L282=16),360-R282,R282),360)</f>
        <v>9.5677021280327332E-2</v>
      </c>
      <c r="T282" s="57">
        <f t="shared" si="235"/>
        <v>-8.3792309732013653E-2</v>
      </c>
      <c r="U282" s="16">
        <f t="shared" si="218"/>
        <v>-9.4106689993236903E-4</v>
      </c>
      <c r="V282" s="16">
        <f t="shared" si="236"/>
        <v>-9.4106689993236903E-4</v>
      </c>
      <c r="W282" s="34">
        <f t="shared" ref="W282:W345" si="250">IF(AND(E282&gt;=0,V282&lt;0),IF(L282=1,4,IF(L282=2,3,IF(L282=7,6,IF(L282=8,5,IF(L282=11,10,IF(L282=12,9,IF(L282=13,16,IF(L282=14,15,L282)))))))),L282)</f>
        <v>4</v>
      </c>
      <c r="X282" s="49">
        <f t="shared" si="237"/>
        <v>59.991009657569329</v>
      </c>
      <c r="Y282" s="20">
        <f t="shared" si="238"/>
        <v>59.991009657569329</v>
      </c>
      <c r="Z282" s="16">
        <f t="shared" si="219"/>
        <v>30.008990342430671</v>
      </c>
      <c r="AA282" s="49">
        <f t="shared" ref="AA282:AA345" si="251">DEGREES(ATAN(TAN(RADIANS(K282))*SIN(RADIANS(V282))))</f>
        <v>-5.4352213099151674E-4</v>
      </c>
      <c r="AB282" s="20">
        <f t="shared" si="220"/>
        <v>359.99945647786899</v>
      </c>
      <c r="AC282" s="49">
        <f t="shared" si="221"/>
        <v>1.0867488854478485E-3</v>
      </c>
      <c r="AD282" s="20">
        <f t="shared" si="222"/>
        <v>359.99891325111457</v>
      </c>
      <c r="AF282" s="58">
        <f t="shared" si="239"/>
        <v>6.1111231732638451</v>
      </c>
      <c r="AG282" s="51">
        <f t="shared" si="223"/>
        <v>366.66739039583069</v>
      </c>
      <c r="AH282" s="16">
        <f t="shared" si="224"/>
        <v>250.00049345170277</v>
      </c>
      <c r="AI282" s="52">
        <f t="shared" ref="AI282:AI345" si="252">AG282^2*$H$7/2</f>
        <v>159.83465843920823</v>
      </c>
      <c r="AJ282" s="52">
        <f t="shared" si="225"/>
        <v>4.8395016963866055E-2</v>
      </c>
      <c r="AK282" s="16">
        <f t="shared" si="240"/>
        <v>12.386915483149323</v>
      </c>
      <c r="AL282" s="16">
        <f t="shared" si="241"/>
        <v>12.386371961018313</v>
      </c>
      <c r="AM282" s="32">
        <f t="shared" ref="AM282:AM345" si="253">AF282*COS(RADIANS($V282))</f>
        <v>6.1111231724395418</v>
      </c>
      <c r="AN282" s="32">
        <f t="shared" ref="AN282:AN345" si="254">AF282*SIN(RADIANS($V282))</f>
        <v>-1.0037346185675989E-4</v>
      </c>
      <c r="AO282" s="32">
        <f t="shared" ref="AO282:AO345" si="255">AM282*COS(RADIANS(AL282))</f>
        <v>5.9688765529956962</v>
      </c>
      <c r="AP282" s="32">
        <f t="shared" ref="AP282:AP345" si="256">AN282</f>
        <v>-1.0037346185675989E-4</v>
      </c>
      <c r="AQ282" s="32">
        <f t="shared" ref="AQ282:AQ345" si="257">AM282*SIN(RADIANS(AL282))</f>
        <v>1.3108543488220752</v>
      </c>
      <c r="AR282" s="56">
        <f t="shared" si="244"/>
        <v>1558.3286154662637</v>
      </c>
      <c r="AS282" s="56">
        <f t="shared" si="244"/>
        <v>-8.499818075569824E-3</v>
      </c>
      <c r="AT282" s="56">
        <f t="shared" si="244"/>
        <v>169.09353464759849</v>
      </c>
      <c r="AU282" s="55">
        <f t="shared" si="227"/>
        <v>0.31005890174502254</v>
      </c>
      <c r="AV282" s="56">
        <f t="shared" ref="AV282:AV345" si="258">AI282*AU282*$C$16</f>
        <v>11547.050966953248</v>
      </c>
      <c r="AW282" s="53">
        <f t="shared" ref="AW282:AW345" si="259">(AV282/$C$6)*$H$8^2</f>
        <v>1.0319856050298715E-2</v>
      </c>
      <c r="AX282" s="53">
        <f t="shared" ref="AX282:AX345" si="260">AW282*360 / (2*PI()*AF282)</f>
        <v>9.6755404874104209E-2</v>
      </c>
      <c r="AY282" s="56">
        <f t="shared" ref="AY282:AY345" si="261">550*$H$19*$C$13/AG282</f>
        <v>676.67199779384362</v>
      </c>
      <c r="AZ282" s="56">
        <f t="shared" ref="AZ282:AZ345" si="262">AI282*$C$18*$C$19</f>
        <v>399.58664609802054</v>
      </c>
      <c r="BA282" s="53">
        <f t="shared" ref="BA282:BA345" si="263">ABS((AU282^2)/(PI()*$C$17*$C$14))</f>
        <v>7.4403432051347793E-3</v>
      </c>
      <c r="BB282" s="56">
        <f t="shared" ref="BB282:BB345" si="264">BA282*AI282*$C$16</f>
        <v>277.08935856312587</v>
      </c>
      <c r="BC282" s="56">
        <f t="shared" ref="BC282:BC345" si="265">AY282-AZ282-BB282</f>
        <v>-4.0068673027917612E-3</v>
      </c>
      <c r="BD282" s="53">
        <f t="shared" ref="BD282:BD345" si="266">(BC282/$C$6)*$H$8^2</f>
        <v>-3.5810263500006142E-9</v>
      </c>
      <c r="BE282" s="32">
        <f t="shared" ref="BE282:BE345" si="267">AF282+BD282</f>
        <v>6.111123169682819</v>
      </c>
      <c r="BF282" s="53">
        <f t="shared" ref="BF282:BF345" si="268">-$H$9*SIN(RADIANS(V282))</f>
        <v>1.4679133579768852E-7</v>
      </c>
      <c r="BG282" s="51">
        <f t="shared" si="228"/>
        <v>6.1111233164741545</v>
      </c>
      <c r="BH282" s="51">
        <f t="shared" ref="BH282:BH345" si="269">-$H$9*COS(RADIANS(V282))</f>
        <v>-8.9372222210167187E-3</v>
      </c>
      <c r="BI282" s="51">
        <f t="shared" ref="BI282:BI345" si="270">BH282*360 / (2*PI()*AF282)</f>
        <v>-8.3792307783138453E-2</v>
      </c>
    </row>
    <row r="283" spans="1:61" ht="12.75" customHeight="1" x14ac:dyDescent="0.2">
      <c r="A283" s="45">
        <f t="shared" ref="A283:A346" si="271">A282+1</f>
        <v>257</v>
      </c>
      <c r="B283" s="57">
        <f t="shared" si="229"/>
        <v>9.6755404874104209E-2</v>
      </c>
      <c r="C283" s="16">
        <f t="shared" ref="C283:C346" si="272">MOD(AD282+B283,360)</f>
        <v>9.56686559886748E-2</v>
      </c>
      <c r="D283" s="34">
        <f t="shared" ref="D283:D346" si="273">IF($O282&gt;=270,IF(C283&gt;270,16,IF(C283&gt;180,15,IF(C283&gt;90,14,13))),IF($O282&gt;=180,IF(C283&gt;270,12,IF(C283&gt;180,11,IF(C283&gt;90,10,9))),IF($O282&gt;=90,IF(C283&gt;270,8,IF(C283&gt;180,7,IF(C283&gt;90,6,5))),IF(C283&gt;270,4,IF(C283&gt;180,3,IF(C283&gt;90,2,1))))))</f>
        <v>1</v>
      </c>
      <c r="E283" s="49">
        <f t="shared" si="230"/>
        <v>8.284397004732387E-2</v>
      </c>
      <c r="F283" s="49">
        <f t="shared" ref="F283:F346" si="274">IF(OR(N282=90, N282=270), 0, DEGREES(ATAN(COS(RADIANS(Y282))*TAN(RADIANS(C283)))))</f>
        <v>4.7847361064994709E-2</v>
      </c>
      <c r="G283" s="20">
        <f t="shared" si="245"/>
        <v>4.7847361064994709E-2</v>
      </c>
      <c r="H283" s="49">
        <f t="shared" ref="H283:H346" si="275">DEGREES(ACOS(SIN(RADIANS(Y282))*COS(RADIANS(G283))))</f>
        <v>30.009024933689407</v>
      </c>
      <c r="I283" s="20">
        <f t="shared" si="246"/>
        <v>30.009024933689407</v>
      </c>
      <c r="J283" s="57">
        <f t="shared" ref="J283:J346" si="276">J282</f>
        <v>0</v>
      </c>
      <c r="K283" s="16">
        <f t="shared" si="247"/>
        <v>30.009024933689407</v>
      </c>
      <c r="L283" s="34">
        <f t="shared" ref="L283:L346" si="277">IF(J283&gt;0,IF(K283&gt;=270,IF(D283=9,16,IF(D283=12,13,IF(D283=14,11,IF(D283=15,10,D283)))),IF(K283&gt;=180,IF(D283=2,14,IF(D283=3,15,IF(D283=5,9,IF(D283=8,12,D283)))),IF(K283&gt;=90,IF(D283=1,8,IF(D283=4,5,IF(D283=6,3,IF(D283=7,2,D283)))),IF(D283=10,6,IF(D283=11,7,IF(D283=13,1,IF(D283=16,4,D283))))))),IF(K283&gt;=270,IF(D283=1,13,IF(D283=4,16,IF(D283=6,10,IF(D283=7,11,D283)))),IF(K283&gt;=180,IF(D283=10,15,IF(D283=11,14,IF(D283=13,12,IF(D283=16,9,D283)))),IF(K283&gt;=90,IF(D283=9,5,IF(D283=12,8,IF(D283=14,2,IF(D283=15,3,D283)))),IF(D283=2,7,IF(D283=3,6,IF(D283=5,4,IF(D283=8,1,D283))))))))</f>
        <v>1</v>
      </c>
      <c r="M283" s="49">
        <f t="shared" si="231"/>
        <v>59.991009657569329</v>
      </c>
      <c r="N283" s="20">
        <f t="shared" si="232"/>
        <v>59.991009657569329</v>
      </c>
      <c r="O283" s="16">
        <f t="shared" ref="O283:O346" si="278">MOD(90-N283,360)</f>
        <v>30.008990342430671</v>
      </c>
      <c r="P283" s="49">
        <f t="shared" si="233"/>
        <v>4.7847361064994688E-2</v>
      </c>
      <c r="Q283" s="20">
        <f t="shared" si="248"/>
        <v>4.7847361064994688E-2</v>
      </c>
      <c r="R283" s="49">
        <f t="shared" si="234"/>
        <v>9.5668655990740745E-2</v>
      </c>
      <c r="S283" s="20">
        <f t="shared" si="249"/>
        <v>9.5668655990740745E-2</v>
      </c>
      <c r="T283" s="57">
        <f t="shared" si="235"/>
        <v>-8.3792307783138453E-2</v>
      </c>
      <c r="U283" s="16">
        <f t="shared" ref="U283:U346" si="279">E283+T283</f>
        <v>-9.4833773581458336E-4</v>
      </c>
      <c r="V283" s="16">
        <f t="shared" si="236"/>
        <v>-9.4833773581458336E-4</v>
      </c>
      <c r="W283" s="34">
        <f t="shared" si="250"/>
        <v>4</v>
      </c>
      <c r="X283" s="49">
        <f t="shared" si="237"/>
        <v>59.990975070843433</v>
      </c>
      <c r="Y283" s="20">
        <f t="shared" si="238"/>
        <v>59.990975070843433</v>
      </c>
      <c r="Z283" s="16">
        <f t="shared" ref="Z283:Z346" si="280">MOD(90-Y283,360)</f>
        <v>30.009024929156567</v>
      </c>
      <c r="AA283" s="49">
        <f t="shared" si="251"/>
        <v>-5.4772223477762578E-4</v>
      </c>
      <c r="AB283" s="20">
        <f t="shared" ref="AB283:AB346" si="281">MOD(IF(OR(W283=2,W283=3,W283=6,W283=7,W283=10,W283=11,W283=14,W283=15),180+AA283,AA283),360)</f>
        <v>359.99945227776522</v>
      </c>
      <c r="AC283" s="49">
        <f t="shared" ref="AC283:AC346" si="282">DEGREES(ACOS(COS(RADIANS(V283))*COS(RADIANS(AB283))))</f>
        <v>1.0951456764057106E-3</v>
      </c>
      <c r="AD283" s="20">
        <f t="shared" ref="AD283:AD346" si="283">MOD(IF(OR(W283=3,W283=4,W283=7,W283=8,W283=11,W283=12,W283=15,W283=16),360-AC283,AC283),360)</f>
        <v>359.9989048543236</v>
      </c>
      <c r="AF283" s="58">
        <f t="shared" si="239"/>
        <v>6.1111233164741545</v>
      </c>
      <c r="AG283" s="51">
        <f t="shared" ref="AG283:AG346" si="284">AF283/$H$8</f>
        <v>366.66739898844929</v>
      </c>
      <c r="AH283" s="16">
        <f t="shared" ref="AH283:AH346" si="285">AG283/(5280/3600)</f>
        <v>250.00049931030637</v>
      </c>
      <c r="AI283" s="52">
        <f t="shared" si="252"/>
        <v>159.83466593045674</v>
      </c>
      <c r="AJ283" s="52">
        <f t="shared" ref="AJ283:AJ346" si="286">MOD(Q283-AB283,360)</f>
        <v>4.8395083299794805E-2</v>
      </c>
      <c r="AK283" s="16">
        <f t="shared" si="240"/>
        <v>12.435310566449118</v>
      </c>
      <c r="AL283" s="16">
        <f t="shared" si="241"/>
        <v>12.434762844214333</v>
      </c>
      <c r="AM283" s="32">
        <f t="shared" si="253"/>
        <v>6.111123315637065</v>
      </c>
      <c r="AN283" s="32">
        <f t="shared" si="254"/>
        <v>-1.0114896591363993E-4</v>
      </c>
      <c r="AO283" s="32">
        <f t="shared" si="255"/>
        <v>5.9677674424387277</v>
      </c>
      <c r="AP283" s="32">
        <f t="shared" si="256"/>
        <v>-1.0114896591363993E-4</v>
      </c>
      <c r="AQ283" s="32">
        <f t="shared" si="257"/>
        <v>1.3158951067206246</v>
      </c>
      <c r="AR283" s="56">
        <f t="shared" ref="AR283:AT298" si="287">AR282+AO283</f>
        <v>1564.2963829087025</v>
      </c>
      <c r="AS283" s="56">
        <f t="shared" si="287"/>
        <v>-8.6009670414834635E-3</v>
      </c>
      <c r="AT283" s="56">
        <f t="shared" si="287"/>
        <v>170.40942975431912</v>
      </c>
      <c r="AU283" s="55">
        <f t="shared" ref="AU283:AU346" si="288">$H$15</f>
        <v>0.31005890174502254</v>
      </c>
      <c r="AV283" s="56">
        <f t="shared" si="258"/>
        <v>11547.051508148938</v>
      </c>
      <c r="AW283" s="53">
        <f t="shared" si="259"/>
        <v>1.0319856533977332E-2</v>
      </c>
      <c r="AX283" s="53">
        <f t="shared" si="260"/>
        <v>9.6755407141505989E-2</v>
      </c>
      <c r="AY283" s="56">
        <f t="shared" si="261"/>
        <v>676.67198193646334</v>
      </c>
      <c r="AZ283" s="56">
        <f t="shared" si="262"/>
        <v>399.58666482614183</v>
      </c>
      <c r="BA283" s="53">
        <f t="shared" si="263"/>
        <v>7.4403432051347793E-3</v>
      </c>
      <c r="BB283" s="56">
        <f t="shared" si="264"/>
        <v>277.08937154995402</v>
      </c>
      <c r="BC283" s="56">
        <f t="shared" si="265"/>
        <v>-4.0544396325117305E-3</v>
      </c>
      <c r="BD283" s="53">
        <f t="shared" si="266"/>
        <v>-3.6235427982342338E-9</v>
      </c>
      <c r="BE283" s="32">
        <f t="shared" si="267"/>
        <v>6.1111233128506122</v>
      </c>
      <c r="BF283" s="53">
        <f t="shared" si="268"/>
        <v>1.4792546952558355E-7</v>
      </c>
      <c r="BG283" s="51">
        <f t="shared" ref="BG283:BG346" si="289">BE283+BF283</f>
        <v>6.1111234607760814</v>
      </c>
      <c r="BH283" s="51">
        <f t="shared" si="269"/>
        <v>-8.9372222209980184E-3</v>
      </c>
      <c r="BI283" s="51">
        <f t="shared" si="270"/>
        <v>-8.3792305819343396E-2</v>
      </c>
    </row>
    <row r="284" spans="1:61" ht="12.75" customHeight="1" x14ac:dyDescent="0.2">
      <c r="A284" s="45">
        <f t="shared" si="271"/>
        <v>258</v>
      </c>
      <c r="B284" s="57">
        <f t="shared" ref="B284:B347" si="290">AX283</f>
        <v>9.6755407141505989E-2</v>
      </c>
      <c r="C284" s="16">
        <f t="shared" si="272"/>
        <v>9.5660261465127405E-2</v>
      </c>
      <c r="D284" s="34">
        <f t="shared" si="273"/>
        <v>1</v>
      </c>
      <c r="E284" s="49">
        <f t="shared" ref="E284:E347" si="291">DEGREES(ASIN(SIN(RADIANS(Y283))*SIN(RADIANS(C284))))</f>
        <v>8.2836671957255761E-2</v>
      </c>
      <c r="F284" s="49">
        <f t="shared" si="274"/>
        <v>4.7843212658341995E-2</v>
      </c>
      <c r="G284" s="20">
        <f t="shared" si="245"/>
        <v>4.7843212658341995E-2</v>
      </c>
      <c r="H284" s="49">
        <f t="shared" si="275"/>
        <v>30.009059514369184</v>
      </c>
      <c r="I284" s="20">
        <f t="shared" si="246"/>
        <v>30.009059514369184</v>
      </c>
      <c r="J284" s="57">
        <f t="shared" si="276"/>
        <v>0</v>
      </c>
      <c r="K284" s="16">
        <f t="shared" si="247"/>
        <v>30.009059514369184</v>
      </c>
      <c r="L284" s="34">
        <f t="shared" si="277"/>
        <v>1</v>
      </c>
      <c r="M284" s="49">
        <f t="shared" ref="M284:M347" si="292">DEGREES(ACOS(SIN(RADIANS(K284))*COS(RADIANS(E284))))</f>
        <v>59.990975070843433</v>
      </c>
      <c r="N284" s="20">
        <f t="shared" ref="N284:N347" si="293">MOD(IF(AND(L284&gt;=5,L284&lt;=12),360-M284,M284),360)</f>
        <v>59.990975070843433</v>
      </c>
      <c r="O284" s="16">
        <f t="shared" si="278"/>
        <v>30.009024929156567</v>
      </c>
      <c r="P284" s="49">
        <f t="shared" ref="P284:P347" si="294">IF(OR(N284=90, N284=270), 0, DEGREES(ATAN(TAN(RADIANS(K284))*SIN(RADIANS(E284)))))</f>
        <v>4.7843212658341988E-2</v>
      </c>
      <c r="Q284" s="20">
        <f t="shared" si="248"/>
        <v>4.7843212658341988E-2</v>
      </c>
      <c r="R284" s="49">
        <f t="shared" ref="R284:R347" si="295">DEGREES(ACOS(COS(RADIANS(E284))*COS(RADIANS(Q284))))</f>
        <v>9.5660261467073099E-2</v>
      </c>
      <c r="S284" s="20">
        <f t="shared" si="249"/>
        <v>9.5660261467073099E-2</v>
      </c>
      <c r="T284" s="57">
        <f t="shared" ref="T284:T347" si="296">BI283</f>
        <v>-8.3792305819343396E-2</v>
      </c>
      <c r="U284" s="16">
        <f t="shared" si="279"/>
        <v>-9.5563386208763479E-4</v>
      </c>
      <c r="V284" s="16">
        <f t="shared" ref="V284:V347" si="297">IF(U284&lt;-90,-90,U284)</f>
        <v>-9.5563386208763479E-4</v>
      </c>
      <c r="W284" s="34">
        <f t="shared" si="250"/>
        <v>4</v>
      </c>
      <c r="X284" s="49">
        <f t="shared" ref="X284:X347" si="298">DEGREES(ACOS(SIN(RADIANS(K284))*COS(RADIANS(V284))))</f>
        <v>59.99094049023369</v>
      </c>
      <c r="Y284" s="20">
        <f t="shared" ref="Y284:Y347" si="299">MOD(IF(AND(W284&gt;=5,W284&lt;=12),360-X284,X284),360)</f>
        <v>59.99094049023369</v>
      </c>
      <c r="Z284" s="16">
        <f t="shared" si="280"/>
        <v>30.00905950976631</v>
      </c>
      <c r="AA284" s="49">
        <f t="shared" si="251"/>
        <v>-5.5193695688081194E-4</v>
      </c>
      <c r="AB284" s="20">
        <f t="shared" si="281"/>
        <v>359.99944806304313</v>
      </c>
      <c r="AC284" s="49">
        <f t="shared" si="282"/>
        <v>1.1035717118387024E-3</v>
      </c>
      <c r="AD284" s="20">
        <f t="shared" si="283"/>
        <v>359.99889642828816</v>
      </c>
      <c r="AF284" s="58">
        <f t="shared" ref="AF284:AF347" si="300">BG283</f>
        <v>6.1111234607760814</v>
      </c>
      <c r="AG284" s="51">
        <f t="shared" si="284"/>
        <v>366.66740764656487</v>
      </c>
      <c r="AH284" s="16">
        <f t="shared" si="285"/>
        <v>250.00050521356698</v>
      </c>
      <c r="AI284" s="52">
        <f t="shared" si="252"/>
        <v>159.8346734788073</v>
      </c>
      <c r="AJ284" s="52">
        <f t="shared" si="286"/>
        <v>4.8395149615203081E-2</v>
      </c>
      <c r="AK284" s="16">
        <f t="shared" ref="AK284:AK347" si="301">MOD(AJ284+AK283,360)</f>
        <v>12.483705716064321</v>
      </c>
      <c r="AL284" s="16">
        <f t="shared" ref="AL284:AL347" si="302">MOD(AB284+AK284,360)</f>
        <v>12.483153779107454</v>
      </c>
      <c r="AM284" s="32">
        <f t="shared" si="253"/>
        <v>6.1111234599260618</v>
      </c>
      <c r="AN284" s="32">
        <f t="shared" si="254"/>
        <v>-1.0192716747856769E-4</v>
      </c>
      <c r="AO284" s="32">
        <f t="shared" si="255"/>
        <v>5.9666540748010428</v>
      </c>
      <c r="AP284" s="32">
        <f t="shared" si="256"/>
        <v>-1.0192716747856769E-4</v>
      </c>
      <c r="AQ284" s="32">
        <f t="shared" si="257"/>
        <v>1.3209349318262378</v>
      </c>
      <c r="AR284" s="56">
        <f t="shared" si="287"/>
        <v>1570.2630369835035</v>
      </c>
      <c r="AS284" s="56">
        <f t="shared" si="287"/>
        <v>-8.7028942089620309E-3</v>
      </c>
      <c r="AT284" s="56">
        <f t="shared" si="287"/>
        <v>171.73036468614535</v>
      </c>
      <c r="AU284" s="55">
        <f t="shared" si="288"/>
        <v>0.31005890174502254</v>
      </c>
      <c r="AV284" s="56">
        <f t="shared" si="258"/>
        <v>11547.052053469892</v>
      </c>
      <c r="AW284" s="53">
        <f t="shared" si="259"/>
        <v>1.0319857021342787E-2</v>
      </c>
      <c r="AX284" s="53">
        <f t="shared" si="260"/>
        <v>9.6755409426190958E-2</v>
      </c>
      <c r="AY284" s="56">
        <f t="shared" si="261"/>
        <v>676.67196595821133</v>
      </c>
      <c r="AZ284" s="56">
        <f t="shared" si="262"/>
        <v>399.58668369701826</v>
      </c>
      <c r="BA284" s="53">
        <f t="shared" si="263"/>
        <v>7.4403432051347793E-3</v>
      </c>
      <c r="BB284" s="56">
        <f t="shared" si="264"/>
        <v>277.08938463577437</v>
      </c>
      <c r="BC284" s="56">
        <f t="shared" si="265"/>
        <v>-4.1023745812935886E-3</v>
      </c>
      <c r="BD284" s="53">
        <f t="shared" si="266"/>
        <v>-3.6663833271816646E-9</v>
      </c>
      <c r="BE284" s="32">
        <f t="shared" si="267"/>
        <v>6.1111234571096977</v>
      </c>
      <c r="BF284" s="53">
        <f t="shared" si="268"/>
        <v>1.4906354814863056E-7</v>
      </c>
      <c r="BG284" s="51">
        <f t="shared" si="289"/>
        <v>6.1111236061732459</v>
      </c>
      <c r="BH284" s="51">
        <f t="shared" si="269"/>
        <v>-8.9372222209791082E-3</v>
      </c>
      <c r="BI284" s="51">
        <f t="shared" si="270"/>
        <v>-8.37923038405788E-2</v>
      </c>
    </row>
    <row r="285" spans="1:61" ht="12.75" customHeight="1" x14ac:dyDescent="0.2">
      <c r="A285" s="45">
        <f t="shared" si="271"/>
        <v>259</v>
      </c>
      <c r="B285" s="57">
        <f t="shared" si="290"/>
        <v>9.6755409426190958E-2</v>
      </c>
      <c r="C285" s="16">
        <f t="shared" si="272"/>
        <v>9.5651837714342491E-2</v>
      </c>
      <c r="D285" s="34">
        <f t="shared" si="273"/>
        <v>1</v>
      </c>
      <c r="E285" s="49">
        <f t="shared" si="291"/>
        <v>8.2829348568122088E-2</v>
      </c>
      <c r="F285" s="49">
        <f t="shared" si="274"/>
        <v>4.7839049616404089E-2</v>
      </c>
      <c r="G285" s="20">
        <f t="shared" si="245"/>
        <v>4.7839049616404089E-2</v>
      </c>
      <c r="H285" s="49">
        <f t="shared" si="275"/>
        <v>30.0090940889122</v>
      </c>
      <c r="I285" s="20">
        <f t="shared" si="246"/>
        <v>30.0090940889122</v>
      </c>
      <c r="J285" s="57">
        <f t="shared" si="276"/>
        <v>0</v>
      </c>
      <c r="K285" s="16">
        <f t="shared" si="247"/>
        <v>30.0090940889122</v>
      </c>
      <c r="L285" s="34">
        <f t="shared" si="277"/>
        <v>1</v>
      </c>
      <c r="M285" s="49">
        <f t="shared" si="292"/>
        <v>59.99094049023369</v>
      </c>
      <c r="N285" s="20">
        <f t="shared" si="293"/>
        <v>59.99094049023369</v>
      </c>
      <c r="O285" s="16">
        <f t="shared" si="278"/>
        <v>30.00905950976631</v>
      </c>
      <c r="P285" s="49">
        <f t="shared" si="294"/>
        <v>4.7839049616404096E-2</v>
      </c>
      <c r="Q285" s="20">
        <f t="shared" si="248"/>
        <v>4.7839049616404096E-2</v>
      </c>
      <c r="R285" s="49">
        <f t="shared" si="295"/>
        <v>9.5651837713064708E-2</v>
      </c>
      <c r="S285" s="20">
        <f t="shared" si="249"/>
        <v>9.5651837713064708E-2</v>
      </c>
      <c r="T285" s="57">
        <f t="shared" si="296"/>
        <v>-8.37923038405788E-2</v>
      </c>
      <c r="U285" s="16">
        <f t="shared" si="279"/>
        <v>-9.6295527245671142E-4</v>
      </c>
      <c r="V285" s="16">
        <f t="shared" si="297"/>
        <v>-9.6295527245671142E-4</v>
      </c>
      <c r="W285" s="34">
        <f t="shared" si="250"/>
        <v>4</v>
      </c>
      <c r="X285" s="49">
        <f t="shared" si="298"/>
        <v>59.990905915761488</v>
      </c>
      <c r="Y285" s="20">
        <f t="shared" si="299"/>
        <v>59.990905915761488</v>
      </c>
      <c r="Z285" s="16">
        <f t="shared" si="280"/>
        <v>30.009094084238512</v>
      </c>
      <c r="AA285" s="49">
        <f t="shared" si="251"/>
        <v>-5.5616629372291478E-4</v>
      </c>
      <c r="AB285" s="20">
        <f t="shared" si="281"/>
        <v>359.99944383370627</v>
      </c>
      <c r="AC285" s="49">
        <f t="shared" si="282"/>
        <v>1.1120269824723265E-3</v>
      </c>
      <c r="AD285" s="20">
        <f t="shared" si="283"/>
        <v>359.99888797301753</v>
      </c>
      <c r="AF285" s="58">
        <f t="shared" si="300"/>
        <v>6.1111236061732459</v>
      </c>
      <c r="AG285" s="51">
        <f t="shared" si="284"/>
        <v>366.66741637039473</v>
      </c>
      <c r="AH285" s="16">
        <f t="shared" si="285"/>
        <v>250.0005111616328</v>
      </c>
      <c r="AI285" s="52">
        <f t="shared" si="252"/>
        <v>159.83468108444927</v>
      </c>
      <c r="AJ285" s="52">
        <f t="shared" si="286"/>
        <v>4.8395215910147726E-2</v>
      </c>
      <c r="AK285" s="16">
        <f t="shared" si="301"/>
        <v>12.532100931974469</v>
      </c>
      <c r="AL285" s="16">
        <f t="shared" si="302"/>
        <v>12.531544765680735</v>
      </c>
      <c r="AM285" s="32">
        <f t="shared" si="253"/>
        <v>6.1111236053101523</v>
      </c>
      <c r="AN285" s="32">
        <f t="shared" si="254"/>
        <v>-1.0270806588081235E-4</v>
      </c>
      <c r="AO285" s="32">
        <f t="shared" si="255"/>
        <v>5.9655364508663133</v>
      </c>
      <c r="AP285" s="32">
        <f t="shared" si="256"/>
        <v>-1.0270806588081235E-4</v>
      </c>
      <c r="AQ285" s="32">
        <f t="shared" si="257"/>
        <v>1.3259738205425848</v>
      </c>
      <c r="AR285" s="56">
        <f t="shared" si="287"/>
        <v>1576.2285734343698</v>
      </c>
      <c r="AS285" s="56">
        <f t="shared" si="287"/>
        <v>-8.8056022748428438E-3</v>
      </c>
      <c r="AT285" s="56">
        <f t="shared" si="287"/>
        <v>173.05633850668792</v>
      </c>
      <c r="AU285" s="55">
        <f t="shared" si="288"/>
        <v>0.31005890174502254</v>
      </c>
      <c r="AV285" s="56">
        <f t="shared" si="258"/>
        <v>11547.052602929794</v>
      </c>
      <c r="AW285" s="53">
        <f t="shared" si="259"/>
        <v>1.0319857512407311E-2</v>
      </c>
      <c r="AX285" s="53">
        <f t="shared" si="260"/>
        <v>9.6755411728216473E-2</v>
      </c>
      <c r="AY285" s="56">
        <f t="shared" si="261"/>
        <v>676.67194985868673</v>
      </c>
      <c r="AZ285" s="56">
        <f t="shared" si="262"/>
        <v>399.58670271112317</v>
      </c>
      <c r="BA285" s="53">
        <f t="shared" si="263"/>
        <v>7.4403432051347793E-3</v>
      </c>
      <c r="BB285" s="56">
        <f t="shared" si="264"/>
        <v>277.089397820915</v>
      </c>
      <c r="BC285" s="56">
        <f t="shared" si="265"/>
        <v>-4.1506733514324878E-3</v>
      </c>
      <c r="BD285" s="53">
        <f t="shared" si="266"/>
        <v>-3.7095490113608017E-9</v>
      </c>
      <c r="BE285" s="32">
        <f t="shared" si="267"/>
        <v>6.1111236024636968</v>
      </c>
      <c r="BF285" s="53">
        <f t="shared" si="268"/>
        <v>1.5020557068493987E-7</v>
      </c>
      <c r="BG285" s="51">
        <f t="shared" si="289"/>
        <v>6.1111237526692674</v>
      </c>
      <c r="BH285" s="51">
        <f t="shared" si="269"/>
        <v>-8.937222220959988E-3</v>
      </c>
      <c r="BI285" s="51">
        <f t="shared" si="270"/>
        <v>-8.379230184679505E-2</v>
      </c>
    </row>
    <row r="286" spans="1:61" ht="12.75" customHeight="1" x14ac:dyDescent="0.2">
      <c r="A286" s="45">
        <f t="shared" si="271"/>
        <v>260</v>
      </c>
      <c r="B286" s="57">
        <f t="shared" si="290"/>
        <v>9.6755411728216473E-2</v>
      </c>
      <c r="C286" s="16">
        <f t="shared" si="272"/>
        <v>9.5643384745756066E-2</v>
      </c>
      <c r="D286" s="34">
        <f t="shared" si="273"/>
        <v>1</v>
      </c>
      <c r="E286" s="49">
        <f t="shared" si="291"/>
        <v>8.282199988813696E-2</v>
      </c>
      <c r="F286" s="49">
        <f t="shared" si="274"/>
        <v>4.7834871943825949E-2</v>
      </c>
      <c r="G286" s="20">
        <f t="shared" si="245"/>
        <v>4.7834871943825949E-2</v>
      </c>
      <c r="H286" s="49">
        <f t="shared" si="275"/>
        <v>30.009128657297058</v>
      </c>
      <c r="I286" s="20">
        <f t="shared" si="246"/>
        <v>30.009128657297058</v>
      </c>
      <c r="J286" s="57">
        <f t="shared" si="276"/>
        <v>0</v>
      </c>
      <c r="K286" s="16">
        <f t="shared" si="247"/>
        <v>30.009128657297058</v>
      </c>
      <c r="L286" s="34">
        <f t="shared" si="277"/>
        <v>1</v>
      </c>
      <c r="M286" s="49">
        <f t="shared" si="292"/>
        <v>59.990905915761488</v>
      </c>
      <c r="N286" s="20">
        <f t="shared" si="293"/>
        <v>59.990905915761488</v>
      </c>
      <c r="O286" s="16">
        <f t="shared" si="278"/>
        <v>30.009094084238512</v>
      </c>
      <c r="P286" s="49">
        <f t="shared" si="294"/>
        <v>4.7834871943825956E-2</v>
      </c>
      <c r="Q286" s="20">
        <f t="shared" si="248"/>
        <v>4.7834871943825956E-2</v>
      </c>
      <c r="R286" s="49">
        <f t="shared" si="295"/>
        <v>9.5643384743855003E-2</v>
      </c>
      <c r="S286" s="20">
        <f t="shared" si="249"/>
        <v>9.5643384743855003E-2</v>
      </c>
      <c r="T286" s="57">
        <f t="shared" si="296"/>
        <v>-8.379230184679505E-2</v>
      </c>
      <c r="U286" s="16">
        <f t="shared" si="279"/>
        <v>-9.7030195865809021E-4</v>
      </c>
      <c r="V286" s="16">
        <f t="shared" si="297"/>
        <v>-9.7030195865809021E-4</v>
      </c>
      <c r="W286" s="34">
        <f t="shared" si="250"/>
        <v>4</v>
      </c>
      <c r="X286" s="49">
        <f t="shared" si="298"/>
        <v>59.990871347448213</v>
      </c>
      <c r="Y286" s="20">
        <f t="shared" si="299"/>
        <v>59.990871347448213</v>
      </c>
      <c r="Z286" s="16">
        <f t="shared" si="280"/>
        <v>30.009128652551787</v>
      </c>
      <c r="AA286" s="49">
        <f t="shared" si="251"/>
        <v>-5.6041024058854844E-4</v>
      </c>
      <c r="AB286" s="20">
        <f t="shared" si="281"/>
        <v>359.99943958975939</v>
      </c>
      <c r="AC286" s="49">
        <f t="shared" si="282"/>
        <v>1.1205114770346967E-3</v>
      </c>
      <c r="AD286" s="20">
        <f t="shared" si="283"/>
        <v>359.99887948852296</v>
      </c>
      <c r="AF286" s="58">
        <f t="shared" si="300"/>
        <v>6.1111237526692674</v>
      </c>
      <c r="AG286" s="51">
        <f t="shared" si="284"/>
        <v>366.66742516015603</v>
      </c>
      <c r="AH286" s="16">
        <f t="shared" si="285"/>
        <v>250.00051715465185</v>
      </c>
      <c r="AI286" s="52">
        <f t="shared" si="252"/>
        <v>159.83468874757202</v>
      </c>
      <c r="AJ286" s="52">
        <f t="shared" si="286"/>
        <v>4.839528218445821E-2</v>
      </c>
      <c r="AK286" s="16">
        <f t="shared" si="301"/>
        <v>12.580496214158927</v>
      </c>
      <c r="AL286" s="16">
        <f t="shared" si="302"/>
        <v>12.579935803918318</v>
      </c>
      <c r="AM286" s="32">
        <f t="shared" si="253"/>
        <v>6.1111237517929533</v>
      </c>
      <c r="AN286" s="32">
        <f t="shared" si="254"/>
        <v>-1.0349166023964518E-4</v>
      </c>
      <c r="AO286" s="32">
        <f t="shared" si="255"/>
        <v>5.9644145714212211</v>
      </c>
      <c r="AP286" s="32">
        <f t="shared" si="256"/>
        <v>-1.0349166023964518E-4</v>
      </c>
      <c r="AQ286" s="32">
        <f t="shared" si="257"/>
        <v>1.3310117692741081</v>
      </c>
      <c r="AR286" s="56">
        <f t="shared" si="287"/>
        <v>1582.192988005791</v>
      </c>
      <c r="AS286" s="56">
        <f t="shared" si="287"/>
        <v>-8.9090939350824887E-3</v>
      </c>
      <c r="AT286" s="56">
        <f t="shared" si="287"/>
        <v>174.38735027596204</v>
      </c>
      <c r="AU286" s="55">
        <f t="shared" si="288"/>
        <v>0.31005890174502254</v>
      </c>
      <c r="AV286" s="56">
        <f t="shared" si="258"/>
        <v>11547.053156542317</v>
      </c>
      <c r="AW286" s="53">
        <f t="shared" si="259"/>
        <v>1.0319858007183127E-2</v>
      </c>
      <c r="AX286" s="53">
        <f t="shared" si="260"/>
        <v>9.6755414047639862E-2</v>
      </c>
      <c r="AY286" s="56">
        <f t="shared" si="261"/>
        <v>676.67193363748868</v>
      </c>
      <c r="AZ286" s="56">
        <f t="shared" si="262"/>
        <v>399.58672186893006</v>
      </c>
      <c r="BA286" s="53">
        <f t="shared" si="263"/>
        <v>7.4403432051347793E-3</v>
      </c>
      <c r="BB286" s="56">
        <f t="shared" si="264"/>
        <v>277.08941110570436</v>
      </c>
      <c r="BC286" s="56">
        <f t="shared" si="265"/>
        <v>-4.1993371457351714E-3</v>
      </c>
      <c r="BD286" s="53">
        <f t="shared" si="266"/>
        <v>-3.7530409257467613E-9</v>
      </c>
      <c r="BE286" s="32">
        <f t="shared" si="267"/>
        <v>6.1111237489162269</v>
      </c>
      <c r="BF286" s="53">
        <f t="shared" si="268"/>
        <v>1.5135153584550323E-7</v>
      </c>
      <c r="BG286" s="51">
        <f t="shared" si="289"/>
        <v>6.1111239002677626</v>
      </c>
      <c r="BH286" s="51">
        <f t="shared" si="269"/>
        <v>-8.9372222209406545E-3</v>
      </c>
      <c r="BI286" s="51">
        <f t="shared" si="270"/>
        <v>-8.3792299837942508E-2</v>
      </c>
    </row>
    <row r="287" spans="1:61" ht="12.75" customHeight="1" x14ac:dyDescent="0.2">
      <c r="A287" s="45">
        <f t="shared" si="271"/>
        <v>261</v>
      </c>
      <c r="B287" s="57">
        <f t="shared" si="290"/>
        <v>9.6755414047639862E-2</v>
      </c>
      <c r="C287" s="16">
        <f t="shared" si="272"/>
        <v>9.5634902570623126E-2</v>
      </c>
      <c r="D287" s="34">
        <f t="shared" si="273"/>
        <v>1</v>
      </c>
      <c r="E287" s="49">
        <f t="shared" si="291"/>
        <v>8.2814625927089491E-2</v>
      </c>
      <c r="F287" s="49">
        <f t="shared" si="274"/>
        <v>4.7830679646162277E-2</v>
      </c>
      <c r="G287" s="20">
        <f t="shared" si="245"/>
        <v>4.7830679646162277E-2</v>
      </c>
      <c r="H287" s="49">
        <f t="shared" si="275"/>
        <v>30.009163219502408</v>
      </c>
      <c r="I287" s="20">
        <f t="shared" si="246"/>
        <v>30.009163219502408</v>
      </c>
      <c r="J287" s="57">
        <f t="shared" si="276"/>
        <v>0</v>
      </c>
      <c r="K287" s="16">
        <f t="shared" si="247"/>
        <v>30.009163219502408</v>
      </c>
      <c r="L287" s="34">
        <f t="shared" si="277"/>
        <v>1</v>
      </c>
      <c r="M287" s="49">
        <f t="shared" si="292"/>
        <v>59.990871347448213</v>
      </c>
      <c r="N287" s="20">
        <f t="shared" si="293"/>
        <v>59.990871347448213</v>
      </c>
      <c r="O287" s="16">
        <f t="shared" si="278"/>
        <v>30.009128652551787</v>
      </c>
      <c r="P287" s="49">
        <f t="shared" si="294"/>
        <v>4.783067964616227E-2</v>
      </c>
      <c r="Q287" s="20">
        <f t="shared" si="248"/>
        <v>4.783067964616227E-2</v>
      </c>
      <c r="R287" s="49">
        <f t="shared" si="295"/>
        <v>9.5634902570754049E-2</v>
      </c>
      <c r="S287" s="20">
        <f t="shared" si="249"/>
        <v>9.5634902570754049E-2</v>
      </c>
      <c r="T287" s="57">
        <f t="shared" si="296"/>
        <v>-8.3792299837942508E-2</v>
      </c>
      <c r="U287" s="16">
        <f t="shared" si="279"/>
        <v>-9.7767391085301636E-4</v>
      </c>
      <c r="V287" s="16">
        <f t="shared" si="297"/>
        <v>-9.7767391085301636E-4</v>
      </c>
      <c r="W287" s="34">
        <f t="shared" si="250"/>
        <v>4</v>
      </c>
      <c r="X287" s="49">
        <f t="shared" si="298"/>
        <v>59.990836785315238</v>
      </c>
      <c r="Y287" s="20">
        <f t="shared" si="299"/>
        <v>59.990836785315238</v>
      </c>
      <c r="Z287" s="16">
        <f t="shared" si="280"/>
        <v>30.009163214684762</v>
      </c>
      <c r="AA287" s="49">
        <f t="shared" si="251"/>
        <v>-5.6466879185258312E-4</v>
      </c>
      <c r="AB287" s="20">
        <f t="shared" si="281"/>
        <v>359.99943533120813</v>
      </c>
      <c r="AC287" s="49">
        <f t="shared" si="282"/>
        <v>1.1290248594684057E-3</v>
      </c>
      <c r="AD287" s="20">
        <f t="shared" si="283"/>
        <v>359.99887097514051</v>
      </c>
      <c r="AF287" s="58">
        <f t="shared" si="300"/>
        <v>6.1111239002677626</v>
      </c>
      <c r="AG287" s="51">
        <f t="shared" si="284"/>
        <v>366.66743401606578</v>
      </c>
      <c r="AH287" s="16">
        <f t="shared" si="285"/>
        <v>250.00052319277214</v>
      </c>
      <c r="AI287" s="52">
        <f t="shared" si="252"/>
        <v>159.83469646836474</v>
      </c>
      <c r="AJ287" s="52">
        <f t="shared" si="286"/>
        <v>4.8395348438020847E-2</v>
      </c>
      <c r="AK287" s="16">
        <f t="shared" si="301"/>
        <v>12.628891562596948</v>
      </c>
      <c r="AL287" s="16">
        <f t="shared" si="302"/>
        <v>12.628326893805081</v>
      </c>
      <c r="AM287" s="32">
        <f t="shared" si="253"/>
        <v>6.1111238993780823</v>
      </c>
      <c r="AN287" s="32">
        <f t="shared" si="254"/>
        <v>-1.0427794950635037E-4</v>
      </c>
      <c r="AO287" s="32">
        <f t="shared" si="255"/>
        <v>5.9632884372554704</v>
      </c>
      <c r="AP287" s="32">
        <f t="shared" si="256"/>
        <v>-1.0427794950635037E-4</v>
      </c>
      <c r="AQ287" s="32">
        <f t="shared" si="257"/>
        <v>1.3360487744259906</v>
      </c>
      <c r="AR287" s="56">
        <f t="shared" si="287"/>
        <v>1588.1562764430464</v>
      </c>
      <c r="AS287" s="56">
        <f t="shared" si="287"/>
        <v>-9.0133718845888389E-3</v>
      </c>
      <c r="AT287" s="56">
        <f t="shared" si="287"/>
        <v>175.72339905038802</v>
      </c>
      <c r="AU287" s="55">
        <f t="shared" si="288"/>
        <v>0.31005890174502254</v>
      </c>
      <c r="AV287" s="56">
        <f t="shared" si="258"/>
        <v>11547.053714321139</v>
      </c>
      <c r="AW287" s="53">
        <f t="shared" si="259"/>
        <v>1.0319858505682454E-2</v>
      </c>
      <c r="AX287" s="53">
        <f t="shared" si="260"/>
        <v>9.6755416384518345E-2</v>
      </c>
      <c r="AY287" s="56">
        <f t="shared" si="261"/>
        <v>676.67191729421677</v>
      </c>
      <c r="AZ287" s="56">
        <f t="shared" si="262"/>
        <v>399.58674117091186</v>
      </c>
      <c r="BA287" s="53">
        <f t="shared" si="263"/>
        <v>7.4403432051347793E-3</v>
      </c>
      <c r="BB287" s="56">
        <f t="shared" si="264"/>
        <v>277.08942449047038</v>
      </c>
      <c r="BC287" s="56">
        <f t="shared" si="265"/>
        <v>-4.2483671654736099E-3</v>
      </c>
      <c r="BD287" s="53">
        <f t="shared" si="266"/>
        <v>-3.7968601439429974E-9</v>
      </c>
      <c r="BE287" s="32">
        <f t="shared" si="267"/>
        <v>6.1111238964709029</v>
      </c>
      <c r="BF287" s="53">
        <f t="shared" si="268"/>
        <v>1.5250144209563271E-7</v>
      </c>
      <c r="BG287" s="51">
        <f t="shared" si="289"/>
        <v>6.1111240489723446</v>
      </c>
      <c r="BH287" s="51">
        <f t="shared" si="269"/>
        <v>-8.9372222209211077E-3</v>
      </c>
      <c r="BI287" s="51">
        <f t="shared" si="270"/>
        <v>-8.3792297813971545E-2</v>
      </c>
    </row>
    <row r="288" spans="1:61" ht="12.75" customHeight="1" x14ac:dyDescent="0.2">
      <c r="A288" s="45">
        <f t="shared" si="271"/>
        <v>262</v>
      </c>
      <c r="B288" s="57">
        <f t="shared" si="290"/>
        <v>9.6755416384518345E-2</v>
      </c>
      <c r="C288" s="16">
        <f t="shared" si="272"/>
        <v>9.5626391525001964E-2</v>
      </c>
      <c r="D288" s="34">
        <f t="shared" si="273"/>
        <v>1</v>
      </c>
      <c r="E288" s="49">
        <f t="shared" si="291"/>
        <v>8.2807226976030726E-2</v>
      </c>
      <c r="F288" s="49">
        <f t="shared" si="274"/>
        <v>4.7826472891414867E-2</v>
      </c>
      <c r="G288" s="20">
        <f t="shared" si="245"/>
        <v>4.7826472891414867E-2</v>
      </c>
      <c r="H288" s="49">
        <f t="shared" si="275"/>
        <v>30.009197775507111</v>
      </c>
      <c r="I288" s="20">
        <f t="shared" si="246"/>
        <v>30.009197775507111</v>
      </c>
      <c r="J288" s="57">
        <f t="shared" si="276"/>
        <v>0</v>
      </c>
      <c r="K288" s="16">
        <f t="shared" si="247"/>
        <v>30.009197775507111</v>
      </c>
      <c r="L288" s="34">
        <f t="shared" si="277"/>
        <v>1</v>
      </c>
      <c r="M288" s="49">
        <f t="shared" si="292"/>
        <v>59.990836785315238</v>
      </c>
      <c r="N288" s="20">
        <f t="shared" si="293"/>
        <v>59.990836785315238</v>
      </c>
      <c r="O288" s="16">
        <f t="shared" si="278"/>
        <v>30.009163214684762</v>
      </c>
      <c r="P288" s="49">
        <f t="shared" si="294"/>
        <v>4.7826472891414847E-2</v>
      </c>
      <c r="Q288" s="20">
        <f t="shared" si="248"/>
        <v>4.7826472891414847E-2</v>
      </c>
      <c r="R288" s="49">
        <f t="shared" si="295"/>
        <v>9.5626391525201082E-2</v>
      </c>
      <c r="S288" s="20">
        <f t="shared" si="249"/>
        <v>9.5626391525201082E-2</v>
      </c>
      <c r="T288" s="57">
        <f t="shared" si="296"/>
        <v>-8.3792297813971545E-2</v>
      </c>
      <c r="U288" s="16">
        <f t="shared" si="279"/>
        <v>-9.8507083794081851E-4</v>
      </c>
      <c r="V288" s="16">
        <f t="shared" si="297"/>
        <v>-9.8507083794081851E-4</v>
      </c>
      <c r="W288" s="34">
        <f t="shared" si="250"/>
        <v>4</v>
      </c>
      <c r="X288" s="49">
        <f t="shared" si="298"/>
        <v>59.990802229383718</v>
      </c>
      <c r="Y288" s="20">
        <f t="shared" si="299"/>
        <v>59.990802229383718</v>
      </c>
      <c r="Z288" s="16">
        <f t="shared" si="280"/>
        <v>30.009197770616282</v>
      </c>
      <c r="AA288" s="49">
        <f t="shared" si="251"/>
        <v>-5.6894177944297696E-4</v>
      </c>
      <c r="AB288" s="20">
        <f t="shared" si="281"/>
        <v>359.99943105822058</v>
      </c>
      <c r="AC288" s="49">
        <f t="shared" si="282"/>
        <v>1.1375674423965343E-3</v>
      </c>
      <c r="AD288" s="20">
        <f t="shared" si="283"/>
        <v>359.99886243255759</v>
      </c>
      <c r="AF288" s="58">
        <f t="shared" si="300"/>
        <v>6.1111240489723446</v>
      </c>
      <c r="AG288" s="51">
        <f t="shared" si="284"/>
        <v>366.66744293834068</v>
      </c>
      <c r="AH288" s="16">
        <f t="shared" si="285"/>
        <v>250.00052927614141</v>
      </c>
      <c r="AI288" s="52">
        <f t="shared" si="252"/>
        <v>159.83470424701642</v>
      </c>
      <c r="AJ288" s="52">
        <f t="shared" si="286"/>
        <v>4.8395414670835635E-2</v>
      </c>
      <c r="AK288" s="16">
        <f t="shared" si="301"/>
        <v>12.677286977267784</v>
      </c>
      <c r="AL288" s="16">
        <f t="shared" si="302"/>
        <v>12.676718035488364</v>
      </c>
      <c r="AM288" s="32">
        <f t="shared" si="253"/>
        <v>6.1111240480691507</v>
      </c>
      <c r="AN288" s="32">
        <f t="shared" si="254"/>
        <v>-1.0506690263303575E-4</v>
      </c>
      <c r="AO288" s="32">
        <f t="shared" si="255"/>
        <v>5.9621580491579946</v>
      </c>
      <c r="AP288" s="32">
        <f t="shared" si="256"/>
        <v>-1.0506690263303575E-4</v>
      </c>
      <c r="AQ288" s="32">
        <f t="shared" si="257"/>
        <v>1.3410848324209852</v>
      </c>
      <c r="AR288" s="56">
        <f t="shared" si="287"/>
        <v>1594.1184344922044</v>
      </c>
      <c r="AS288" s="56">
        <f t="shared" si="287"/>
        <v>-9.118438787221874E-3</v>
      </c>
      <c r="AT288" s="56">
        <f t="shared" si="287"/>
        <v>177.06448388280901</v>
      </c>
      <c r="AU288" s="55">
        <f t="shared" si="288"/>
        <v>0.31005890174502254</v>
      </c>
      <c r="AV288" s="56">
        <f t="shared" si="258"/>
        <v>11547.054276279903</v>
      </c>
      <c r="AW288" s="53">
        <f t="shared" si="259"/>
        <v>1.031985900791749E-2</v>
      </c>
      <c r="AX288" s="53">
        <f t="shared" si="260"/>
        <v>9.6755418738909138E-2</v>
      </c>
      <c r="AY288" s="56">
        <f t="shared" si="261"/>
        <v>676.67190082847105</v>
      </c>
      <c r="AZ288" s="56">
        <f t="shared" si="262"/>
        <v>399.58676061754102</v>
      </c>
      <c r="BA288" s="53">
        <f t="shared" si="263"/>
        <v>7.4403432051347793E-3</v>
      </c>
      <c r="BB288" s="56">
        <f t="shared" si="264"/>
        <v>277.08943797554065</v>
      </c>
      <c r="BC288" s="56">
        <f t="shared" si="265"/>
        <v>-4.2977646106123757E-3</v>
      </c>
      <c r="BD288" s="53">
        <f t="shared" si="266"/>
        <v>-3.8410077383845159E-9</v>
      </c>
      <c r="BE288" s="32">
        <f t="shared" si="267"/>
        <v>6.1111240451313371</v>
      </c>
      <c r="BF288" s="53">
        <f t="shared" si="268"/>
        <v>1.5365524402829463E-7</v>
      </c>
      <c r="BG288" s="51">
        <f t="shared" si="289"/>
        <v>6.1111241987865812</v>
      </c>
      <c r="BH288" s="51">
        <f t="shared" si="269"/>
        <v>-8.937222220901344E-3</v>
      </c>
      <c r="BI288" s="51">
        <f t="shared" si="270"/>
        <v>-8.3792295774832617E-2</v>
      </c>
    </row>
    <row r="289" spans="1:61" ht="12.75" customHeight="1" x14ac:dyDescent="0.2">
      <c r="A289" s="45">
        <f t="shared" si="271"/>
        <v>263</v>
      </c>
      <c r="B289" s="57">
        <f t="shared" si="290"/>
        <v>9.6755418738909138E-2</v>
      </c>
      <c r="C289" s="16">
        <f t="shared" si="272"/>
        <v>9.5617851296481149E-2</v>
      </c>
      <c r="D289" s="34">
        <f t="shared" si="273"/>
        <v>1</v>
      </c>
      <c r="E289" s="49">
        <f t="shared" si="291"/>
        <v>8.2799802764471991E-2</v>
      </c>
      <c r="F289" s="49">
        <f t="shared" si="274"/>
        <v>4.7822251523260861E-2</v>
      </c>
      <c r="G289" s="20">
        <f t="shared" si="245"/>
        <v>4.7822251523260861E-2</v>
      </c>
      <c r="H289" s="49">
        <f t="shared" si="275"/>
        <v>30.009232325289826</v>
      </c>
      <c r="I289" s="20">
        <f t="shared" si="246"/>
        <v>30.009232325289826</v>
      </c>
      <c r="J289" s="57">
        <f t="shared" si="276"/>
        <v>0</v>
      </c>
      <c r="K289" s="16">
        <f t="shared" si="247"/>
        <v>30.009232325289826</v>
      </c>
      <c r="L289" s="34">
        <f t="shared" si="277"/>
        <v>1</v>
      </c>
      <c r="M289" s="49">
        <f t="shared" si="292"/>
        <v>59.990802229383718</v>
      </c>
      <c r="N289" s="20">
        <f t="shared" si="293"/>
        <v>59.990802229383718</v>
      </c>
      <c r="O289" s="16">
        <f t="shared" si="278"/>
        <v>30.009197770616282</v>
      </c>
      <c r="P289" s="49">
        <f t="shared" si="294"/>
        <v>4.7822251523260841E-2</v>
      </c>
      <c r="Q289" s="20">
        <f t="shared" si="248"/>
        <v>4.7822251523260841E-2</v>
      </c>
      <c r="R289" s="49">
        <f t="shared" si="295"/>
        <v>9.5617851294547584E-2</v>
      </c>
      <c r="S289" s="20">
        <f t="shared" si="249"/>
        <v>9.5617851294547584E-2</v>
      </c>
      <c r="T289" s="57">
        <f t="shared" si="296"/>
        <v>-8.3792295774832617E-2</v>
      </c>
      <c r="U289" s="16">
        <f t="shared" si="279"/>
        <v>-9.9249301036062609E-4</v>
      </c>
      <c r="V289" s="16">
        <f t="shared" si="297"/>
        <v>-9.9249301036062609E-4</v>
      </c>
      <c r="W289" s="34">
        <f t="shared" si="250"/>
        <v>4</v>
      </c>
      <c r="X289" s="49">
        <f t="shared" si="298"/>
        <v>59.990767679674981</v>
      </c>
      <c r="Y289" s="20">
        <f t="shared" si="299"/>
        <v>59.990767679674981</v>
      </c>
      <c r="Z289" s="16">
        <f t="shared" si="280"/>
        <v>30.009232320325019</v>
      </c>
      <c r="AA289" s="49">
        <f t="shared" si="251"/>
        <v>-5.7322935961252007E-4</v>
      </c>
      <c r="AB289" s="20">
        <f t="shared" si="281"/>
        <v>359.99942677064041</v>
      </c>
      <c r="AC289" s="49">
        <f t="shared" si="282"/>
        <v>1.1461388908685075E-3</v>
      </c>
      <c r="AD289" s="20">
        <f t="shared" si="283"/>
        <v>359.99885386110913</v>
      </c>
      <c r="AF289" s="58">
        <f t="shared" si="300"/>
        <v>6.1111241987865812</v>
      </c>
      <c r="AG289" s="51">
        <f t="shared" si="284"/>
        <v>366.66745192719486</v>
      </c>
      <c r="AH289" s="16">
        <f t="shared" si="285"/>
        <v>250.00053540490561</v>
      </c>
      <c r="AI289" s="52">
        <f t="shared" si="252"/>
        <v>159.83471208371361</v>
      </c>
      <c r="AJ289" s="52">
        <f t="shared" si="286"/>
        <v>4.8395480882845732E-2</v>
      </c>
      <c r="AK289" s="16">
        <f t="shared" si="301"/>
        <v>12.725682458150629</v>
      </c>
      <c r="AL289" s="16">
        <f t="shared" si="302"/>
        <v>12.725109228791041</v>
      </c>
      <c r="AM289" s="32">
        <f t="shared" si="253"/>
        <v>6.1111241978697262</v>
      </c>
      <c r="AN289" s="32">
        <f t="shared" si="254"/>
        <v>-1.0585854846521746E-4</v>
      </c>
      <c r="AO289" s="32">
        <f t="shared" si="255"/>
        <v>5.9610234079282884</v>
      </c>
      <c r="AP289" s="32">
        <f t="shared" si="256"/>
        <v>-1.0585854846521746E-4</v>
      </c>
      <c r="AQ289" s="32">
        <f t="shared" si="257"/>
        <v>1.3461199396487347</v>
      </c>
      <c r="AR289" s="56">
        <f t="shared" si="287"/>
        <v>1600.0794579001326</v>
      </c>
      <c r="AS289" s="56">
        <f t="shared" si="287"/>
        <v>-9.2242973356870921E-3</v>
      </c>
      <c r="AT289" s="56">
        <f t="shared" si="287"/>
        <v>178.41060382245774</v>
      </c>
      <c r="AU289" s="55">
        <f t="shared" si="288"/>
        <v>0.31005890174502254</v>
      </c>
      <c r="AV289" s="56">
        <f t="shared" si="258"/>
        <v>11547.054842432093</v>
      </c>
      <c r="AW289" s="53">
        <f t="shared" si="259"/>
        <v>1.0319859513900282E-2</v>
      </c>
      <c r="AX289" s="53">
        <f t="shared" si="260"/>
        <v>9.6755421110868656E-2</v>
      </c>
      <c r="AY289" s="56">
        <f t="shared" si="261"/>
        <v>676.67188423985647</v>
      </c>
      <c r="AZ289" s="56">
        <f t="shared" si="262"/>
        <v>399.58678020928403</v>
      </c>
      <c r="BA289" s="53">
        <f t="shared" si="263"/>
        <v>7.4403432051347793E-3</v>
      </c>
      <c r="BB289" s="56">
        <f t="shared" si="264"/>
        <v>277.08945156123866</v>
      </c>
      <c r="BC289" s="56">
        <f t="shared" si="265"/>
        <v>-4.3475306662230651E-3</v>
      </c>
      <c r="BD289" s="53">
        <f t="shared" si="266"/>
        <v>-3.8854847681961359E-9</v>
      </c>
      <c r="BE289" s="32">
        <f t="shared" si="267"/>
        <v>6.1111241949010964</v>
      </c>
      <c r="BF289" s="53">
        <f t="shared" si="268"/>
        <v>1.5481298382765359E-7</v>
      </c>
      <c r="BG289" s="51">
        <f t="shared" si="289"/>
        <v>6.1111243497140801</v>
      </c>
      <c r="BH289" s="51">
        <f t="shared" si="269"/>
        <v>-8.9372222208813652E-3</v>
      </c>
      <c r="BI289" s="51">
        <f t="shared" si="270"/>
        <v>-8.3792293720476793E-2</v>
      </c>
    </row>
    <row r="290" spans="1:61" ht="12.75" customHeight="1" x14ac:dyDescent="0.2">
      <c r="A290" s="45">
        <f t="shared" si="271"/>
        <v>264</v>
      </c>
      <c r="B290" s="57">
        <f t="shared" si="290"/>
        <v>9.6755421110868656E-2</v>
      </c>
      <c r="C290" s="16">
        <f t="shared" si="272"/>
        <v>9.5609282219982106E-2</v>
      </c>
      <c r="D290" s="34">
        <f t="shared" si="273"/>
        <v>1</v>
      </c>
      <c r="E290" s="49">
        <f t="shared" si="291"/>
        <v>8.2792353582479536E-2</v>
      </c>
      <c r="F290" s="49">
        <f t="shared" si="274"/>
        <v>4.7818015709133896E-2</v>
      </c>
      <c r="G290" s="20">
        <f t="shared" si="245"/>
        <v>4.7818015709133896E-2</v>
      </c>
      <c r="H290" s="49">
        <f t="shared" si="275"/>
        <v>30.009266868829428</v>
      </c>
      <c r="I290" s="20">
        <f t="shared" si="246"/>
        <v>30.009266868829428</v>
      </c>
      <c r="J290" s="57">
        <f t="shared" si="276"/>
        <v>0</v>
      </c>
      <c r="K290" s="16">
        <f t="shared" si="247"/>
        <v>30.009266868829428</v>
      </c>
      <c r="L290" s="34">
        <f t="shared" si="277"/>
        <v>1</v>
      </c>
      <c r="M290" s="49">
        <f t="shared" si="292"/>
        <v>59.990767679674981</v>
      </c>
      <c r="N290" s="20">
        <f t="shared" si="293"/>
        <v>59.990767679674981</v>
      </c>
      <c r="O290" s="16">
        <f t="shared" si="278"/>
        <v>30.009232320325019</v>
      </c>
      <c r="P290" s="49">
        <f t="shared" si="294"/>
        <v>4.7818015709133896E-2</v>
      </c>
      <c r="Q290" s="20">
        <f t="shared" si="248"/>
        <v>4.7818015709133896E-2</v>
      </c>
      <c r="R290" s="49">
        <f t="shared" si="295"/>
        <v>9.5609282217866132E-2</v>
      </c>
      <c r="S290" s="20">
        <f t="shared" si="249"/>
        <v>9.5609282217866132E-2</v>
      </c>
      <c r="T290" s="57">
        <f t="shared" si="296"/>
        <v>-8.3792293720476793E-2</v>
      </c>
      <c r="U290" s="16">
        <f t="shared" si="279"/>
        <v>-9.9994013799725723E-4</v>
      </c>
      <c r="V290" s="16">
        <f t="shared" si="297"/>
        <v>-9.9994013799725723E-4</v>
      </c>
      <c r="W290" s="34">
        <f t="shared" si="250"/>
        <v>4</v>
      </c>
      <c r="X290" s="49">
        <f t="shared" si="298"/>
        <v>59.990733136210189</v>
      </c>
      <c r="Y290" s="20">
        <f t="shared" si="299"/>
        <v>59.990733136210189</v>
      </c>
      <c r="Z290" s="16">
        <f t="shared" si="280"/>
        <v>30.009266863789811</v>
      </c>
      <c r="AA290" s="49">
        <f t="shared" si="251"/>
        <v>-5.7753136485776482E-4</v>
      </c>
      <c r="AB290" s="20">
        <f t="shared" si="281"/>
        <v>359.99942246863515</v>
      </c>
      <c r="AC290" s="49">
        <f t="shared" si="282"/>
        <v>1.1547395089707977E-3</v>
      </c>
      <c r="AD290" s="20">
        <f t="shared" si="283"/>
        <v>359.99884526049101</v>
      </c>
      <c r="AF290" s="58">
        <f t="shared" si="300"/>
        <v>6.1111243497140801</v>
      </c>
      <c r="AG290" s="51">
        <f t="shared" si="284"/>
        <v>366.66746098284483</v>
      </c>
      <c r="AH290" s="16">
        <f t="shared" si="285"/>
        <v>250.00054157921241</v>
      </c>
      <c r="AI290" s="52">
        <f t="shared" si="252"/>
        <v>159.83471997864521</v>
      </c>
      <c r="AJ290" s="52">
        <f t="shared" si="286"/>
        <v>4.8395547073994294E-2</v>
      </c>
      <c r="AK290" s="16">
        <f t="shared" si="301"/>
        <v>12.774078005224624</v>
      </c>
      <c r="AL290" s="16">
        <f t="shared" si="302"/>
        <v>12.773500473859769</v>
      </c>
      <c r="AM290" s="32">
        <f t="shared" si="253"/>
        <v>6.1111243487834139</v>
      </c>
      <c r="AN290" s="32">
        <f t="shared" si="254"/>
        <v>-1.0665285606012265E-4</v>
      </c>
      <c r="AO290" s="32">
        <f t="shared" si="255"/>
        <v>5.9598845143613435</v>
      </c>
      <c r="AP290" s="32">
        <f t="shared" si="256"/>
        <v>-1.0665285606012265E-4</v>
      </c>
      <c r="AQ290" s="32">
        <f t="shared" si="257"/>
        <v>1.3511540925332519</v>
      </c>
      <c r="AR290" s="56">
        <f t="shared" si="287"/>
        <v>1606.0393424144941</v>
      </c>
      <c r="AS290" s="56">
        <f t="shared" si="287"/>
        <v>-9.3309501917472146E-3</v>
      </c>
      <c r="AT290" s="56">
        <f t="shared" si="287"/>
        <v>179.76175791499099</v>
      </c>
      <c r="AU290" s="55">
        <f t="shared" si="288"/>
        <v>0.31005890174502254</v>
      </c>
      <c r="AV290" s="56">
        <f t="shared" si="258"/>
        <v>11547.055412791353</v>
      </c>
      <c r="AW290" s="53">
        <f t="shared" si="259"/>
        <v>1.0319860023643027E-2</v>
      </c>
      <c r="AX290" s="53">
        <f t="shared" si="260"/>
        <v>9.6755423500454171E-2</v>
      </c>
      <c r="AY290" s="56">
        <f t="shared" si="261"/>
        <v>676.6718675279734</v>
      </c>
      <c r="AZ290" s="56">
        <f t="shared" si="262"/>
        <v>399.58679994661304</v>
      </c>
      <c r="BA290" s="53">
        <f t="shared" si="263"/>
        <v>7.4403432051347793E-3</v>
      </c>
      <c r="BB290" s="56">
        <f t="shared" si="264"/>
        <v>277.08946524789178</v>
      </c>
      <c r="BC290" s="56">
        <f t="shared" si="265"/>
        <v>-4.3976665314175989E-3</v>
      </c>
      <c r="BD290" s="53">
        <f t="shared" si="266"/>
        <v>-3.9302923050508285E-9</v>
      </c>
      <c r="BE290" s="32">
        <f t="shared" si="267"/>
        <v>6.1111243457837876</v>
      </c>
      <c r="BF290" s="53">
        <f t="shared" si="268"/>
        <v>1.5597461624039645E-7</v>
      </c>
      <c r="BG290" s="51">
        <f t="shared" si="289"/>
        <v>6.1111245017584039</v>
      </c>
      <c r="BH290" s="51">
        <f t="shared" si="269"/>
        <v>-8.9372222208611678E-3</v>
      </c>
      <c r="BI290" s="51">
        <f t="shared" si="270"/>
        <v>-8.3792291650854597E-2</v>
      </c>
    </row>
    <row r="291" spans="1:61" ht="12.75" customHeight="1" x14ac:dyDescent="0.2">
      <c r="A291" s="45">
        <f t="shared" si="271"/>
        <v>265</v>
      </c>
      <c r="B291" s="57">
        <f t="shared" si="290"/>
        <v>9.6755423500454171E-2</v>
      </c>
      <c r="C291" s="16">
        <f t="shared" si="272"/>
        <v>9.5600683991449387E-2</v>
      </c>
      <c r="D291" s="34">
        <f t="shared" si="273"/>
        <v>1</v>
      </c>
      <c r="E291" s="49">
        <f t="shared" si="291"/>
        <v>8.2784879166800635E-2</v>
      </c>
      <c r="F291" s="49">
        <f t="shared" si="274"/>
        <v>4.7813765296890069E-2</v>
      </c>
      <c r="G291" s="20">
        <f t="shared" si="245"/>
        <v>4.7813765296890069E-2</v>
      </c>
      <c r="H291" s="49">
        <f t="shared" si="275"/>
        <v>30.009301406104569</v>
      </c>
      <c r="I291" s="20">
        <f t="shared" si="246"/>
        <v>30.009301406104569</v>
      </c>
      <c r="J291" s="57">
        <f t="shared" si="276"/>
        <v>0</v>
      </c>
      <c r="K291" s="16">
        <f t="shared" si="247"/>
        <v>30.009301406104569</v>
      </c>
      <c r="L291" s="34">
        <f t="shared" si="277"/>
        <v>1</v>
      </c>
      <c r="M291" s="49">
        <f t="shared" si="292"/>
        <v>59.990733136210189</v>
      </c>
      <c r="N291" s="20">
        <f t="shared" si="293"/>
        <v>59.990733136210189</v>
      </c>
      <c r="O291" s="16">
        <f t="shared" si="278"/>
        <v>30.009266863789811</v>
      </c>
      <c r="P291" s="49">
        <f t="shared" si="294"/>
        <v>4.7813765296890062E-2</v>
      </c>
      <c r="Q291" s="20">
        <f t="shared" si="248"/>
        <v>4.7813765296890062E-2</v>
      </c>
      <c r="R291" s="49">
        <f t="shared" si="295"/>
        <v>9.5600683990027011E-2</v>
      </c>
      <c r="S291" s="20">
        <f t="shared" si="249"/>
        <v>9.5600683990027011E-2</v>
      </c>
      <c r="T291" s="57">
        <f t="shared" si="296"/>
        <v>-8.3792291650854597E-2</v>
      </c>
      <c r="U291" s="16">
        <f t="shared" si="279"/>
        <v>-1.0074124840539628E-3</v>
      </c>
      <c r="V291" s="16">
        <f t="shared" si="297"/>
        <v>-1.0074124840539628E-3</v>
      </c>
      <c r="W291" s="34">
        <f t="shared" si="250"/>
        <v>4</v>
      </c>
      <c r="X291" s="49">
        <f t="shared" si="298"/>
        <v>59.990698599010649</v>
      </c>
      <c r="Y291" s="20">
        <f t="shared" si="299"/>
        <v>59.990698599010649</v>
      </c>
      <c r="Z291" s="16">
        <f t="shared" si="280"/>
        <v>30.009301400989351</v>
      </c>
      <c r="AA291" s="49">
        <f t="shared" si="251"/>
        <v>-5.8184794725261329E-4</v>
      </c>
      <c r="AB291" s="20">
        <f t="shared" si="281"/>
        <v>359.99941815205273</v>
      </c>
      <c r="AC291" s="49">
        <f t="shared" si="282"/>
        <v>1.1633686497531379E-3</v>
      </c>
      <c r="AD291" s="20">
        <f t="shared" si="283"/>
        <v>359.99883663135023</v>
      </c>
      <c r="AF291" s="58">
        <f t="shared" si="300"/>
        <v>6.1111245017584039</v>
      </c>
      <c r="AG291" s="51">
        <f t="shared" si="284"/>
        <v>366.66747010550426</v>
      </c>
      <c r="AH291" s="16">
        <f t="shared" si="285"/>
        <v>250.00054779920748</v>
      </c>
      <c r="AI291" s="52">
        <f t="shared" si="252"/>
        <v>159.83472793199743</v>
      </c>
      <c r="AJ291" s="52">
        <f t="shared" si="286"/>
        <v>4.8395613244167635E-2</v>
      </c>
      <c r="AK291" s="16">
        <f t="shared" si="301"/>
        <v>12.822473618468791</v>
      </c>
      <c r="AL291" s="16">
        <f t="shared" si="302"/>
        <v>12.821891770521518</v>
      </c>
      <c r="AM291" s="32">
        <f t="shared" si="253"/>
        <v>6.1111245008137765</v>
      </c>
      <c r="AN291" s="32">
        <f t="shared" si="254"/>
        <v>-1.0744985349150484E-4</v>
      </c>
      <c r="AO291" s="32">
        <f t="shared" si="255"/>
        <v>5.9587413692626541</v>
      </c>
      <c r="AP291" s="32">
        <f t="shared" si="256"/>
        <v>-1.0744985349150484E-4</v>
      </c>
      <c r="AQ291" s="32">
        <f t="shared" si="257"/>
        <v>1.3561872874659548</v>
      </c>
      <c r="AR291" s="56">
        <f t="shared" si="287"/>
        <v>1611.9980837837568</v>
      </c>
      <c r="AS291" s="56">
        <f t="shared" si="287"/>
        <v>-9.4384000452387203E-3</v>
      </c>
      <c r="AT291" s="56">
        <f t="shared" si="287"/>
        <v>181.11794520245695</v>
      </c>
      <c r="AU291" s="55">
        <f t="shared" si="288"/>
        <v>0.31005890174502254</v>
      </c>
      <c r="AV291" s="56">
        <f t="shared" si="258"/>
        <v>11547.055987371137</v>
      </c>
      <c r="AW291" s="53">
        <f t="shared" si="259"/>
        <v>1.0319860537157749E-2</v>
      </c>
      <c r="AX291" s="53">
        <f t="shared" si="260"/>
        <v>9.6755425907721987E-2</v>
      </c>
      <c r="AY291" s="56">
        <f t="shared" si="261"/>
        <v>676.6718506924276</v>
      </c>
      <c r="AZ291" s="56">
        <f t="shared" si="262"/>
        <v>399.5868198299936</v>
      </c>
      <c r="BA291" s="53">
        <f t="shared" si="263"/>
        <v>7.4403432051347793E-3</v>
      </c>
      <c r="BB291" s="56">
        <f t="shared" si="264"/>
        <v>277.08947903582293</v>
      </c>
      <c r="BC291" s="56">
        <f t="shared" si="265"/>
        <v>-4.4481733889369934E-3</v>
      </c>
      <c r="BD291" s="53">
        <f t="shared" si="266"/>
        <v>-3.9754314059905225E-9</v>
      </c>
      <c r="BE291" s="32">
        <f t="shared" si="267"/>
        <v>6.1111244977829724</v>
      </c>
      <c r="BF291" s="53">
        <f t="shared" si="268"/>
        <v>1.5714018232200687E-7</v>
      </c>
      <c r="BG291" s="51">
        <f t="shared" si="289"/>
        <v>6.111124654923155</v>
      </c>
      <c r="BH291" s="51">
        <f t="shared" si="269"/>
        <v>-8.9372222208407501E-3</v>
      </c>
      <c r="BI291" s="51">
        <f t="shared" si="270"/>
        <v>-8.379228956591718E-2</v>
      </c>
    </row>
    <row r="292" spans="1:61" ht="12.75" customHeight="1" x14ac:dyDescent="0.2">
      <c r="A292" s="45">
        <f t="shared" si="271"/>
        <v>266</v>
      </c>
      <c r="B292" s="57">
        <f t="shared" si="290"/>
        <v>9.6755425907721987E-2</v>
      </c>
      <c r="C292" s="16">
        <f t="shared" si="272"/>
        <v>9.5592057257931629E-2</v>
      </c>
      <c r="D292" s="34">
        <f t="shared" si="273"/>
        <v>1</v>
      </c>
      <c r="E292" s="49">
        <f t="shared" si="291"/>
        <v>8.2777380077785914E-2</v>
      </c>
      <c r="F292" s="49">
        <f t="shared" si="274"/>
        <v>4.7809500610071345E-2</v>
      </c>
      <c r="G292" s="20">
        <f t="shared" si="245"/>
        <v>4.7809500610071345E-2</v>
      </c>
      <c r="H292" s="49">
        <f t="shared" si="275"/>
        <v>30.009335937094402</v>
      </c>
      <c r="I292" s="20">
        <f t="shared" si="246"/>
        <v>30.009335937094402</v>
      </c>
      <c r="J292" s="57">
        <f t="shared" si="276"/>
        <v>0</v>
      </c>
      <c r="K292" s="16">
        <f t="shared" si="247"/>
        <v>30.009335937094402</v>
      </c>
      <c r="L292" s="34">
        <f t="shared" si="277"/>
        <v>1</v>
      </c>
      <c r="M292" s="49">
        <f t="shared" si="292"/>
        <v>59.990698599010649</v>
      </c>
      <c r="N292" s="20">
        <f t="shared" si="293"/>
        <v>59.990698599010649</v>
      </c>
      <c r="O292" s="16">
        <f t="shared" si="278"/>
        <v>30.009301400989351</v>
      </c>
      <c r="P292" s="49">
        <f t="shared" si="294"/>
        <v>4.7809500610071332E-2</v>
      </c>
      <c r="Q292" s="20">
        <f t="shared" si="248"/>
        <v>4.7809500610071332E-2</v>
      </c>
      <c r="R292" s="49">
        <f t="shared" si="295"/>
        <v>9.5592057255156182E-2</v>
      </c>
      <c r="S292" s="20">
        <f t="shared" si="249"/>
        <v>9.5592057255156182E-2</v>
      </c>
      <c r="T292" s="57">
        <f t="shared" si="296"/>
        <v>-8.379228956591718E-2</v>
      </c>
      <c r="U292" s="16">
        <f t="shared" si="279"/>
        <v>-1.0149094881312659E-3</v>
      </c>
      <c r="V292" s="16">
        <f t="shared" si="297"/>
        <v>-1.0149094881312659E-3</v>
      </c>
      <c r="W292" s="34">
        <f t="shared" si="250"/>
        <v>4</v>
      </c>
      <c r="X292" s="49">
        <f t="shared" si="298"/>
        <v>59.990664068097239</v>
      </c>
      <c r="Y292" s="20">
        <f t="shared" si="299"/>
        <v>59.990664068097239</v>
      </c>
      <c r="Z292" s="16">
        <f t="shared" si="280"/>
        <v>30.009335931902761</v>
      </c>
      <c r="AA292" s="49">
        <f t="shared" si="251"/>
        <v>-5.8617878318558249E-4</v>
      </c>
      <c r="AB292" s="20">
        <f t="shared" si="281"/>
        <v>359.99941382121682</v>
      </c>
      <c r="AC292" s="49">
        <f t="shared" si="282"/>
        <v>1.1720269271134709E-3</v>
      </c>
      <c r="AD292" s="20">
        <f t="shared" si="283"/>
        <v>359.99882797307288</v>
      </c>
      <c r="AF292" s="58">
        <f t="shared" si="300"/>
        <v>6.111124654923155</v>
      </c>
      <c r="AG292" s="51">
        <f t="shared" si="284"/>
        <v>366.66747929538928</v>
      </c>
      <c r="AH292" s="16">
        <f t="shared" si="285"/>
        <v>250.00055406503816</v>
      </c>
      <c r="AI292" s="52">
        <f t="shared" si="252"/>
        <v>159.83473594395872</v>
      </c>
      <c r="AJ292" s="52">
        <f t="shared" si="286"/>
        <v>4.8395679393252067E-2</v>
      </c>
      <c r="AK292" s="16">
        <f t="shared" si="301"/>
        <v>12.870869297862043</v>
      </c>
      <c r="AL292" s="16">
        <f t="shared" si="302"/>
        <v>12.870283119078863</v>
      </c>
      <c r="AM292" s="32">
        <f t="shared" si="253"/>
        <v>6.1111246539644153</v>
      </c>
      <c r="AN292" s="32">
        <f t="shared" si="254"/>
        <v>-1.0824948098827976E-4</v>
      </c>
      <c r="AO292" s="32">
        <f t="shared" si="255"/>
        <v>5.9575939734295433</v>
      </c>
      <c r="AP292" s="32">
        <f t="shared" si="256"/>
        <v>-1.0824948098827976E-4</v>
      </c>
      <c r="AQ292" s="32">
        <f t="shared" si="257"/>
        <v>1.3612195208884119</v>
      </c>
      <c r="AR292" s="56">
        <f t="shared" si="287"/>
        <v>1617.9556777571863</v>
      </c>
      <c r="AS292" s="56">
        <f t="shared" si="287"/>
        <v>-9.5466495262270003E-3</v>
      </c>
      <c r="AT292" s="56">
        <f t="shared" si="287"/>
        <v>182.47916472334538</v>
      </c>
      <c r="AU292" s="55">
        <f t="shared" si="288"/>
        <v>0.31005890174502254</v>
      </c>
      <c r="AV292" s="56">
        <f t="shared" si="258"/>
        <v>11547.056566185058</v>
      </c>
      <c r="AW292" s="53">
        <f t="shared" si="259"/>
        <v>1.0319861054456611E-2</v>
      </c>
      <c r="AX292" s="53">
        <f t="shared" si="260"/>
        <v>9.6755428332729099E-2</v>
      </c>
      <c r="AY292" s="56">
        <f t="shared" si="261"/>
        <v>676.67183373282023</v>
      </c>
      <c r="AZ292" s="56">
        <f t="shared" si="262"/>
        <v>399.58683985989683</v>
      </c>
      <c r="BA292" s="53">
        <f t="shared" si="263"/>
        <v>7.4403432051347793E-3</v>
      </c>
      <c r="BB292" s="56">
        <f t="shared" si="264"/>
        <v>277.08949292535874</v>
      </c>
      <c r="BC292" s="56">
        <f t="shared" si="265"/>
        <v>-4.4990524353352157E-3</v>
      </c>
      <c r="BD292" s="53">
        <f t="shared" si="266"/>
        <v>-4.0209031404020892E-9</v>
      </c>
      <c r="BE292" s="32">
        <f t="shared" si="267"/>
        <v>6.1111246509022523</v>
      </c>
      <c r="BF292" s="53">
        <f t="shared" si="268"/>
        <v>1.5830959465915869E-7</v>
      </c>
      <c r="BG292" s="51">
        <f t="shared" si="289"/>
        <v>6.1111248092118471</v>
      </c>
      <c r="BH292" s="51">
        <f t="shared" si="269"/>
        <v>-8.9372222208201121E-3</v>
      </c>
      <c r="BI292" s="51">
        <f t="shared" si="270"/>
        <v>-8.3792287465615123E-2</v>
      </c>
    </row>
    <row r="293" spans="1:61" ht="12.75" customHeight="1" x14ac:dyDescent="0.2">
      <c r="A293" s="45">
        <f t="shared" si="271"/>
        <v>267</v>
      </c>
      <c r="B293" s="57">
        <f t="shared" si="290"/>
        <v>9.6755428332729099E-2</v>
      </c>
      <c r="C293" s="16">
        <f t="shared" si="272"/>
        <v>9.5583401405633595E-2</v>
      </c>
      <c r="D293" s="34">
        <f t="shared" si="273"/>
        <v>1</v>
      </c>
      <c r="E293" s="49">
        <f t="shared" si="291"/>
        <v>8.2769855783965091E-2</v>
      </c>
      <c r="F293" s="49">
        <f t="shared" si="274"/>
        <v>4.7805221341620539E-2</v>
      </c>
      <c r="G293" s="20">
        <f t="shared" si="245"/>
        <v>4.7805221341620539E-2</v>
      </c>
      <c r="H293" s="49">
        <f t="shared" si="275"/>
        <v>30.009370461777628</v>
      </c>
      <c r="I293" s="20">
        <f t="shared" si="246"/>
        <v>30.009370461777628</v>
      </c>
      <c r="J293" s="57">
        <f t="shared" si="276"/>
        <v>0</v>
      </c>
      <c r="K293" s="16">
        <f t="shared" si="247"/>
        <v>30.009370461777628</v>
      </c>
      <c r="L293" s="34">
        <f t="shared" si="277"/>
        <v>1</v>
      </c>
      <c r="M293" s="49">
        <f t="shared" si="292"/>
        <v>59.990664068097239</v>
      </c>
      <c r="N293" s="20">
        <f t="shared" si="293"/>
        <v>59.990664068097239</v>
      </c>
      <c r="O293" s="16">
        <f t="shared" si="278"/>
        <v>30.009335931902761</v>
      </c>
      <c r="P293" s="49">
        <f t="shared" si="294"/>
        <v>4.7805221341620532E-2</v>
      </c>
      <c r="Q293" s="20">
        <f t="shared" si="248"/>
        <v>4.7805221341620532E-2</v>
      </c>
      <c r="R293" s="49">
        <f t="shared" si="295"/>
        <v>9.5583401406874519E-2</v>
      </c>
      <c r="S293" s="20">
        <f t="shared" si="249"/>
        <v>9.5583401406874519E-2</v>
      </c>
      <c r="T293" s="57">
        <f t="shared" si="296"/>
        <v>-8.3792287465615123E-2</v>
      </c>
      <c r="U293" s="16">
        <f t="shared" si="279"/>
        <v>-1.0224316816500323E-3</v>
      </c>
      <c r="V293" s="16">
        <f t="shared" si="297"/>
        <v>-1.0224316816500323E-3</v>
      </c>
      <c r="W293" s="34">
        <f t="shared" si="250"/>
        <v>4</v>
      </c>
      <c r="X293" s="49">
        <f t="shared" si="298"/>
        <v>59.990629543491252</v>
      </c>
      <c r="Y293" s="20">
        <f t="shared" si="299"/>
        <v>59.990629543491252</v>
      </c>
      <c r="Z293" s="16">
        <f t="shared" si="280"/>
        <v>30.009370456508748</v>
      </c>
      <c r="AA293" s="49">
        <f t="shared" si="251"/>
        <v>-5.9052417964421437E-4</v>
      </c>
      <c r="AB293" s="20">
        <f t="shared" si="281"/>
        <v>359.99940947582036</v>
      </c>
      <c r="AC293" s="49">
        <f t="shared" si="282"/>
        <v>1.1807140087347209E-3</v>
      </c>
      <c r="AD293" s="20">
        <f t="shared" si="283"/>
        <v>359.99881928599126</v>
      </c>
      <c r="AF293" s="58">
        <f t="shared" si="300"/>
        <v>6.1111248092118471</v>
      </c>
      <c r="AG293" s="51">
        <f t="shared" si="284"/>
        <v>366.66748855271084</v>
      </c>
      <c r="AH293" s="16">
        <f t="shared" si="285"/>
        <v>250.00056037684831</v>
      </c>
      <c r="AI293" s="52">
        <f t="shared" si="252"/>
        <v>159.83474401471301</v>
      </c>
      <c r="AJ293" s="52">
        <f t="shared" si="286"/>
        <v>4.8395745521247591E-2</v>
      </c>
      <c r="AK293" s="16">
        <f t="shared" si="301"/>
        <v>12.919265043383291</v>
      </c>
      <c r="AL293" s="16">
        <f t="shared" si="302"/>
        <v>12.918674519203648</v>
      </c>
      <c r="AM293" s="32">
        <f t="shared" si="253"/>
        <v>6.1111248082388432</v>
      </c>
      <c r="AN293" s="32">
        <f t="shared" si="254"/>
        <v>-1.0905179523209805E-4</v>
      </c>
      <c r="AO293" s="32">
        <f t="shared" si="255"/>
        <v>5.956442327677216</v>
      </c>
      <c r="AP293" s="32">
        <f t="shared" si="256"/>
        <v>-1.0905179523209805E-4</v>
      </c>
      <c r="AQ293" s="32">
        <f t="shared" si="257"/>
        <v>1.3662507891772546</v>
      </c>
      <c r="AR293" s="56">
        <f t="shared" si="287"/>
        <v>1623.9121200848635</v>
      </c>
      <c r="AS293" s="56">
        <f t="shared" si="287"/>
        <v>-9.6557013214590981E-3</v>
      </c>
      <c r="AT293" s="56">
        <f t="shared" si="287"/>
        <v>183.84541551252264</v>
      </c>
      <c r="AU293" s="55">
        <f t="shared" si="288"/>
        <v>0.31005890174502254</v>
      </c>
      <c r="AV293" s="56">
        <f t="shared" si="258"/>
        <v>11547.057149246404</v>
      </c>
      <c r="AW293" s="53">
        <f t="shared" si="259"/>
        <v>1.0319861575551495E-2</v>
      </c>
      <c r="AX293" s="53">
        <f t="shared" si="260"/>
        <v>9.6755430775531295E-2</v>
      </c>
      <c r="AY293" s="56">
        <f t="shared" si="261"/>
        <v>676.67181664876193</v>
      </c>
      <c r="AZ293" s="56">
        <f t="shared" si="262"/>
        <v>399.58686003678253</v>
      </c>
      <c r="BA293" s="53">
        <f t="shared" si="263"/>
        <v>7.4403432051347793E-3</v>
      </c>
      <c r="BB293" s="56">
        <f t="shared" si="264"/>
        <v>277.08950691681815</v>
      </c>
      <c r="BC293" s="56">
        <f t="shared" si="265"/>
        <v>-4.5503048387445233E-3</v>
      </c>
      <c r="BD293" s="53">
        <f t="shared" si="266"/>
        <v>-4.0667085522712856E-9</v>
      </c>
      <c r="BE293" s="32">
        <f t="shared" si="267"/>
        <v>6.1111248051451383</v>
      </c>
      <c r="BF293" s="53">
        <f t="shared" si="268"/>
        <v>1.5948293614497965E-7</v>
      </c>
      <c r="BG293" s="51">
        <f t="shared" si="289"/>
        <v>6.1111249646280745</v>
      </c>
      <c r="BH293" s="51">
        <f t="shared" si="269"/>
        <v>-8.9372222207992503E-3</v>
      </c>
      <c r="BI293" s="51">
        <f t="shared" si="270"/>
        <v>-8.3792285349900242E-2</v>
      </c>
    </row>
    <row r="294" spans="1:61" ht="12.75" customHeight="1" x14ac:dyDescent="0.2">
      <c r="A294" s="45">
        <f t="shared" si="271"/>
        <v>268</v>
      </c>
      <c r="B294" s="57">
        <f t="shared" si="290"/>
        <v>9.6755430775531295E-2</v>
      </c>
      <c r="C294" s="16">
        <f t="shared" si="272"/>
        <v>9.5574716766805068E-2</v>
      </c>
      <c r="D294" s="34">
        <f t="shared" si="273"/>
        <v>1</v>
      </c>
      <c r="E294" s="49">
        <f t="shared" si="291"/>
        <v>8.2762306573090402E-2</v>
      </c>
      <c r="F294" s="49">
        <f t="shared" si="274"/>
        <v>4.7800927657636098E-2</v>
      </c>
      <c r="G294" s="20">
        <f t="shared" si="245"/>
        <v>4.7800927657636098E-2</v>
      </c>
      <c r="H294" s="49">
        <f t="shared" si="275"/>
        <v>30.009404980133166</v>
      </c>
      <c r="I294" s="20">
        <f t="shared" si="246"/>
        <v>30.009404980133166</v>
      </c>
      <c r="J294" s="57">
        <f t="shared" si="276"/>
        <v>0</v>
      </c>
      <c r="K294" s="16">
        <f t="shared" si="247"/>
        <v>30.009404980133166</v>
      </c>
      <c r="L294" s="34">
        <f t="shared" si="277"/>
        <v>1</v>
      </c>
      <c r="M294" s="49">
        <f t="shared" si="292"/>
        <v>59.990629543491252</v>
      </c>
      <c r="N294" s="20">
        <f t="shared" si="293"/>
        <v>59.990629543491252</v>
      </c>
      <c r="O294" s="16">
        <f t="shared" si="278"/>
        <v>30.009370456508748</v>
      </c>
      <c r="P294" s="49">
        <f t="shared" si="294"/>
        <v>4.7800927657636084E-2</v>
      </c>
      <c r="Q294" s="20">
        <f t="shared" si="248"/>
        <v>4.7800927657636084E-2</v>
      </c>
      <c r="R294" s="49">
        <f t="shared" si="295"/>
        <v>9.5574716765234866E-2</v>
      </c>
      <c r="S294" s="20">
        <f t="shared" si="249"/>
        <v>9.5574716765234866E-2</v>
      </c>
      <c r="T294" s="57">
        <f t="shared" si="296"/>
        <v>-8.3792285349900242E-2</v>
      </c>
      <c r="U294" s="16">
        <f t="shared" si="279"/>
        <v>-1.0299787768098395E-3</v>
      </c>
      <c r="V294" s="16">
        <f t="shared" si="297"/>
        <v>-1.0299787768098395E-3</v>
      </c>
      <c r="W294" s="34">
        <f t="shared" si="250"/>
        <v>4</v>
      </c>
      <c r="X294" s="49">
        <f t="shared" si="298"/>
        <v>59.990595025213807</v>
      </c>
      <c r="Y294" s="20">
        <f t="shared" si="299"/>
        <v>59.990595025213807</v>
      </c>
      <c r="Z294" s="16">
        <f t="shared" si="280"/>
        <v>30.009404974786193</v>
      </c>
      <c r="AA294" s="49">
        <f t="shared" si="251"/>
        <v>-5.9488397046078198E-4</v>
      </c>
      <c r="AB294" s="20">
        <f t="shared" si="281"/>
        <v>359.99940511602955</v>
      </c>
      <c r="AC294" s="49">
        <f t="shared" si="282"/>
        <v>1.18942987633506E-3</v>
      </c>
      <c r="AD294" s="20">
        <f t="shared" si="283"/>
        <v>359.99881057012368</v>
      </c>
      <c r="AF294" s="58">
        <f t="shared" si="300"/>
        <v>6.1111249646280745</v>
      </c>
      <c r="AG294" s="51">
        <f t="shared" si="284"/>
        <v>366.66749787768447</v>
      </c>
      <c r="AH294" s="16">
        <f t="shared" si="285"/>
        <v>250.00056673478488</v>
      </c>
      <c r="AI294" s="52">
        <f t="shared" si="252"/>
        <v>159.83475214444823</v>
      </c>
      <c r="AJ294" s="52">
        <f t="shared" si="286"/>
        <v>4.8395811628097363E-2</v>
      </c>
      <c r="AK294" s="16">
        <f t="shared" si="301"/>
        <v>12.967660855011388</v>
      </c>
      <c r="AL294" s="16">
        <f t="shared" si="302"/>
        <v>12.967065971040938</v>
      </c>
      <c r="AM294" s="32">
        <f t="shared" si="253"/>
        <v>6.1111249636406537</v>
      </c>
      <c r="AN294" s="32">
        <f t="shared" si="254"/>
        <v>-1.0985676552709277E-4</v>
      </c>
      <c r="AO294" s="32">
        <f t="shared" si="255"/>
        <v>5.9552864328127697</v>
      </c>
      <c r="AP294" s="32">
        <f t="shared" si="256"/>
        <v>-1.0985676552709277E-4</v>
      </c>
      <c r="AQ294" s="32">
        <f t="shared" si="257"/>
        <v>1.3712810887590241</v>
      </c>
      <c r="AR294" s="56">
        <f t="shared" si="287"/>
        <v>1629.8674065176763</v>
      </c>
      <c r="AS294" s="56">
        <f t="shared" si="287"/>
        <v>-9.7655580869861914E-3</v>
      </c>
      <c r="AT294" s="56">
        <f t="shared" si="287"/>
        <v>185.21669660128165</v>
      </c>
      <c r="AU294" s="55">
        <f t="shared" si="288"/>
        <v>0.31005890174502254</v>
      </c>
      <c r="AV294" s="56">
        <f t="shared" si="258"/>
        <v>11547.057736568753</v>
      </c>
      <c r="AW294" s="53">
        <f t="shared" si="259"/>
        <v>1.0319862100454529E-2</v>
      </c>
      <c r="AX294" s="53">
        <f t="shared" si="260"/>
        <v>9.6755433236185365E-2</v>
      </c>
      <c r="AY294" s="56">
        <f t="shared" si="261"/>
        <v>676.67179943985491</v>
      </c>
      <c r="AZ294" s="56">
        <f t="shared" si="262"/>
        <v>399.58688036112056</v>
      </c>
      <c r="BA294" s="53">
        <f t="shared" si="263"/>
        <v>7.4403432051347793E-3</v>
      </c>
      <c r="BB294" s="56">
        <f t="shared" si="264"/>
        <v>277.08952101052682</v>
      </c>
      <c r="BC294" s="56">
        <f t="shared" si="265"/>
        <v>-4.6019317924788083E-3</v>
      </c>
      <c r="BD294" s="53">
        <f t="shared" si="266"/>
        <v>-4.1128487080892547E-9</v>
      </c>
      <c r="BE294" s="32">
        <f t="shared" si="267"/>
        <v>6.1111249605152258</v>
      </c>
      <c r="BF294" s="53">
        <f t="shared" si="268"/>
        <v>1.6066016188722187E-7</v>
      </c>
      <c r="BG294" s="51">
        <f t="shared" si="289"/>
        <v>6.1111251211753874</v>
      </c>
      <c r="BH294" s="51">
        <f t="shared" si="269"/>
        <v>-8.9372222207781665E-3</v>
      </c>
      <c r="BI294" s="51">
        <f t="shared" si="270"/>
        <v>-8.3792283218723257E-2</v>
      </c>
    </row>
    <row r="295" spans="1:61" ht="12.75" customHeight="1" x14ac:dyDescent="0.2">
      <c r="A295" s="45">
        <f t="shared" si="271"/>
        <v>269</v>
      </c>
      <c r="B295" s="57">
        <f t="shared" si="290"/>
        <v>9.6755433236185365E-2</v>
      </c>
      <c r="C295" s="16">
        <f t="shared" si="272"/>
        <v>9.5566003359863316E-2</v>
      </c>
      <c r="D295" s="34">
        <f t="shared" si="273"/>
        <v>1</v>
      </c>
      <c r="E295" s="49">
        <f t="shared" si="291"/>
        <v>8.2754732461152267E-2</v>
      </c>
      <c r="F295" s="49">
        <f t="shared" si="274"/>
        <v>4.7796619567256247E-2</v>
      </c>
      <c r="G295" s="20">
        <f t="shared" si="245"/>
        <v>4.7796619567256247E-2</v>
      </c>
      <c r="H295" s="49">
        <f t="shared" si="275"/>
        <v>30.009439492139961</v>
      </c>
      <c r="I295" s="20">
        <f t="shared" si="246"/>
        <v>30.009439492139961</v>
      </c>
      <c r="J295" s="57">
        <f t="shared" si="276"/>
        <v>0</v>
      </c>
      <c r="K295" s="16">
        <f t="shared" si="247"/>
        <v>30.009439492139961</v>
      </c>
      <c r="L295" s="34">
        <f t="shared" si="277"/>
        <v>1</v>
      </c>
      <c r="M295" s="49">
        <f t="shared" si="292"/>
        <v>59.990595025213807</v>
      </c>
      <c r="N295" s="20">
        <f t="shared" si="293"/>
        <v>59.990595025213807</v>
      </c>
      <c r="O295" s="16">
        <f t="shared" si="278"/>
        <v>30.009404974786193</v>
      </c>
      <c r="P295" s="49">
        <f t="shared" si="294"/>
        <v>4.7796619567256234E-2</v>
      </c>
      <c r="Q295" s="20">
        <f t="shared" si="248"/>
        <v>4.7796619567256234E-2</v>
      </c>
      <c r="R295" s="49">
        <f t="shared" si="295"/>
        <v>9.5566003356699472E-2</v>
      </c>
      <c r="S295" s="20">
        <f t="shared" si="249"/>
        <v>9.5566003356699472E-2</v>
      </c>
      <c r="T295" s="57">
        <f t="shared" si="296"/>
        <v>-8.3792283218723257E-2</v>
      </c>
      <c r="U295" s="16">
        <f t="shared" si="279"/>
        <v>-1.0375507575709902E-3</v>
      </c>
      <c r="V295" s="16">
        <f t="shared" si="297"/>
        <v>-1.0375507575709902E-3</v>
      </c>
      <c r="W295" s="34">
        <f t="shared" si="250"/>
        <v>4</v>
      </c>
      <c r="X295" s="49">
        <f t="shared" si="298"/>
        <v>59.990560513285914</v>
      </c>
      <c r="Y295" s="20">
        <f t="shared" si="299"/>
        <v>59.990560513285914</v>
      </c>
      <c r="Z295" s="16">
        <f t="shared" si="280"/>
        <v>30.009439486714086</v>
      </c>
      <c r="AA295" s="49">
        <f t="shared" si="251"/>
        <v>-5.9925814642742723E-4</v>
      </c>
      <c r="AB295" s="20">
        <f t="shared" si="281"/>
        <v>359.99940074185355</v>
      </c>
      <c r="AC295" s="49">
        <f t="shared" si="282"/>
        <v>1.1981742059177436E-3</v>
      </c>
      <c r="AD295" s="20">
        <f t="shared" si="283"/>
        <v>359.99880182579409</v>
      </c>
      <c r="AF295" s="58">
        <f t="shared" si="300"/>
        <v>6.1111251211753874</v>
      </c>
      <c r="AG295" s="51">
        <f t="shared" si="284"/>
        <v>366.66750727052323</v>
      </c>
      <c r="AH295" s="16">
        <f t="shared" si="285"/>
        <v>250.00057313899313</v>
      </c>
      <c r="AI295" s="52">
        <f t="shared" si="252"/>
        <v>159.83476033335003</v>
      </c>
      <c r="AJ295" s="52">
        <f t="shared" si="286"/>
        <v>4.8395877713687696E-2</v>
      </c>
      <c r="AK295" s="16">
        <f t="shared" si="301"/>
        <v>13.016056732725076</v>
      </c>
      <c r="AL295" s="16">
        <f t="shared" si="302"/>
        <v>13.015457474578625</v>
      </c>
      <c r="AM295" s="32">
        <f t="shared" si="253"/>
        <v>6.1111251201733952</v>
      </c>
      <c r="AN295" s="32">
        <f t="shared" si="254"/>
        <v>-1.1066439016319426E-4</v>
      </c>
      <c r="AO295" s="32">
        <f t="shared" si="255"/>
        <v>5.9541262896500156</v>
      </c>
      <c r="AP295" s="32">
        <f t="shared" si="256"/>
        <v>-1.1066439016319426E-4</v>
      </c>
      <c r="AQ295" s="32">
        <f t="shared" si="257"/>
        <v>1.3763104160445903</v>
      </c>
      <c r="AR295" s="56">
        <f t="shared" si="287"/>
        <v>1635.8215328073263</v>
      </c>
      <c r="AS295" s="56">
        <f t="shared" si="287"/>
        <v>-9.8762224771493864E-3</v>
      </c>
      <c r="AT295" s="56">
        <f t="shared" si="287"/>
        <v>186.59300701732624</v>
      </c>
      <c r="AU295" s="55">
        <f t="shared" si="288"/>
        <v>0.31005890174502254</v>
      </c>
      <c r="AV295" s="56">
        <f t="shared" si="258"/>
        <v>11547.058328165516</v>
      </c>
      <c r="AW295" s="53">
        <f t="shared" si="259"/>
        <v>1.0319862629177704E-2</v>
      </c>
      <c r="AX295" s="53">
        <f t="shared" si="260"/>
        <v>9.6755435714747498E-2</v>
      </c>
      <c r="AY295" s="56">
        <f t="shared" si="261"/>
        <v>676.67178210570626</v>
      </c>
      <c r="AZ295" s="56">
        <f t="shared" si="262"/>
        <v>399.58690083337507</v>
      </c>
      <c r="BA295" s="53">
        <f t="shared" si="263"/>
        <v>7.4403432051347793E-3</v>
      </c>
      <c r="BB295" s="56">
        <f t="shared" si="264"/>
        <v>277.08953520680677</v>
      </c>
      <c r="BC295" s="56">
        <f t="shared" si="265"/>
        <v>-4.6539344755842649E-3</v>
      </c>
      <c r="BD295" s="53">
        <f t="shared" si="266"/>
        <v>-4.1593246615957821E-9</v>
      </c>
      <c r="BE295" s="32">
        <f t="shared" si="267"/>
        <v>6.111125117016063</v>
      </c>
      <c r="BF295" s="53">
        <f t="shared" si="268"/>
        <v>1.6184126938394997E-7</v>
      </c>
      <c r="BG295" s="51">
        <f t="shared" si="289"/>
        <v>6.1111252788573323</v>
      </c>
      <c r="BH295" s="51">
        <f t="shared" si="269"/>
        <v>-8.9372222207568554E-3</v>
      </c>
      <c r="BI295" s="51">
        <f t="shared" si="270"/>
        <v>-8.3792281072035429E-2</v>
      </c>
    </row>
    <row r="296" spans="1:61" ht="12.75" customHeight="1" x14ac:dyDescent="0.2">
      <c r="A296" s="45">
        <f t="shared" si="271"/>
        <v>270</v>
      </c>
      <c r="B296" s="57">
        <f t="shared" si="290"/>
        <v>9.6755435714747498E-2</v>
      </c>
      <c r="C296" s="16">
        <f t="shared" si="272"/>
        <v>9.5557261508815827E-2</v>
      </c>
      <c r="D296" s="34">
        <f t="shared" si="273"/>
        <v>1</v>
      </c>
      <c r="E296" s="49">
        <f t="shared" si="291"/>
        <v>8.2747133728764827E-2</v>
      </c>
      <c r="F296" s="49">
        <f t="shared" si="274"/>
        <v>4.7792297232458439E-2</v>
      </c>
      <c r="G296" s="20">
        <f t="shared" si="245"/>
        <v>4.7792297232458439E-2</v>
      </c>
      <c r="H296" s="49">
        <f t="shared" si="275"/>
        <v>30.009473997777221</v>
      </c>
      <c r="I296" s="20">
        <f t="shared" si="246"/>
        <v>30.009473997777221</v>
      </c>
      <c r="J296" s="57">
        <f t="shared" si="276"/>
        <v>0</v>
      </c>
      <c r="K296" s="16">
        <f t="shared" si="247"/>
        <v>30.009473997777221</v>
      </c>
      <c r="L296" s="34">
        <f t="shared" si="277"/>
        <v>1</v>
      </c>
      <c r="M296" s="49">
        <f t="shared" si="292"/>
        <v>59.990560513285899</v>
      </c>
      <c r="N296" s="20">
        <f t="shared" si="293"/>
        <v>59.990560513285899</v>
      </c>
      <c r="O296" s="16">
        <f t="shared" si="278"/>
        <v>30.009439486714101</v>
      </c>
      <c r="P296" s="49">
        <f t="shared" si="294"/>
        <v>4.779229723245846E-2</v>
      </c>
      <c r="Q296" s="20">
        <f t="shared" si="248"/>
        <v>4.779229723245846E-2</v>
      </c>
      <c r="R296" s="49">
        <f t="shared" si="295"/>
        <v>9.5557261509030822E-2</v>
      </c>
      <c r="S296" s="20">
        <f t="shared" si="249"/>
        <v>9.5557261509030822E-2</v>
      </c>
      <c r="T296" s="57">
        <f t="shared" si="296"/>
        <v>-8.3792281072035429E-2</v>
      </c>
      <c r="U296" s="16">
        <f t="shared" si="279"/>
        <v>-1.0451473432706027E-3</v>
      </c>
      <c r="V296" s="16">
        <f t="shared" si="297"/>
        <v>-1.0451473432706027E-3</v>
      </c>
      <c r="W296" s="34">
        <f t="shared" si="250"/>
        <v>4</v>
      </c>
      <c r="X296" s="49">
        <f t="shared" si="298"/>
        <v>59.99052600772842</v>
      </c>
      <c r="Y296" s="20">
        <f t="shared" si="299"/>
        <v>59.99052600772842</v>
      </c>
      <c r="Z296" s="16">
        <f t="shared" si="280"/>
        <v>30.00947399227158</v>
      </c>
      <c r="AA296" s="49">
        <f t="shared" si="251"/>
        <v>-6.0364654549759599E-4</v>
      </c>
      <c r="AB296" s="20">
        <f t="shared" si="281"/>
        <v>359.99939635345453</v>
      </c>
      <c r="AC296" s="49">
        <f t="shared" si="282"/>
        <v>1.2069472847631929E-3</v>
      </c>
      <c r="AD296" s="20">
        <f t="shared" si="283"/>
        <v>359.99879305271526</v>
      </c>
      <c r="AF296" s="58">
        <f t="shared" si="300"/>
        <v>6.1111252788573323</v>
      </c>
      <c r="AG296" s="51">
        <f t="shared" si="284"/>
        <v>366.66751673143995</v>
      </c>
      <c r="AH296" s="16">
        <f t="shared" si="285"/>
        <v>250.00057958961816</v>
      </c>
      <c r="AI296" s="52">
        <f t="shared" si="252"/>
        <v>159.8347685816041</v>
      </c>
      <c r="AJ296" s="52">
        <f t="shared" si="286"/>
        <v>4.8395943777904904E-2</v>
      </c>
      <c r="AK296" s="16">
        <f t="shared" si="301"/>
        <v>13.064452676502981</v>
      </c>
      <c r="AL296" s="16">
        <f t="shared" si="302"/>
        <v>13.06384902995751</v>
      </c>
      <c r="AM296" s="32">
        <f t="shared" si="253"/>
        <v>6.1111252778406131</v>
      </c>
      <c r="AN296" s="32">
        <f t="shared" si="254"/>
        <v>-1.1147463920582505E-4</v>
      </c>
      <c r="AO296" s="32">
        <f t="shared" si="255"/>
        <v>5.9529618990021049</v>
      </c>
      <c r="AP296" s="32">
        <f t="shared" si="256"/>
        <v>-1.1147463920582505E-4</v>
      </c>
      <c r="AQ296" s="32">
        <f t="shared" si="257"/>
        <v>1.3813387674613937</v>
      </c>
      <c r="AR296" s="56">
        <f t="shared" si="287"/>
        <v>1641.7744947063284</v>
      </c>
      <c r="AS296" s="56">
        <f t="shared" si="287"/>
        <v>-9.9876971163552122E-3</v>
      </c>
      <c r="AT296" s="56">
        <f t="shared" si="287"/>
        <v>187.97434578478763</v>
      </c>
      <c r="AU296" s="55">
        <f t="shared" si="288"/>
        <v>0.31005890174502254</v>
      </c>
      <c r="AV296" s="56">
        <f t="shared" si="258"/>
        <v>11547.058924050107</v>
      </c>
      <c r="AW296" s="53">
        <f t="shared" si="259"/>
        <v>1.0319863161733004E-2</v>
      </c>
      <c r="AX296" s="53">
        <f t="shared" si="260"/>
        <v>9.6755438211273942E-2</v>
      </c>
      <c r="AY296" s="56">
        <f t="shared" si="261"/>
        <v>676.67176464592296</v>
      </c>
      <c r="AZ296" s="56">
        <f t="shared" si="262"/>
        <v>399.58692145401022</v>
      </c>
      <c r="BA296" s="53">
        <f t="shared" si="263"/>
        <v>7.4403432051347793E-3</v>
      </c>
      <c r="BB296" s="56">
        <f t="shared" si="264"/>
        <v>277.08954950597968</v>
      </c>
      <c r="BC296" s="56">
        <f t="shared" si="265"/>
        <v>-4.7063140669365566E-3</v>
      </c>
      <c r="BD296" s="53">
        <f t="shared" si="266"/>
        <v>-4.2061374663782437E-9</v>
      </c>
      <c r="BE296" s="32">
        <f t="shared" si="267"/>
        <v>6.1111252746511946</v>
      </c>
      <c r="BF296" s="53">
        <f t="shared" si="268"/>
        <v>1.6302621485625785E-7</v>
      </c>
      <c r="BG296" s="51">
        <f t="shared" si="289"/>
        <v>6.1111254376774093</v>
      </c>
      <c r="BH296" s="51">
        <f t="shared" si="269"/>
        <v>-8.9372222207353188E-3</v>
      </c>
      <c r="BI296" s="51">
        <f t="shared" si="270"/>
        <v>-8.3792278909788215E-2</v>
      </c>
    </row>
    <row r="297" spans="1:61" ht="12.75" customHeight="1" x14ac:dyDescent="0.2">
      <c r="A297" s="45">
        <f t="shared" si="271"/>
        <v>271</v>
      </c>
      <c r="B297" s="57">
        <f t="shared" si="290"/>
        <v>9.6755438211273942E-2</v>
      </c>
      <c r="C297" s="16">
        <f t="shared" si="272"/>
        <v>9.5548490926546492E-2</v>
      </c>
      <c r="D297" s="34">
        <f t="shared" si="273"/>
        <v>1</v>
      </c>
      <c r="E297" s="49">
        <f t="shared" si="291"/>
        <v>8.2739510127343666E-2</v>
      </c>
      <c r="F297" s="49">
        <f t="shared" si="274"/>
        <v>4.7787960509571147E-2</v>
      </c>
      <c r="G297" s="20">
        <f t="shared" si="245"/>
        <v>4.7787960509571147E-2</v>
      </c>
      <c r="H297" s="49">
        <f t="shared" si="275"/>
        <v>30.009508497023884</v>
      </c>
      <c r="I297" s="20">
        <f t="shared" si="246"/>
        <v>30.009508497023884</v>
      </c>
      <c r="J297" s="57">
        <f t="shared" si="276"/>
        <v>0</v>
      </c>
      <c r="K297" s="16">
        <f t="shared" si="247"/>
        <v>30.009508497023884</v>
      </c>
      <c r="L297" s="34">
        <f t="shared" si="277"/>
        <v>1</v>
      </c>
      <c r="M297" s="49">
        <f t="shared" si="292"/>
        <v>59.990526007728391</v>
      </c>
      <c r="N297" s="20">
        <f t="shared" si="293"/>
        <v>59.990526007728391</v>
      </c>
      <c r="O297" s="16">
        <f t="shared" si="278"/>
        <v>30.009473992271609</v>
      </c>
      <c r="P297" s="49">
        <f t="shared" si="294"/>
        <v>4.7787960509571174E-2</v>
      </c>
      <c r="Q297" s="20">
        <f t="shared" si="248"/>
        <v>4.7787960509571174E-2</v>
      </c>
      <c r="R297" s="49">
        <f t="shared" si="295"/>
        <v>9.5548490928358418E-2</v>
      </c>
      <c r="S297" s="20">
        <f t="shared" si="249"/>
        <v>9.5548490928358418E-2</v>
      </c>
      <c r="T297" s="57">
        <f t="shared" si="296"/>
        <v>-8.3792278909788215E-2</v>
      </c>
      <c r="U297" s="16">
        <f t="shared" si="279"/>
        <v>-1.0527687824445492E-3</v>
      </c>
      <c r="V297" s="16">
        <f t="shared" si="297"/>
        <v>-1.0527687824445492E-3</v>
      </c>
      <c r="W297" s="34">
        <f t="shared" si="250"/>
        <v>4</v>
      </c>
      <c r="X297" s="49">
        <f t="shared" si="298"/>
        <v>59.990491508562336</v>
      </c>
      <c r="Y297" s="20">
        <f t="shared" si="299"/>
        <v>59.990491508562336</v>
      </c>
      <c r="Z297" s="16">
        <f t="shared" si="280"/>
        <v>30.009508491437664</v>
      </c>
      <c r="AA297" s="49">
        <f t="shared" si="251"/>
        <v>-6.0804931127394124E-4</v>
      </c>
      <c r="AB297" s="20">
        <f t="shared" si="281"/>
        <v>359.99939195068873</v>
      </c>
      <c r="AC297" s="49">
        <f t="shared" si="282"/>
        <v>1.2157490900731921E-3</v>
      </c>
      <c r="AD297" s="20">
        <f t="shared" si="283"/>
        <v>359.99878425090992</v>
      </c>
      <c r="AF297" s="58">
        <f t="shared" si="300"/>
        <v>6.1111254376774093</v>
      </c>
      <c r="AG297" s="51">
        <f t="shared" si="284"/>
        <v>366.66752626064459</v>
      </c>
      <c r="AH297" s="16">
        <f t="shared" si="285"/>
        <v>250.00058608680314</v>
      </c>
      <c r="AI297" s="52">
        <f t="shared" si="252"/>
        <v>159.8347768893934</v>
      </c>
      <c r="AJ297" s="52">
        <f t="shared" si="286"/>
        <v>4.8396009820862673E-2</v>
      </c>
      <c r="AK297" s="16">
        <f t="shared" si="301"/>
        <v>13.112848686323844</v>
      </c>
      <c r="AL297" s="16">
        <f t="shared" si="302"/>
        <v>13.112240637012576</v>
      </c>
      <c r="AM297" s="32">
        <f t="shared" si="253"/>
        <v>6.1111254366458079</v>
      </c>
      <c r="AN297" s="32">
        <f t="shared" si="254"/>
        <v>-1.1228753916435616E-4</v>
      </c>
      <c r="AO297" s="32">
        <f t="shared" si="255"/>
        <v>5.9517932616925249</v>
      </c>
      <c r="AP297" s="32">
        <f t="shared" si="256"/>
        <v>-1.1228753916435616E-4</v>
      </c>
      <c r="AQ297" s="32">
        <f t="shared" si="257"/>
        <v>1.3863661394057754</v>
      </c>
      <c r="AR297" s="56">
        <f t="shared" si="287"/>
        <v>1647.7262879680209</v>
      </c>
      <c r="AS297" s="56">
        <f t="shared" si="287"/>
        <v>-1.0099984655519569E-2</v>
      </c>
      <c r="AT297" s="56">
        <f t="shared" si="287"/>
        <v>189.3607119241934</v>
      </c>
      <c r="AU297" s="55">
        <f t="shared" si="288"/>
        <v>0.31005890174502254</v>
      </c>
      <c r="AV297" s="56">
        <f t="shared" si="258"/>
        <v>11547.059524235745</v>
      </c>
      <c r="AW297" s="53">
        <f t="shared" si="259"/>
        <v>1.0319863698132247E-2</v>
      </c>
      <c r="AX297" s="53">
        <f t="shared" si="260"/>
        <v>9.6755440725820027E-2</v>
      </c>
      <c r="AY297" s="56">
        <f t="shared" si="261"/>
        <v>676.6717470601177</v>
      </c>
      <c r="AZ297" s="56">
        <f t="shared" si="262"/>
        <v>399.5869422234835</v>
      </c>
      <c r="BA297" s="53">
        <f t="shared" si="263"/>
        <v>7.4403432051347793E-3</v>
      </c>
      <c r="BB297" s="56">
        <f t="shared" si="264"/>
        <v>277.08956390836295</v>
      </c>
      <c r="BC297" s="56">
        <f t="shared" si="265"/>
        <v>-4.7590717287562256E-3</v>
      </c>
      <c r="BD297" s="53">
        <f t="shared" si="266"/>
        <v>-4.2532881611389673E-9</v>
      </c>
      <c r="BE297" s="32">
        <f t="shared" si="267"/>
        <v>6.111125433424121</v>
      </c>
      <c r="BF297" s="53">
        <f t="shared" si="268"/>
        <v>1.6421503707175356E-7</v>
      </c>
      <c r="BG297" s="51">
        <f t="shared" si="289"/>
        <v>6.1111255976391581</v>
      </c>
      <c r="BH297" s="51">
        <f t="shared" si="269"/>
        <v>-8.9372222207135549E-3</v>
      </c>
      <c r="BI297" s="51">
        <f t="shared" si="270"/>
        <v>-8.3792276731933513E-2</v>
      </c>
    </row>
    <row r="298" spans="1:61" ht="12.75" customHeight="1" x14ac:dyDescent="0.2">
      <c r="A298" s="45">
        <f t="shared" si="271"/>
        <v>272</v>
      </c>
      <c r="B298" s="57">
        <f t="shared" si="290"/>
        <v>9.6755440725820027E-2</v>
      </c>
      <c r="C298" s="16">
        <f t="shared" si="272"/>
        <v>9.5539691635735835E-2</v>
      </c>
      <c r="D298" s="34">
        <f t="shared" si="273"/>
        <v>1</v>
      </c>
      <c r="E298" s="49">
        <f t="shared" si="291"/>
        <v>8.2731861676570859E-2</v>
      </c>
      <c r="F298" s="49">
        <f t="shared" si="274"/>
        <v>4.7783609409865202E-2</v>
      </c>
      <c r="G298" s="20">
        <f t="shared" si="245"/>
        <v>4.7783609409865202E-2</v>
      </c>
      <c r="H298" s="49">
        <f t="shared" si="275"/>
        <v>30.009542989858957</v>
      </c>
      <c r="I298" s="20">
        <f t="shared" si="246"/>
        <v>30.009542989858957</v>
      </c>
      <c r="J298" s="57">
        <f t="shared" si="276"/>
        <v>0</v>
      </c>
      <c r="K298" s="16">
        <f t="shared" si="247"/>
        <v>30.009542989858957</v>
      </c>
      <c r="L298" s="34">
        <f t="shared" si="277"/>
        <v>1</v>
      </c>
      <c r="M298" s="49">
        <f t="shared" si="292"/>
        <v>59.990491508562336</v>
      </c>
      <c r="N298" s="20">
        <f t="shared" si="293"/>
        <v>59.990491508562336</v>
      </c>
      <c r="O298" s="16">
        <f t="shared" si="278"/>
        <v>30.009508491437664</v>
      </c>
      <c r="P298" s="49">
        <f t="shared" si="294"/>
        <v>4.7783609409865209E-2</v>
      </c>
      <c r="Q298" s="20">
        <f t="shared" si="248"/>
        <v>4.7783609409865209E-2</v>
      </c>
      <c r="R298" s="49">
        <f t="shared" si="295"/>
        <v>9.5539691637289606E-2</v>
      </c>
      <c r="S298" s="20">
        <f t="shared" si="249"/>
        <v>9.5539691637289606E-2</v>
      </c>
      <c r="T298" s="57">
        <f t="shared" si="296"/>
        <v>-8.3792276731933513E-2</v>
      </c>
      <c r="U298" s="16">
        <f t="shared" si="279"/>
        <v>-1.060415055362654E-3</v>
      </c>
      <c r="V298" s="16">
        <f t="shared" si="297"/>
        <v>-1.060415055362654E-3</v>
      </c>
      <c r="W298" s="34">
        <f t="shared" si="250"/>
        <v>4</v>
      </c>
      <c r="X298" s="49">
        <f t="shared" si="298"/>
        <v>59.99045701580873</v>
      </c>
      <c r="Y298" s="20">
        <f t="shared" si="299"/>
        <v>59.99045701580873</v>
      </c>
      <c r="Z298" s="16">
        <f t="shared" si="280"/>
        <v>30.00954298419127</v>
      </c>
      <c r="AA298" s="49">
        <f t="shared" si="251"/>
        <v>-6.1246643241682304E-4</v>
      </c>
      <c r="AB298" s="20">
        <f t="shared" si="281"/>
        <v>359.99938753356759</v>
      </c>
      <c r="AC298" s="49">
        <f t="shared" si="282"/>
        <v>1.2245795976628031E-3</v>
      </c>
      <c r="AD298" s="20">
        <f t="shared" si="283"/>
        <v>359.99877542040235</v>
      </c>
      <c r="AF298" s="58">
        <f t="shared" si="300"/>
        <v>6.1111255976391581</v>
      </c>
      <c r="AG298" s="51">
        <f t="shared" si="284"/>
        <v>366.66753585834948</v>
      </c>
      <c r="AH298" s="16">
        <f t="shared" si="285"/>
        <v>250.00059263069284</v>
      </c>
      <c r="AI298" s="52">
        <f t="shared" si="252"/>
        <v>159.8347852569031</v>
      </c>
      <c r="AJ298" s="52">
        <f t="shared" si="286"/>
        <v>4.8396075842276787E-2</v>
      </c>
      <c r="AK298" s="16">
        <f t="shared" si="301"/>
        <v>13.16124476216612</v>
      </c>
      <c r="AL298" s="16">
        <f t="shared" si="302"/>
        <v>13.160632295733706</v>
      </c>
      <c r="AM298" s="32">
        <f t="shared" si="253"/>
        <v>6.1111255965925171</v>
      </c>
      <c r="AN298" s="32">
        <f t="shared" si="254"/>
        <v>-1.1310308793510788E-4</v>
      </c>
      <c r="AO298" s="32">
        <f t="shared" si="255"/>
        <v>5.9506203785441212</v>
      </c>
      <c r="AP298" s="32">
        <f t="shared" si="256"/>
        <v>-1.1310308793510788E-4</v>
      </c>
      <c r="AQ298" s="32">
        <f t="shared" si="257"/>
        <v>1.391392528290873</v>
      </c>
      <c r="AR298" s="56">
        <f t="shared" si="287"/>
        <v>1653.6769083465649</v>
      </c>
      <c r="AS298" s="56">
        <f t="shared" si="287"/>
        <v>-1.0213087743454677E-2</v>
      </c>
      <c r="AT298" s="56">
        <f t="shared" si="287"/>
        <v>190.75210445248428</v>
      </c>
      <c r="AU298" s="55">
        <f t="shared" si="288"/>
        <v>0.31005890174502254</v>
      </c>
      <c r="AV298" s="56">
        <f t="shared" si="258"/>
        <v>11547.060128735808</v>
      </c>
      <c r="AW298" s="53">
        <f t="shared" si="259"/>
        <v>1.0319864238387386E-2</v>
      </c>
      <c r="AX298" s="53">
        <f t="shared" si="260"/>
        <v>9.675544325844182E-2</v>
      </c>
      <c r="AY298" s="56">
        <f t="shared" si="261"/>
        <v>676.67172934789858</v>
      </c>
      <c r="AZ298" s="56">
        <f t="shared" si="262"/>
        <v>399.58696314225779</v>
      </c>
      <c r="BA298" s="53">
        <f t="shared" si="263"/>
        <v>7.4403432051347793E-3</v>
      </c>
      <c r="BB298" s="56">
        <f t="shared" si="264"/>
        <v>277.08957841427753</v>
      </c>
      <c r="BC298" s="56">
        <f t="shared" si="265"/>
        <v>-4.8122086367357042E-3</v>
      </c>
      <c r="BD298" s="53">
        <f t="shared" si="266"/>
        <v>-4.3007777966204041E-9</v>
      </c>
      <c r="BE298" s="32">
        <f t="shared" si="267"/>
        <v>6.1111255933383806</v>
      </c>
      <c r="BF298" s="53">
        <f t="shared" si="268"/>
        <v>1.6540773295284613E-7</v>
      </c>
      <c r="BG298" s="51">
        <f t="shared" si="289"/>
        <v>6.1111257587461134</v>
      </c>
      <c r="BH298" s="51">
        <f t="shared" si="269"/>
        <v>-8.9372222206915604E-3</v>
      </c>
      <c r="BI298" s="51">
        <f t="shared" si="270"/>
        <v>-8.379227453842282E-2</v>
      </c>
    </row>
    <row r="299" spans="1:61" ht="12.75" customHeight="1" x14ac:dyDescent="0.2">
      <c r="A299" s="45">
        <f t="shared" si="271"/>
        <v>273</v>
      </c>
      <c r="B299" s="57">
        <f t="shared" si="290"/>
        <v>9.675544325844182E-2</v>
      </c>
      <c r="C299" s="16">
        <f t="shared" si="272"/>
        <v>9.5530863660769683E-2</v>
      </c>
      <c r="D299" s="34">
        <f t="shared" si="273"/>
        <v>1</v>
      </c>
      <c r="E299" s="49">
        <f t="shared" si="291"/>
        <v>8.2724188397605161E-2</v>
      </c>
      <c r="F299" s="49">
        <f t="shared" si="274"/>
        <v>4.7779243945464331E-2</v>
      </c>
      <c r="G299" s="20">
        <f t="shared" si="245"/>
        <v>4.7779243945464331E-2</v>
      </c>
      <c r="H299" s="49">
        <f t="shared" si="275"/>
        <v>30.009577476261434</v>
      </c>
      <c r="I299" s="20">
        <f t="shared" si="246"/>
        <v>30.009577476261434</v>
      </c>
      <c r="J299" s="57">
        <f t="shared" si="276"/>
        <v>0</v>
      </c>
      <c r="K299" s="16">
        <f t="shared" si="247"/>
        <v>30.009577476261434</v>
      </c>
      <c r="L299" s="34">
        <f t="shared" si="277"/>
        <v>1</v>
      </c>
      <c r="M299" s="49">
        <f t="shared" si="292"/>
        <v>59.990457015808715</v>
      </c>
      <c r="N299" s="20">
        <f t="shared" si="293"/>
        <v>59.990457015808715</v>
      </c>
      <c r="O299" s="16">
        <f t="shared" si="278"/>
        <v>30.009542984191285</v>
      </c>
      <c r="P299" s="49">
        <f t="shared" si="294"/>
        <v>4.7779243945464338E-2</v>
      </c>
      <c r="Q299" s="20">
        <f t="shared" si="248"/>
        <v>4.7779243945464338E-2</v>
      </c>
      <c r="R299" s="49">
        <f t="shared" si="295"/>
        <v>9.5530863662210308E-2</v>
      </c>
      <c r="S299" s="20">
        <f t="shared" si="249"/>
        <v>9.5530863662210308E-2</v>
      </c>
      <c r="T299" s="57">
        <f t="shared" si="296"/>
        <v>-8.379227453842282E-2</v>
      </c>
      <c r="U299" s="16">
        <f t="shared" si="279"/>
        <v>-1.068086140817659E-3</v>
      </c>
      <c r="V299" s="16">
        <f t="shared" si="297"/>
        <v>-1.068086140817659E-3</v>
      </c>
      <c r="W299" s="34">
        <f t="shared" si="250"/>
        <v>4</v>
      </c>
      <c r="X299" s="49">
        <f t="shared" si="298"/>
        <v>59.990422529488562</v>
      </c>
      <c r="Y299" s="20">
        <f t="shared" si="299"/>
        <v>59.990422529488562</v>
      </c>
      <c r="Z299" s="16">
        <f t="shared" si="280"/>
        <v>30.009577470511438</v>
      </c>
      <c r="AA299" s="49">
        <f t="shared" si="251"/>
        <v>-6.1689789673337705E-4</v>
      </c>
      <c r="AB299" s="20">
        <f t="shared" si="281"/>
        <v>359.99938310210325</v>
      </c>
      <c r="AC299" s="49">
        <f t="shared" si="282"/>
        <v>1.2334387820494221E-3</v>
      </c>
      <c r="AD299" s="20">
        <f t="shared" si="283"/>
        <v>359.99876656121796</v>
      </c>
      <c r="AF299" s="58">
        <f t="shared" si="300"/>
        <v>6.1111257587461134</v>
      </c>
      <c r="AG299" s="51">
        <f t="shared" si="284"/>
        <v>366.66754552476681</v>
      </c>
      <c r="AH299" s="16">
        <f t="shared" si="285"/>
        <v>250.00059922143194</v>
      </c>
      <c r="AI299" s="52">
        <f t="shared" si="252"/>
        <v>159.83479368431819</v>
      </c>
      <c r="AJ299" s="52">
        <f t="shared" si="286"/>
        <v>4.8396141842204088E-2</v>
      </c>
      <c r="AK299" s="16">
        <f t="shared" si="301"/>
        <v>13.209640904008324</v>
      </c>
      <c r="AL299" s="16">
        <f t="shared" si="302"/>
        <v>13.209024006111576</v>
      </c>
      <c r="AM299" s="32">
        <f t="shared" si="253"/>
        <v>6.1111257576842748</v>
      </c>
      <c r="AN299" s="32">
        <f t="shared" si="254"/>
        <v>-1.1392128325686055E-4</v>
      </c>
      <c r="AO299" s="32">
        <f t="shared" si="255"/>
        <v>5.9494432503827479</v>
      </c>
      <c r="AP299" s="32">
        <f t="shared" si="256"/>
        <v>-1.1392128325686055E-4</v>
      </c>
      <c r="AQ299" s="32">
        <f t="shared" si="257"/>
        <v>1.3964179305306015</v>
      </c>
      <c r="AR299" s="56">
        <f t="shared" ref="AR299:AT314" si="303">AR298+AO299</f>
        <v>1659.6263515969476</v>
      </c>
      <c r="AS299" s="56">
        <f t="shared" si="303"/>
        <v>-1.0327009026711537E-2</v>
      </c>
      <c r="AT299" s="56">
        <f t="shared" si="303"/>
        <v>192.14852238301486</v>
      </c>
      <c r="AU299" s="55">
        <f t="shared" si="288"/>
        <v>0.31005890174502254</v>
      </c>
      <c r="AV299" s="56">
        <f t="shared" si="258"/>
        <v>11547.060737563657</v>
      </c>
      <c r="AW299" s="53">
        <f t="shared" si="259"/>
        <v>1.0319864782510365E-2</v>
      </c>
      <c r="AX299" s="53">
        <f t="shared" si="260"/>
        <v>9.6755445809195303E-2</v>
      </c>
      <c r="AY299" s="56">
        <f t="shared" si="261"/>
        <v>676.67171150887407</v>
      </c>
      <c r="AZ299" s="56">
        <f t="shared" si="262"/>
        <v>399.58698421079544</v>
      </c>
      <c r="BA299" s="53">
        <f t="shared" si="263"/>
        <v>7.4403432051347793E-3</v>
      </c>
      <c r="BB299" s="56">
        <f t="shared" si="264"/>
        <v>277.08959302404406</v>
      </c>
      <c r="BC299" s="56">
        <f t="shared" si="265"/>
        <v>-4.8657259654305562E-3</v>
      </c>
      <c r="BD299" s="53">
        <f t="shared" si="266"/>
        <v>-4.3486074225489645E-9</v>
      </c>
      <c r="BE299" s="32">
        <f t="shared" si="267"/>
        <v>6.1111257543975057</v>
      </c>
      <c r="BF299" s="53">
        <f t="shared" si="268"/>
        <v>1.6660429919154361E-7</v>
      </c>
      <c r="BG299" s="51">
        <f t="shared" si="289"/>
        <v>6.111125921001805</v>
      </c>
      <c r="BH299" s="51">
        <f t="shared" si="269"/>
        <v>-8.9372222206693351E-3</v>
      </c>
      <c r="BI299" s="51">
        <f t="shared" si="270"/>
        <v>-8.3792272329207676E-2</v>
      </c>
    </row>
    <row r="300" spans="1:61" ht="12.75" customHeight="1" x14ac:dyDescent="0.2">
      <c r="A300" s="45">
        <f t="shared" si="271"/>
        <v>274</v>
      </c>
      <c r="B300" s="57">
        <f t="shared" si="290"/>
        <v>9.6755445809195303E-2</v>
      </c>
      <c r="C300" s="16">
        <f t="shared" si="272"/>
        <v>9.552200702717073E-2</v>
      </c>
      <c r="D300" s="34">
        <f t="shared" si="273"/>
        <v>1</v>
      </c>
      <c r="E300" s="49">
        <f t="shared" si="291"/>
        <v>8.2716490312589666E-2</v>
      </c>
      <c r="F300" s="49">
        <f t="shared" si="274"/>
        <v>4.7774864129061033E-2</v>
      </c>
      <c r="G300" s="20">
        <f t="shared" si="245"/>
        <v>4.7774864129061033E-2</v>
      </c>
      <c r="H300" s="49">
        <f t="shared" si="275"/>
        <v>30.009611956210335</v>
      </c>
      <c r="I300" s="20">
        <f t="shared" si="246"/>
        <v>30.009611956210335</v>
      </c>
      <c r="J300" s="57">
        <f t="shared" si="276"/>
        <v>0</v>
      </c>
      <c r="K300" s="16">
        <f t="shared" si="247"/>
        <v>30.009611956210335</v>
      </c>
      <c r="L300" s="34">
        <f t="shared" si="277"/>
        <v>1</v>
      </c>
      <c r="M300" s="49">
        <f t="shared" si="292"/>
        <v>59.990422529488562</v>
      </c>
      <c r="N300" s="20">
        <f t="shared" si="293"/>
        <v>59.990422529488562</v>
      </c>
      <c r="O300" s="16">
        <f t="shared" si="278"/>
        <v>30.009577470511438</v>
      </c>
      <c r="P300" s="49">
        <f t="shared" si="294"/>
        <v>4.7774864129061033E-2</v>
      </c>
      <c r="Q300" s="20">
        <f t="shared" si="248"/>
        <v>4.7774864129061033E-2</v>
      </c>
      <c r="R300" s="49">
        <f t="shared" si="295"/>
        <v>9.5522007025702432E-2</v>
      </c>
      <c r="S300" s="20">
        <f t="shared" si="249"/>
        <v>9.5522007025702432E-2</v>
      </c>
      <c r="T300" s="57">
        <f t="shared" si="296"/>
        <v>-8.3792272329207676E-2</v>
      </c>
      <c r="U300" s="16">
        <f t="shared" si="279"/>
        <v>-1.0757820166180099E-3</v>
      </c>
      <c r="V300" s="16">
        <f t="shared" si="297"/>
        <v>-1.0757820166180099E-3</v>
      </c>
      <c r="W300" s="34">
        <f t="shared" si="250"/>
        <v>4</v>
      </c>
      <c r="X300" s="49">
        <f t="shared" si="298"/>
        <v>59.99038804962283</v>
      </c>
      <c r="Y300" s="20">
        <f t="shared" si="299"/>
        <v>59.99038804962283</v>
      </c>
      <c r="Z300" s="16">
        <f t="shared" si="280"/>
        <v>30.00961195037717</v>
      </c>
      <c r="AA300" s="49">
        <f t="shared" si="251"/>
        <v>-6.2134369146213115E-4</v>
      </c>
      <c r="AB300" s="20">
        <f t="shared" si="281"/>
        <v>359.99937865630852</v>
      </c>
      <c r="AC300" s="49">
        <f t="shared" si="282"/>
        <v>1.242326323116581E-3</v>
      </c>
      <c r="AD300" s="20">
        <f t="shared" si="283"/>
        <v>359.99875767367689</v>
      </c>
      <c r="AF300" s="58">
        <f t="shared" si="300"/>
        <v>6.111125921001805</v>
      </c>
      <c r="AG300" s="51">
        <f t="shared" si="284"/>
        <v>366.66755526010832</v>
      </c>
      <c r="AH300" s="16">
        <f t="shared" si="285"/>
        <v>250.00060585916478</v>
      </c>
      <c r="AI300" s="52">
        <f t="shared" si="252"/>
        <v>159.83480217182321</v>
      </c>
      <c r="AJ300" s="52">
        <f t="shared" si="286"/>
        <v>4.839620782053089E-2</v>
      </c>
      <c r="AK300" s="16">
        <f t="shared" si="301"/>
        <v>13.258037111828855</v>
      </c>
      <c r="AL300" s="16">
        <f t="shared" si="302"/>
        <v>13.257415768137378</v>
      </c>
      <c r="AM300" s="32">
        <f t="shared" si="253"/>
        <v>6.1111259199246097</v>
      </c>
      <c r="AN300" s="32">
        <f t="shared" si="254"/>
        <v>-1.1474212276341481E-4</v>
      </c>
      <c r="AO300" s="32">
        <f t="shared" si="255"/>
        <v>5.9482618780372691</v>
      </c>
      <c r="AP300" s="32">
        <f t="shared" si="256"/>
        <v>-1.1474212276341481E-4</v>
      </c>
      <c r="AQ300" s="32">
        <f t="shared" si="257"/>
        <v>1.4014423425396225</v>
      </c>
      <c r="AR300" s="56">
        <f t="shared" si="303"/>
        <v>1665.574613474985</v>
      </c>
      <c r="AS300" s="56">
        <f t="shared" si="303"/>
        <v>-1.0441751149474952E-2</v>
      </c>
      <c r="AT300" s="56">
        <f t="shared" si="303"/>
        <v>193.54996472555447</v>
      </c>
      <c r="AU300" s="55">
        <f t="shared" si="288"/>
        <v>0.31005890174502254</v>
      </c>
      <c r="AV300" s="56">
        <f t="shared" si="258"/>
        <v>11547.061350732627</v>
      </c>
      <c r="AW300" s="53">
        <f t="shared" si="259"/>
        <v>1.0319865330513099E-2</v>
      </c>
      <c r="AX300" s="53">
        <f t="shared" si="260"/>
        <v>9.6755448378136336E-2</v>
      </c>
      <c r="AY300" s="56">
        <f t="shared" si="261"/>
        <v>676.67169354265343</v>
      </c>
      <c r="AZ300" s="56">
        <f t="shared" si="262"/>
        <v>399.58700542955802</v>
      </c>
      <c r="BA300" s="53">
        <f t="shared" si="263"/>
        <v>7.4403432051347793E-3</v>
      </c>
      <c r="BB300" s="56">
        <f t="shared" si="264"/>
        <v>277.08960773798248</v>
      </c>
      <c r="BC300" s="56">
        <f t="shared" si="265"/>
        <v>-4.9196248870657655E-3</v>
      </c>
      <c r="BD300" s="53">
        <f t="shared" si="266"/>
        <v>-4.3967780865681651E-9</v>
      </c>
      <c r="BE300" s="32">
        <f t="shared" si="267"/>
        <v>6.1111259166050269</v>
      </c>
      <c r="BF300" s="53">
        <f t="shared" si="268"/>
        <v>1.6780473232631957E-7</v>
      </c>
      <c r="BG300" s="51">
        <f t="shared" si="289"/>
        <v>6.1111260844097588</v>
      </c>
      <c r="BH300" s="51">
        <f t="shared" si="269"/>
        <v>-8.9372222206468756E-3</v>
      </c>
      <c r="BI300" s="51">
        <f t="shared" si="270"/>
        <v>-8.3792270104239619E-2</v>
      </c>
    </row>
    <row r="301" spans="1:61" ht="12.75" customHeight="1" x14ac:dyDescent="0.2">
      <c r="A301" s="45">
        <f t="shared" si="271"/>
        <v>275</v>
      </c>
      <c r="B301" s="57">
        <f t="shared" si="290"/>
        <v>9.6755448378136336E-2</v>
      </c>
      <c r="C301" s="16">
        <f t="shared" si="272"/>
        <v>9.5513122055024269E-2</v>
      </c>
      <c r="D301" s="34">
        <f t="shared" si="273"/>
        <v>1</v>
      </c>
      <c r="E301" s="49">
        <f t="shared" si="291"/>
        <v>8.2708767698741331E-2</v>
      </c>
      <c r="F301" s="49">
        <f t="shared" si="274"/>
        <v>4.7770470120672336E-2</v>
      </c>
      <c r="G301" s="20">
        <f t="shared" si="245"/>
        <v>4.7770470120672336E-2</v>
      </c>
      <c r="H301" s="49">
        <f t="shared" si="275"/>
        <v>30.009646429684938</v>
      </c>
      <c r="I301" s="20">
        <f t="shared" si="246"/>
        <v>30.009646429684938</v>
      </c>
      <c r="J301" s="57">
        <f t="shared" si="276"/>
        <v>0</v>
      </c>
      <c r="K301" s="16">
        <f t="shared" si="247"/>
        <v>30.009646429684938</v>
      </c>
      <c r="L301" s="34">
        <f t="shared" si="277"/>
        <v>1</v>
      </c>
      <c r="M301" s="49">
        <f t="shared" si="292"/>
        <v>59.99038804962283</v>
      </c>
      <c r="N301" s="20">
        <f t="shared" si="293"/>
        <v>59.99038804962283</v>
      </c>
      <c r="O301" s="16">
        <f t="shared" si="278"/>
        <v>30.00961195037717</v>
      </c>
      <c r="P301" s="49">
        <f t="shared" si="294"/>
        <v>4.7770470120672329E-2</v>
      </c>
      <c r="Q301" s="20">
        <f t="shared" si="248"/>
        <v>4.7770470120672329E-2</v>
      </c>
      <c r="R301" s="49">
        <f t="shared" si="295"/>
        <v>9.5513122055579394E-2</v>
      </c>
      <c r="S301" s="20">
        <f t="shared" si="249"/>
        <v>9.5513122055579394E-2</v>
      </c>
      <c r="T301" s="57">
        <f t="shared" si="296"/>
        <v>-8.3792270104239619E-2</v>
      </c>
      <c r="U301" s="16">
        <f t="shared" si="279"/>
        <v>-1.0835024054982878E-3</v>
      </c>
      <c r="V301" s="16">
        <f t="shared" si="297"/>
        <v>-1.0835024054982878E-3</v>
      </c>
      <c r="W301" s="34">
        <f t="shared" si="250"/>
        <v>4</v>
      </c>
      <c r="X301" s="49">
        <f t="shared" si="298"/>
        <v>59.990353576232245</v>
      </c>
      <c r="Y301" s="20">
        <f t="shared" si="299"/>
        <v>59.990353576232245</v>
      </c>
      <c r="Z301" s="16">
        <f t="shared" si="280"/>
        <v>30.009646423767755</v>
      </c>
      <c r="AA301" s="49">
        <f t="shared" si="251"/>
        <v>-6.2580365651728083E-4</v>
      </c>
      <c r="AB301" s="20">
        <f t="shared" si="281"/>
        <v>359.99937419634347</v>
      </c>
      <c r="AC301" s="49">
        <f t="shared" si="282"/>
        <v>1.2512424904608174E-3</v>
      </c>
      <c r="AD301" s="20">
        <f t="shared" si="283"/>
        <v>359.99874875750953</v>
      </c>
      <c r="AF301" s="58">
        <f t="shared" si="300"/>
        <v>6.1111260844097588</v>
      </c>
      <c r="AG301" s="51">
        <f t="shared" si="284"/>
        <v>366.66756506458552</v>
      </c>
      <c r="AH301" s="16">
        <f t="shared" si="285"/>
        <v>250.00061254403559</v>
      </c>
      <c r="AI301" s="52">
        <f t="shared" si="252"/>
        <v>159.83481071960264</v>
      </c>
      <c r="AJ301" s="52">
        <f t="shared" si="286"/>
        <v>4.8396273777200349E-2</v>
      </c>
      <c r="AK301" s="16">
        <f t="shared" si="301"/>
        <v>13.306433385606056</v>
      </c>
      <c r="AL301" s="16">
        <f t="shared" si="302"/>
        <v>13.305807581949523</v>
      </c>
      <c r="AM301" s="32">
        <f t="shared" si="253"/>
        <v>6.1111260833170471</v>
      </c>
      <c r="AN301" s="32">
        <f t="shared" si="254"/>
        <v>-1.1556557688258327E-4</v>
      </c>
      <c r="AO301" s="32">
        <f t="shared" si="255"/>
        <v>5.9470762623359619</v>
      </c>
      <c r="AP301" s="32">
        <f t="shared" si="256"/>
        <v>-1.1556557688258327E-4</v>
      </c>
      <c r="AQ301" s="32">
        <f t="shared" si="257"/>
        <v>1.4064657607485773</v>
      </c>
      <c r="AR301" s="56">
        <f t="shared" si="303"/>
        <v>1671.5216897373209</v>
      </c>
      <c r="AS301" s="56">
        <f t="shared" si="303"/>
        <v>-1.0557316726357535E-2</v>
      </c>
      <c r="AT301" s="56">
        <f t="shared" si="303"/>
        <v>194.95643048630305</v>
      </c>
      <c r="AU301" s="55">
        <f t="shared" si="288"/>
        <v>0.31005890174502254</v>
      </c>
      <c r="AV301" s="56">
        <f t="shared" si="258"/>
        <v>11547.061968256046</v>
      </c>
      <c r="AW301" s="53">
        <f t="shared" si="259"/>
        <v>1.03198658824075E-2</v>
      </c>
      <c r="AX301" s="53">
        <f t="shared" si="260"/>
        <v>9.6755450965320733E-2</v>
      </c>
      <c r="AY301" s="56">
        <f t="shared" si="261"/>
        <v>676.67167544884626</v>
      </c>
      <c r="AZ301" s="56">
        <f t="shared" si="262"/>
        <v>399.58702679900659</v>
      </c>
      <c r="BA301" s="53">
        <f t="shared" si="263"/>
        <v>7.4403432051347793E-3</v>
      </c>
      <c r="BB301" s="56">
        <f t="shared" si="264"/>
        <v>277.08962255641262</v>
      </c>
      <c r="BC301" s="56">
        <f t="shared" si="265"/>
        <v>-4.973906572956821E-3</v>
      </c>
      <c r="BD301" s="53">
        <f t="shared" si="266"/>
        <v>-4.4452908355086877E-9</v>
      </c>
      <c r="BE301" s="32">
        <f t="shared" si="267"/>
        <v>6.1111260799644676</v>
      </c>
      <c r="BF301" s="53">
        <f t="shared" si="268"/>
        <v>1.6900898910821769E-7</v>
      </c>
      <c r="BG301" s="51">
        <f t="shared" si="289"/>
        <v>6.1111262489734566</v>
      </c>
      <c r="BH301" s="51">
        <f t="shared" si="269"/>
        <v>-8.9372222206241837E-3</v>
      </c>
      <c r="BI301" s="51">
        <f t="shared" si="270"/>
        <v>-8.3792267863470341E-2</v>
      </c>
    </row>
    <row r="302" spans="1:61" ht="12.75" customHeight="1" x14ac:dyDescent="0.2">
      <c r="A302" s="45">
        <f t="shared" si="271"/>
        <v>276</v>
      </c>
      <c r="B302" s="57">
        <f t="shared" si="290"/>
        <v>9.6755450965320733E-2</v>
      </c>
      <c r="C302" s="16">
        <f t="shared" si="272"/>
        <v>9.550420847483565E-2</v>
      </c>
      <c r="D302" s="34">
        <f t="shared" si="273"/>
        <v>1</v>
      </c>
      <c r="E302" s="49">
        <f t="shared" si="291"/>
        <v>8.2701020322735116E-2</v>
      </c>
      <c r="F302" s="49">
        <f t="shared" si="274"/>
        <v>4.7766061785439733E-2</v>
      </c>
      <c r="G302" s="20">
        <f t="shared" si="245"/>
        <v>4.7766061785439733E-2</v>
      </c>
      <c r="H302" s="49">
        <f t="shared" si="275"/>
        <v>30.009680896664303</v>
      </c>
      <c r="I302" s="20">
        <f t="shared" si="246"/>
        <v>30.009680896664303</v>
      </c>
      <c r="J302" s="57">
        <f t="shared" si="276"/>
        <v>0</v>
      </c>
      <c r="K302" s="16">
        <f t="shared" si="247"/>
        <v>30.009680896664303</v>
      </c>
      <c r="L302" s="34">
        <f t="shared" si="277"/>
        <v>1</v>
      </c>
      <c r="M302" s="49">
        <f t="shared" si="292"/>
        <v>59.990353576232266</v>
      </c>
      <c r="N302" s="20">
        <f t="shared" si="293"/>
        <v>59.990353576232266</v>
      </c>
      <c r="O302" s="16">
        <f t="shared" si="278"/>
        <v>30.009646423767734</v>
      </c>
      <c r="P302" s="49">
        <f t="shared" si="294"/>
        <v>4.7766061785439705E-2</v>
      </c>
      <c r="Q302" s="20">
        <f t="shared" si="248"/>
        <v>4.7766061785439705E-2</v>
      </c>
      <c r="R302" s="49">
        <f t="shared" si="295"/>
        <v>9.5504208472995622E-2</v>
      </c>
      <c r="S302" s="20">
        <f t="shared" si="249"/>
        <v>9.5504208472995622E-2</v>
      </c>
      <c r="T302" s="57">
        <f t="shared" si="296"/>
        <v>-8.3792267863470341E-2</v>
      </c>
      <c r="U302" s="16">
        <f t="shared" si="279"/>
        <v>-1.091247540735224E-3</v>
      </c>
      <c r="V302" s="16">
        <f t="shared" si="297"/>
        <v>-1.091247540735224E-3</v>
      </c>
      <c r="W302" s="34">
        <f t="shared" si="250"/>
        <v>4</v>
      </c>
      <c r="X302" s="49">
        <f t="shared" si="298"/>
        <v>59.990319109337783</v>
      </c>
      <c r="Y302" s="20">
        <f t="shared" si="299"/>
        <v>59.990319109337783</v>
      </c>
      <c r="Z302" s="16">
        <f t="shared" si="280"/>
        <v>30.009680890662217</v>
      </c>
      <c r="AA302" s="49">
        <f t="shared" si="251"/>
        <v>-6.3027792668876592E-4</v>
      </c>
      <c r="AB302" s="20">
        <f t="shared" si="281"/>
        <v>359.99936972207331</v>
      </c>
      <c r="AC302" s="49">
        <f t="shared" si="282"/>
        <v>1.2601872548973613E-3</v>
      </c>
      <c r="AD302" s="20">
        <f t="shared" si="283"/>
        <v>359.9987398127451</v>
      </c>
      <c r="AF302" s="58">
        <f t="shared" si="300"/>
        <v>6.1111262489734566</v>
      </c>
      <c r="AG302" s="51">
        <f t="shared" si="284"/>
        <v>366.66757493840743</v>
      </c>
      <c r="AH302" s="16">
        <f t="shared" si="285"/>
        <v>250.00061927618691</v>
      </c>
      <c r="AI302" s="52">
        <f t="shared" si="252"/>
        <v>159.83481932783872</v>
      </c>
      <c r="AJ302" s="52">
        <f t="shared" si="286"/>
        <v>4.8396339712155623E-2</v>
      </c>
      <c r="AK302" s="16">
        <f t="shared" si="301"/>
        <v>13.354829725318211</v>
      </c>
      <c r="AL302" s="16">
        <f t="shared" si="302"/>
        <v>13.354199447391522</v>
      </c>
      <c r="AM302" s="32">
        <f t="shared" si="253"/>
        <v>6.1111262478650668</v>
      </c>
      <c r="AN302" s="32">
        <f t="shared" si="254"/>
        <v>-1.1639167049623453E-4</v>
      </c>
      <c r="AO302" s="32">
        <f t="shared" si="255"/>
        <v>5.9458864041172994</v>
      </c>
      <c r="AP302" s="32">
        <f t="shared" si="256"/>
        <v>-1.1639167049623453E-4</v>
      </c>
      <c r="AQ302" s="32">
        <f t="shared" si="257"/>
        <v>1.4114881815581815</v>
      </c>
      <c r="AR302" s="56">
        <f t="shared" si="303"/>
        <v>1677.4675761414383</v>
      </c>
      <c r="AS302" s="56">
        <f t="shared" si="303"/>
        <v>-1.0673708396853771E-2</v>
      </c>
      <c r="AT302" s="56">
        <f t="shared" si="303"/>
        <v>196.36791866786123</v>
      </c>
      <c r="AU302" s="55">
        <f t="shared" si="288"/>
        <v>0.31005890174502254</v>
      </c>
      <c r="AV302" s="56">
        <f t="shared" si="258"/>
        <v>11547.062590147079</v>
      </c>
      <c r="AW302" s="53">
        <f t="shared" si="259"/>
        <v>1.0319866438205337E-2</v>
      </c>
      <c r="AX302" s="53">
        <f t="shared" si="260"/>
        <v>9.6755453570803729E-2</v>
      </c>
      <c r="AY302" s="56">
        <f t="shared" si="261"/>
        <v>676.67165722706704</v>
      </c>
      <c r="AZ302" s="56">
        <f t="shared" si="262"/>
        <v>399.58704831959676</v>
      </c>
      <c r="BA302" s="53">
        <f t="shared" si="263"/>
        <v>7.4403432051347793E-3</v>
      </c>
      <c r="BB302" s="56">
        <f t="shared" si="264"/>
        <v>277.08963747965038</v>
      </c>
      <c r="BC302" s="56">
        <f t="shared" si="265"/>
        <v>-5.0285721800946703E-3</v>
      </c>
      <c r="BD302" s="53">
        <f t="shared" si="266"/>
        <v>-4.4941467033990539E-9</v>
      </c>
      <c r="BE302" s="32">
        <f t="shared" si="267"/>
        <v>6.1111262444793102</v>
      </c>
      <c r="BF302" s="53">
        <f t="shared" si="268"/>
        <v>1.7021710592466471E-7</v>
      </c>
      <c r="BG302" s="51">
        <f t="shared" si="289"/>
        <v>6.1111264146964164</v>
      </c>
      <c r="BH302" s="51">
        <f t="shared" si="269"/>
        <v>-8.9372222206012559E-3</v>
      </c>
      <c r="BI302" s="51">
        <f t="shared" si="270"/>
        <v>-8.3792265606852087E-2</v>
      </c>
    </row>
    <row r="303" spans="1:61" ht="12.75" customHeight="1" x14ac:dyDescent="0.2">
      <c r="A303" s="45">
        <f t="shared" si="271"/>
        <v>277</v>
      </c>
      <c r="B303" s="57">
        <f t="shared" si="290"/>
        <v>9.6755453570803729E-2</v>
      </c>
      <c r="C303" s="16">
        <f t="shared" si="272"/>
        <v>9.5495266315879235E-2</v>
      </c>
      <c r="D303" s="34">
        <f t="shared" si="273"/>
        <v>1</v>
      </c>
      <c r="E303" s="49">
        <f t="shared" si="291"/>
        <v>8.2693248209962669E-2</v>
      </c>
      <c r="F303" s="49">
        <f t="shared" si="274"/>
        <v>4.7761639137932382E-2</v>
      </c>
      <c r="G303" s="20">
        <f t="shared" si="245"/>
        <v>4.7761639137932382E-2</v>
      </c>
      <c r="H303" s="49">
        <f t="shared" si="275"/>
        <v>30.009715357127522</v>
      </c>
      <c r="I303" s="20">
        <f t="shared" si="246"/>
        <v>30.009715357127522</v>
      </c>
      <c r="J303" s="57">
        <f t="shared" si="276"/>
        <v>0</v>
      </c>
      <c r="K303" s="16">
        <f t="shared" si="247"/>
        <v>30.009715357127522</v>
      </c>
      <c r="L303" s="34">
        <f t="shared" si="277"/>
        <v>1</v>
      </c>
      <c r="M303" s="49">
        <f t="shared" si="292"/>
        <v>59.990319109337783</v>
      </c>
      <c r="N303" s="20">
        <f t="shared" si="293"/>
        <v>59.990319109337783</v>
      </c>
      <c r="O303" s="16">
        <f t="shared" si="278"/>
        <v>30.009680890662217</v>
      </c>
      <c r="P303" s="49">
        <f t="shared" si="294"/>
        <v>4.7761639137932375E-2</v>
      </c>
      <c r="Q303" s="20">
        <f t="shared" si="248"/>
        <v>4.7761639137932375E-2</v>
      </c>
      <c r="R303" s="49">
        <f t="shared" si="295"/>
        <v>9.5495266315736071E-2</v>
      </c>
      <c r="S303" s="20">
        <f t="shared" si="249"/>
        <v>9.5495266315736071E-2</v>
      </c>
      <c r="T303" s="57">
        <f t="shared" si="296"/>
        <v>-8.3792265606852087E-2</v>
      </c>
      <c r="U303" s="16">
        <f t="shared" si="279"/>
        <v>-1.0990173968894179E-3</v>
      </c>
      <c r="V303" s="16">
        <f t="shared" si="297"/>
        <v>-1.0990173968894179E-3</v>
      </c>
      <c r="W303" s="34">
        <f t="shared" si="250"/>
        <v>4</v>
      </c>
      <c r="X303" s="49">
        <f t="shared" si="298"/>
        <v>59.990284648960355</v>
      </c>
      <c r="Y303" s="20">
        <f t="shared" si="299"/>
        <v>59.990284648960355</v>
      </c>
      <c r="Z303" s="16">
        <f t="shared" si="280"/>
        <v>30.009715351039645</v>
      </c>
      <c r="AA303" s="49">
        <f t="shared" si="251"/>
        <v>-6.3476648733891156E-4</v>
      </c>
      <c r="AB303" s="20">
        <f t="shared" si="281"/>
        <v>359.99936523351266</v>
      </c>
      <c r="AC303" s="49">
        <f t="shared" si="282"/>
        <v>1.2691600117773233E-3</v>
      </c>
      <c r="AD303" s="20">
        <f t="shared" si="283"/>
        <v>359.99873083998824</v>
      </c>
      <c r="AF303" s="58">
        <f t="shared" si="300"/>
        <v>6.1111264146964164</v>
      </c>
      <c r="AG303" s="51">
        <f t="shared" si="284"/>
        <v>366.66758488178499</v>
      </c>
      <c r="AH303" s="16">
        <f t="shared" si="285"/>
        <v>250.00062605576252</v>
      </c>
      <c r="AI303" s="52">
        <f t="shared" si="252"/>
        <v>159.83482799671532</v>
      </c>
      <c r="AJ303" s="52">
        <f t="shared" si="286"/>
        <v>4.8396405625283023E-2</v>
      </c>
      <c r="AK303" s="16">
        <f t="shared" si="301"/>
        <v>13.403226130943494</v>
      </c>
      <c r="AL303" s="16">
        <f t="shared" si="302"/>
        <v>13.402591364456157</v>
      </c>
      <c r="AM303" s="32">
        <f t="shared" si="253"/>
        <v>6.1111264135721868</v>
      </c>
      <c r="AN303" s="32">
        <f t="shared" si="254"/>
        <v>-1.1722040089176991E-4</v>
      </c>
      <c r="AO303" s="32">
        <f t="shared" si="255"/>
        <v>5.9446923042191795</v>
      </c>
      <c r="AP303" s="32">
        <f t="shared" si="256"/>
        <v>-1.1722040089176991E-4</v>
      </c>
      <c r="AQ303" s="32">
        <f t="shared" si="257"/>
        <v>1.4165096013853624</v>
      </c>
      <c r="AR303" s="56">
        <f t="shared" si="303"/>
        <v>1683.4122684456574</v>
      </c>
      <c r="AS303" s="56">
        <f t="shared" si="303"/>
        <v>-1.0790928797745541E-2</v>
      </c>
      <c r="AT303" s="56">
        <f t="shared" si="303"/>
        <v>197.7844282692466</v>
      </c>
      <c r="AU303" s="55">
        <f t="shared" si="288"/>
        <v>0.31005890174502254</v>
      </c>
      <c r="AV303" s="56">
        <f t="shared" si="258"/>
        <v>11547.06321641901</v>
      </c>
      <c r="AW303" s="53">
        <f t="shared" si="259"/>
        <v>1.0319866997918477E-2</v>
      </c>
      <c r="AX303" s="53">
        <f t="shared" si="260"/>
        <v>9.6755456194640863E-2</v>
      </c>
      <c r="AY303" s="56">
        <f t="shared" si="261"/>
        <v>676.67163887692629</v>
      </c>
      <c r="AZ303" s="56">
        <f t="shared" si="262"/>
        <v>399.58706999178833</v>
      </c>
      <c r="BA303" s="53">
        <f t="shared" si="263"/>
        <v>7.4403432051347793E-3</v>
      </c>
      <c r="BB303" s="56">
        <f t="shared" si="264"/>
        <v>277.08965250801452</v>
      </c>
      <c r="BC303" s="56">
        <f t="shared" si="265"/>
        <v>-5.0836228765547276E-3</v>
      </c>
      <c r="BD303" s="53">
        <f t="shared" si="266"/>
        <v>-4.543346734174217E-9</v>
      </c>
      <c r="BE303" s="32">
        <f t="shared" si="267"/>
        <v>6.1111264101530693</v>
      </c>
      <c r="BF303" s="53">
        <f t="shared" si="268"/>
        <v>1.7142907880752237E-7</v>
      </c>
      <c r="BG303" s="51">
        <f t="shared" si="289"/>
        <v>6.1111265815821483</v>
      </c>
      <c r="BH303" s="51">
        <f t="shared" si="269"/>
        <v>-8.9372222205780904E-3</v>
      </c>
      <c r="BI303" s="51">
        <f t="shared" si="270"/>
        <v>-8.3792263334336564E-2</v>
      </c>
    </row>
    <row r="304" spans="1:61" ht="12.75" customHeight="1" x14ac:dyDescent="0.2">
      <c r="A304" s="45">
        <f t="shared" si="271"/>
        <v>278</v>
      </c>
      <c r="B304" s="57">
        <f t="shared" si="290"/>
        <v>9.6755456194640863E-2</v>
      </c>
      <c r="C304" s="16">
        <f t="shared" si="272"/>
        <v>9.5486296182855313E-2</v>
      </c>
      <c r="D304" s="34">
        <f t="shared" si="273"/>
        <v>1</v>
      </c>
      <c r="E304" s="49">
        <f t="shared" si="291"/>
        <v>8.2685451884100064E-2</v>
      </c>
      <c r="F304" s="49">
        <f t="shared" si="274"/>
        <v>4.7757202480517714E-2</v>
      </c>
      <c r="G304" s="20">
        <f t="shared" si="245"/>
        <v>4.7757202480517714E-2</v>
      </c>
      <c r="H304" s="49">
        <f t="shared" si="275"/>
        <v>30.009749811054107</v>
      </c>
      <c r="I304" s="20">
        <f t="shared" si="246"/>
        <v>30.009749811054107</v>
      </c>
      <c r="J304" s="57">
        <f t="shared" si="276"/>
        <v>0</v>
      </c>
      <c r="K304" s="16">
        <f t="shared" si="247"/>
        <v>30.009749811054107</v>
      </c>
      <c r="L304" s="34">
        <f t="shared" si="277"/>
        <v>1</v>
      </c>
      <c r="M304" s="49">
        <f t="shared" si="292"/>
        <v>59.990284648960362</v>
      </c>
      <c r="N304" s="20">
        <f t="shared" si="293"/>
        <v>59.990284648960362</v>
      </c>
      <c r="O304" s="16">
        <f t="shared" si="278"/>
        <v>30.009715351039638</v>
      </c>
      <c r="P304" s="49">
        <f t="shared" si="294"/>
        <v>4.7757202480517701E-2</v>
      </c>
      <c r="Q304" s="20">
        <f t="shared" si="248"/>
        <v>4.7757202480517701E-2</v>
      </c>
      <c r="R304" s="49">
        <f t="shared" si="295"/>
        <v>9.5486296182648339E-2</v>
      </c>
      <c r="S304" s="20">
        <f t="shared" si="249"/>
        <v>9.5486296182648339E-2</v>
      </c>
      <c r="T304" s="57">
        <f t="shared" si="296"/>
        <v>-8.3792263334336564E-2</v>
      </c>
      <c r="U304" s="16">
        <f t="shared" si="279"/>
        <v>-1.1068114502365001E-3</v>
      </c>
      <c r="V304" s="16">
        <f t="shared" si="297"/>
        <v>-1.1068114502365001E-3</v>
      </c>
      <c r="W304" s="34">
        <f t="shared" si="250"/>
        <v>4</v>
      </c>
      <c r="X304" s="49">
        <f t="shared" si="298"/>
        <v>59.990250195120446</v>
      </c>
      <c r="Y304" s="20">
        <f t="shared" si="299"/>
        <v>59.990250195120446</v>
      </c>
      <c r="Z304" s="16">
        <f t="shared" si="280"/>
        <v>30.009749804879554</v>
      </c>
      <c r="AA304" s="49">
        <f t="shared" si="251"/>
        <v>-6.3926903603190807E-4</v>
      </c>
      <c r="AB304" s="20">
        <f t="shared" si="281"/>
        <v>359.99936073096399</v>
      </c>
      <c r="AC304" s="49">
        <f t="shared" si="282"/>
        <v>1.2781613121636076E-3</v>
      </c>
      <c r="AD304" s="20">
        <f t="shared" si="283"/>
        <v>359.99872183868786</v>
      </c>
      <c r="AF304" s="58">
        <f t="shared" si="300"/>
        <v>6.1111265815821483</v>
      </c>
      <c r="AG304" s="51">
        <f t="shared" si="284"/>
        <v>366.66759489492892</v>
      </c>
      <c r="AH304" s="16">
        <f t="shared" si="285"/>
        <v>250.0006328829061</v>
      </c>
      <c r="AI304" s="52">
        <f t="shared" si="252"/>
        <v>159.83483672641611</v>
      </c>
      <c r="AJ304" s="52">
        <f t="shared" si="286"/>
        <v>4.8396471516525708E-2</v>
      </c>
      <c r="AK304" s="16">
        <f t="shared" si="301"/>
        <v>13.45162260246002</v>
      </c>
      <c r="AL304" s="16">
        <f t="shared" si="302"/>
        <v>13.450983333424006</v>
      </c>
      <c r="AM304" s="32">
        <f t="shared" si="253"/>
        <v>6.1111265804419164</v>
      </c>
      <c r="AN304" s="32">
        <f t="shared" si="254"/>
        <v>-1.1805171220987923E-4</v>
      </c>
      <c r="AO304" s="32">
        <f t="shared" si="255"/>
        <v>5.9434939634753796</v>
      </c>
      <c r="AP304" s="32">
        <f t="shared" si="256"/>
        <v>-1.1805171220987923E-4</v>
      </c>
      <c r="AQ304" s="32">
        <f t="shared" si="257"/>
        <v>1.4215300166776059</v>
      </c>
      <c r="AR304" s="56">
        <f t="shared" si="303"/>
        <v>1689.3557624091329</v>
      </c>
      <c r="AS304" s="56">
        <f t="shared" si="303"/>
        <v>-1.090898050995542E-2</v>
      </c>
      <c r="AT304" s="56">
        <f t="shared" si="303"/>
        <v>199.2059582859242</v>
      </c>
      <c r="AU304" s="55">
        <f t="shared" si="288"/>
        <v>0.31005890174502254</v>
      </c>
      <c r="AV304" s="56">
        <f t="shared" si="258"/>
        <v>11547.063847085104</v>
      </c>
      <c r="AW304" s="53">
        <f t="shared" si="259"/>
        <v>1.031986756155878E-2</v>
      </c>
      <c r="AX304" s="53">
        <f t="shared" si="260"/>
        <v>9.6755458836887798E-2</v>
      </c>
      <c r="AY304" s="56">
        <f t="shared" si="261"/>
        <v>676.67162039803532</v>
      </c>
      <c r="AZ304" s="56">
        <f t="shared" si="262"/>
        <v>399.5870918160403</v>
      </c>
      <c r="BA304" s="53">
        <f t="shared" si="263"/>
        <v>7.4403432051347793E-3</v>
      </c>
      <c r="BB304" s="56">
        <f t="shared" si="264"/>
        <v>277.08966764182355</v>
      </c>
      <c r="BC304" s="56">
        <f t="shared" si="265"/>
        <v>-5.1390598285365741E-3</v>
      </c>
      <c r="BD304" s="53">
        <f t="shared" si="266"/>
        <v>-4.5928919700926593E-9</v>
      </c>
      <c r="BE304" s="32">
        <f t="shared" si="267"/>
        <v>6.111126576989256</v>
      </c>
      <c r="BF304" s="53">
        <f t="shared" si="268"/>
        <v>1.7264482606419279E-7</v>
      </c>
      <c r="BG304" s="51">
        <f t="shared" si="289"/>
        <v>6.1111267496340824</v>
      </c>
      <c r="BH304" s="51">
        <f t="shared" si="269"/>
        <v>-8.9372222205546872E-3</v>
      </c>
      <c r="BI304" s="51">
        <f t="shared" si="270"/>
        <v>-8.3792261045875685E-2</v>
      </c>
    </row>
    <row r="305" spans="1:61" ht="12.75" customHeight="1" x14ac:dyDescent="0.2">
      <c r="A305" s="45">
        <f t="shared" si="271"/>
        <v>279</v>
      </c>
      <c r="B305" s="57">
        <f t="shared" si="290"/>
        <v>9.6755458836887798E-2</v>
      </c>
      <c r="C305" s="16">
        <f t="shared" si="272"/>
        <v>9.5477297524723781E-2</v>
      </c>
      <c r="D305" s="34">
        <f t="shared" si="273"/>
        <v>1</v>
      </c>
      <c r="E305" s="49">
        <f t="shared" si="291"/>
        <v>8.2677630868020435E-2</v>
      </c>
      <c r="F305" s="49">
        <f t="shared" si="274"/>
        <v>4.7752751537523272E-2</v>
      </c>
      <c r="G305" s="20">
        <f t="shared" si="245"/>
        <v>4.7752751537523272E-2</v>
      </c>
      <c r="H305" s="49">
        <f t="shared" si="275"/>
        <v>30.009784258423185</v>
      </c>
      <c r="I305" s="20">
        <f t="shared" si="246"/>
        <v>30.009784258423185</v>
      </c>
      <c r="J305" s="57">
        <f t="shared" si="276"/>
        <v>0</v>
      </c>
      <c r="K305" s="16">
        <f t="shared" si="247"/>
        <v>30.009784258423185</v>
      </c>
      <c r="L305" s="34">
        <f t="shared" si="277"/>
        <v>1</v>
      </c>
      <c r="M305" s="49">
        <f t="shared" si="292"/>
        <v>59.990250195120446</v>
      </c>
      <c r="N305" s="20">
        <f t="shared" si="293"/>
        <v>59.990250195120446</v>
      </c>
      <c r="O305" s="16">
        <f t="shared" si="278"/>
        <v>30.009749804879554</v>
      </c>
      <c r="P305" s="49">
        <f t="shared" si="294"/>
        <v>4.7752751537523279E-2</v>
      </c>
      <c r="Q305" s="20">
        <f t="shared" si="248"/>
        <v>4.7752751537523279E-2</v>
      </c>
      <c r="R305" s="49">
        <f t="shared" si="295"/>
        <v>9.5477297527631164E-2</v>
      </c>
      <c r="S305" s="20">
        <f t="shared" si="249"/>
        <v>9.5477297527631164E-2</v>
      </c>
      <c r="T305" s="57">
        <f t="shared" si="296"/>
        <v>-8.3792261045875685E-2</v>
      </c>
      <c r="U305" s="16">
        <f t="shared" si="279"/>
        <v>-1.1146301778552498E-3</v>
      </c>
      <c r="V305" s="16">
        <f t="shared" si="297"/>
        <v>-1.1146301778552498E-3</v>
      </c>
      <c r="W305" s="34">
        <f t="shared" si="250"/>
        <v>4</v>
      </c>
      <c r="X305" s="49">
        <f t="shared" si="298"/>
        <v>59.990215747838903</v>
      </c>
      <c r="Y305" s="20">
        <f t="shared" si="299"/>
        <v>59.990215747838903</v>
      </c>
      <c r="Z305" s="16">
        <f t="shared" si="280"/>
        <v>30.009784252161097</v>
      </c>
      <c r="AA305" s="49">
        <f t="shared" si="251"/>
        <v>-6.4378584837208126E-4</v>
      </c>
      <c r="AB305" s="20">
        <f t="shared" si="281"/>
        <v>359.99935621415165</v>
      </c>
      <c r="AC305" s="49">
        <f t="shared" si="282"/>
        <v>1.2871911235509451E-3</v>
      </c>
      <c r="AD305" s="20">
        <f t="shared" si="283"/>
        <v>359.99871280887646</v>
      </c>
      <c r="AF305" s="58">
        <f t="shared" si="300"/>
        <v>6.1111267496340824</v>
      </c>
      <c r="AG305" s="51">
        <f t="shared" si="284"/>
        <v>366.66760497804495</v>
      </c>
      <c r="AH305" s="16">
        <f t="shared" si="285"/>
        <v>250.00063975775794</v>
      </c>
      <c r="AI305" s="52">
        <f t="shared" si="252"/>
        <v>159.83484551712056</v>
      </c>
      <c r="AJ305" s="52">
        <f t="shared" si="286"/>
        <v>4.8396537385883676E-2</v>
      </c>
      <c r="AK305" s="16">
        <f t="shared" si="301"/>
        <v>13.500019139845904</v>
      </c>
      <c r="AL305" s="16">
        <f t="shared" si="302"/>
        <v>13.49937535399755</v>
      </c>
      <c r="AM305" s="32">
        <f t="shared" si="253"/>
        <v>6.1111267484776839</v>
      </c>
      <c r="AN305" s="32">
        <f t="shared" si="254"/>
        <v>-1.1888565533619557E-4</v>
      </c>
      <c r="AO305" s="32">
        <f t="shared" si="255"/>
        <v>5.9422913827369142</v>
      </c>
      <c r="AP305" s="32">
        <f t="shared" si="256"/>
        <v>-1.1888565533619557E-4</v>
      </c>
      <c r="AQ305" s="32">
        <f t="shared" si="257"/>
        <v>1.4265494238231078</v>
      </c>
      <c r="AR305" s="56">
        <f t="shared" si="303"/>
        <v>1695.2980537918697</v>
      </c>
      <c r="AS305" s="56">
        <f t="shared" si="303"/>
        <v>-1.1027866165291616E-2</v>
      </c>
      <c r="AT305" s="56">
        <f t="shared" si="303"/>
        <v>200.6325077097473</v>
      </c>
      <c r="AU305" s="55">
        <f t="shared" si="288"/>
        <v>0.31005890174502254</v>
      </c>
      <c r="AV305" s="56">
        <f t="shared" si="258"/>
        <v>11547.064482158332</v>
      </c>
      <c r="AW305" s="53">
        <f t="shared" si="259"/>
        <v>1.0319868129137837E-2</v>
      </c>
      <c r="AX305" s="53">
        <f t="shared" si="260"/>
        <v>9.6755461497598852E-2</v>
      </c>
      <c r="AY305" s="56">
        <f t="shared" si="261"/>
        <v>676.67160179001439</v>
      </c>
      <c r="AZ305" s="56">
        <f t="shared" si="262"/>
        <v>399.5871137928014</v>
      </c>
      <c r="BA305" s="53">
        <f t="shared" si="263"/>
        <v>7.4403432051347793E-3</v>
      </c>
      <c r="BB305" s="56">
        <f t="shared" si="264"/>
        <v>277.08968288138851</v>
      </c>
      <c r="BC305" s="56">
        <f t="shared" si="265"/>
        <v>-5.1948841755233843E-3</v>
      </c>
      <c r="BD305" s="53">
        <f t="shared" si="266"/>
        <v>-4.6427834295358158E-9</v>
      </c>
      <c r="BE305" s="32">
        <f t="shared" si="267"/>
        <v>6.1111267449912994</v>
      </c>
      <c r="BF305" s="53">
        <f t="shared" si="268"/>
        <v>1.7386442211131016E-7</v>
      </c>
      <c r="BG305" s="51">
        <f t="shared" si="289"/>
        <v>6.1111269188557218</v>
      </c>
      <c r="BH305" s="51">
        <f t="shared" si="269"/>
        <v>-8.9372222205310447E-3</v>
      </c>
      <c r="BI305" s="51">
        <f t="shared" si="270"/>
        <v>-8.3792258741422404E-2</v>
      </c>
    </row>
    <row r="306" spans="1:61" ht="12.75" customHeight="1" x14ac:dyDescent="0.2">
      <c r="A306" s="45">
        <f t="shared" si="271"/>
        <v>280</v>
      </c>
      <c r="B306" s="57">
        <f t="shared" si="290"/>
        <v>9.6755461497598852E-2</v>
      </c>
      <c r="C306" s="16">
        <f t="shared" si="272"/>
        <v>9.5468270374055919E-2</v>
      </c>
      <c r="D306" s="34">
        <f t="shared" si="273"/>
        <v>1</v>
      </c>
      <c r="E306" s="49">
        <f t="shared" si="291"/>
        <v>8.266978518997016E-2</v>
      </c>
      <c r="F306" s="49">
        <f t="shared" si="274"/>
        <v>4.7748286325167623E-2</v>
      </c>
      <c r="G306" s="20">
        <f t="shared" si="245"/>
        <v>4.7748286325167623E-2</v>
      </c>
      <c r="H306" s="49">
        <f t="shared" si="275"/>
        <v>30.009818699213927</v>
      </c>
      <c r="I306" s="20">
        <f t="shared" si="246"/>
        <v>30.009818699213927</v>
      </c>
      <c r="J306" s="57">
        <f t="shared" si="276"/>
        <v>0</v>
      </c>
      <c r="K306" s="16">
        <f t="shared" si="247"/>
        <v>30.009818699213927</v>
      </c>
      <c r="L306" s="34">
        <f t="shared" si="277"/>
        <v>1</v>
      </c>
      <c r="M306" s="49">
        <f t="shared" si="292"/>
        <v>59.990215747838903</v>
      </c>
      <c r="N306" s="20">
        <f t="shared" si="293"/>
        <v>59.990215747838903</v>
      </c>
      <c r="O306" s="16">
        <f t="shared" si="278"/>
        <v>30.009784252161097</v>
      </c>
      <c r="P306" s="49">
        <f t="shared" si="294"/>
        <v>4.7748286325167637E-2</v>
      </c>
      <c r="Q306" s="20">
        <f t="shared" si="248"/>
        <v>4.7748286325167637E-2</v>
      </c>
      <c r="R306" s="49">
        <f t="shared" si="295"/>
        <v>9.5468270373139263E-2</v>
      </c>
      <c r="S306" s="20">
        <f t="shared" si="249"/>
        <v>9.5468270373139263E-2</v>
      </c>
      <c r="T306" s="57">
        <f t="shared" si="296"/>
        <v>-8.3792258741422404E-2</v>
      </c>
      <c r="U306" s="16">
        <f t="shared" si="279"/>
        <v>-1.1224735514522438E-3</v>
      </c>
      <c r="V306" s="16">
        <f t="shared" si="297"/>
        <v>-1.1224735514522438E-3</v>
      </c>
      <c r="W306" s="34">
        <f t="shared" si="250"/>
        <v>4</v>
      </c>
      <c r="X306" s="49">
        <f t="shared" si="298"/>
        <v>59.990181307136623</v>
      </c>
      <c r="Y306" s="20">
        <f t="shared" si="299"/>
        <v>59.990181307136623</v>
      </c>
      <c r="Z306" s="16">
        <f t="shared" si="280"/>
        <v>30.009818692863377</v>
      </c>
      <c r="AA306" s="49">
        <f t="shared" si="251"/>
        <v>-6.4831690807298792E-4</v>
      </c>
      <c r="AB306" s="20">
        <f t="shared" si="281"/>
        <v>359.9993516830919</v>
      </c>
      <c r="AC306" s="49">
        <f t="shared" si="282"/>
        <v>1.2962488501069443E-3</v>
      </c>
      <c r="AD306" s="20">
        <f t="shared" si="283"/>
        <v>359.99870375114989</v>
      </c>
      <c r="AF306" s="58">
        <f t="shared" si="300"/>
        <v>6.1111269188557218</v>
      </c>
      <c r="AG306" s="51">
        <f t="shared" si="284"/>
        <v>366.66761513134333</v>
      </c>
      <c r="AH306" s="16">
        <f t="shared" si="285"/>
        <v>250.00064668046139</v>
      </c>
      <c r="AI306" s="52">
        <f t="shared" si="252"/>
        <v>159.83485436901194</v>
      </c>
      <c r="AJ306" s="52">
        <f t="shared" si="286"/>
        <v>4.8396603233243241E-2</v>
      </c>
      <c r="AK306" s="16">
        <f t="shared" si="301"/>
        <v>13.548415743079147</v>
      </c>
      <c r="AL306" s="16">
        <f t="shared" si="302"/>
        <v>13.547767426171049</v>
      </c>
      <c r="AM306" s="32">
        <f t="shared" si="253"/>
        <v>6.1111269176829914</v>
      </c>
      <c r="AN306" s="32">
        <f t="shared" si="254"/>
        <v>-1.197222272537257E-4</v>
      </c>
      <c r="AO306" s="32">
        <f t="shared" si="255"/>
        <v>5.9410845628507074</v>
      </c>
      <c r="AP306" s="32">
        <f t="shared" si="256"/>
        <v>-1.197222272537257E-4</v>
      </c>
      <c r="AQ306" s="32">
        <f t="shared" si="257"/>
        <v>1.4315678192410697</v>
      </c>
      <c r="AR306" s="56">
        <f t="shared" si="303"/>
        <v>1701.2391383547204</v>
      </c>
      <c r="AS306" s="56">
        <f t="shared" si="303"/>
        <v>-1.1147588392545342E-2</v>
      </c>
      <c r="AT306" s="56">
        <f t="shared" si="303"/>
        <v>202.06407552898838</v>
      </c>
      <c r="AU306" s="55">
        <f t="shared" si="288"/>
        <v>0.31005890174502254</v>
      </c>
      <c r="AV306" s="56">
        <f t="shared" si="258"/>
        <v>11547.065121651929</v>
      </c>
      <c r="AW306" s="53">
        <f t="shared" si="259"/>
        <v>1.0319868700667477E-2</v>
      </c>
      <c r="AX306" s="53">
        <f t="shared" si="260"/>
        <v>9.6755464176829481E-2</v>
      </c>
      <c r="AY306" s="56">
        <f t="shared" si="261"/>
        <v>676.67158305247563</v>
      </c>
      <c r="AZ306" s="56">
        <f t="shared" si="262"/>
        <v>399.58713592252985</v>
      </c>
      <c r="BA306" s="53">
        <f t="shared" si="263"/>
        <v>7.4403432051347793E-3</v>
      </c>
      <c r="BB306" s="56">
        <f t="shared" si="264"/>
        <v>277.0896982270271</v>
      </c>
      <c r="BC306" s="56">
        <f t="shared" si="265"/>
        <v>-5.2510970813273161E-3</v>
      </c>
      <c r="BD306" s="53">
        <f t="shared" si="266"/>
        <v>-4.6930221526284738E-9</v>
      </c>
      <c r="BE306" s="32">
        <f t="shared" si="267"/>
        <v>6.1111269141626998</v>
      </c>
      <c r="BF306" s="53">
        <f t="shared" si="268"/>
        <v>1.7508786253555433E-7</v>
      </c>
      <c r="BG306" s="51">
        <f t="shared" si="289"/>
        <v>6.1111270892505622</v>
      </c>
      <c r="BH306" s="51">
        <f t="shared" si="269"/>
        <v>-8.937222220507161E-3</v>
      </c>
      <c r="BI306" s="51">
        <f t="shared" si="270"/>
        <v>-8.3792256420928649E-2</v>
      </c>
    </row>
    <row r="307" spans="1:61" ht="12.75" customHeight="1" x14ac:dyDescent="0.2">
      <c r="A307" s="45">
        <f t="shared" si="271"/>
        <v>281</v>
      </c>
      <c r="B307" s="57">
        <f t="shared" si="290"/>
        <v>9.6755464176829481E-2</v>
      </c>
      <c r="C307" s="16">
        <f t="shared" si="272"/>
        <v>9.5459215326741287E-2</v>
      </c>
      <c r="D307" s="34">
        <f t="shared" si="273"/>
        <v>1</v>
      </c>
      <c r="E307" s="49">
        <f t="shared" si="291"/>
        <v>8.2661915365995084E-2</v>
      </c>
      <c r="F307" s="49">
        <f t="shared" si="274"/>
        <v>4.7743807141412686E-2</v>
      </c>
      <c r="G307" s="20">
        <f t="shared" si="245"/>
        <v>4.7743807141412686E-2</v>
      </c>
      <c r="H307" s="49">
        <f t="shared" si="275"/>
        <v>30.009853133405866</v>
      </c>
      <c r="I307" s="20">
        <f t="shared" si="246"/>
        <v>30.009853133405866</v>
      </c>
      <c r="J307" s="57">
        <f t="shared" si="276"/>
        <v>0</v>
      </c>
      <c r="K307" s="16">
        <f t="shared" si="247"/>
        <v>30.009853133405866</v>
      </c>
      <c r="L307" s="34">
        <f t="shared" si="277"/>
        <v>1</v>
      </c>
      <c r="M307" s="49">
        <f t="shared" si="292"/>
        <v>59.990181307136623</v>
      </c>
      <c r="N307" s="20">
        <f t="shared" si="293"/>
        <v>59.990181307136623</v>
      </c>
      <c r="O307" s="16">
        <f t="shared" si="278"/>
        <v>30.009818692863377</v>
      </c>
      <c r="P307" s="49">
        <f t="shared" si="294"/>
        <v>4.7743807141412659E-2</v>
      </c>
      <c r="Q307" s="20">
        <f t="shared" si="248"/>
        <v>4.7743807141412659E-2</v>
      </c>
      <c r="R307" s="49">
        <f t="shared" si="295"/>
        <v>9.5459215325806188E-2</v>
      </c>
      <c r="S307" s="20">
        <f t="shared" si="249"/>
        <v>9.5459215325806188E-2</v>
      </c>
      <c r="T307" s="57">
        <f t="shared" si="296"/>
        <v>-8.3792256420928649E-2</v>
      </c>
      <c r="U307" s="16">
        <f t="shared" si="279"/>
        <v>-1.1303410549335646E-3</v>
      </c>
      <c r="V307" s="16">
        <f t="shared" si="297"/>
        <v>-1.1303410549335646E-3</v>
      </c>
      <c r="W307" s="34">
        <f t="shared" si="250"/>
        <v>4</v>
      </c>
      <c r="X307" s="49">
        <f t="shared" si="298"/>
        <v>59.990146873034028</v>
      </c>
      <c r="Y307" s="20">
        <f t="shared" si="299"/>
        <v>59.990146873034028</v>
      </c>
      <c r="Z307" s="16">
        <f t="shared" si="280"/>
        <v>30.009853126965972</v>
      </c>
      <c r="AA307" s="49">
        <f t="shared" si="251"/>
        <v>-6.5286191710446011E-4</v>
      </c>
      <c r="AB307" s="20">
        <f t="shared" si="281"/>
        <v>359.9993471380829</v>
      </c>
      <c r="AC307" s="49">
        <f t="shared" si="282"/>
        <v>1.3053350275642355E-3</v>
      </c>
      <c r="AD307" s="20">
        <f t="shared" si="283"/>
        <v>359.99869466497245</v>
      </c>
      <c r="AF307" s="58">
        <f t="shared" si="300"/>
        <v>6.1111270892505622</v>
      </c>
      <c r="AG307" s="51">
        <f t="shared" si="284"/>
        <v>366.66762535503375</v>
      </c>
      <c r="AH307" s="16">
        <f t="shared" si="285"/>
        <v>250.00065365115938</v>
      </c>
      <c r="AI307" s="52">
        <f t="shared" si="252"/>
        <v>159.83486328227301</v>
      </c>
      <c r="AJ307" s="52">
        <f t="shared" si="286"/>
        <v>4.8396669058490716E-2</v>
      </c>
      <c r="AK307" s="16">
        <f t="shared" si="301"/>
        <v>13.596812412137638</v>
      </c>
      <c r="AL307" s="16">
        <f t="shared" si="302"/>
        <v>13.596159550220534</v>
      </c>
      <c r="AM307" s="32">
        <f t="shared" si="253"/>
        <v>6.111127088061334</v>
      </c>
      <c r="AN307" s="32">
        <f t="shared" si="254"/>
        <v>-1.2056137291702724E-4</v>
      </c>
      <c r="AO307" s="32">
        <f t="shared" si="255"/>
        <v>5.9398735046596363</v>
      </c>
      <c r="AP307" s="32">
        <f t="shared" si="256"/>
        <v>-1.2056137291702724E-4</v>
      </c>
      <c r="AQ307" s="32">
        <f t="shared" si="257"/>
        <v>1.4365851993806182</v>
      </c>
      <c r="AR307" s="56">
        <f t="shared" si="303"/>
        <v>1707.1790118593799</v>
      </c>
      <c r="AS307" s="56">
        <f t="shared" si="303"/>
        <v>-1.1268149765462369E-2</v>
      </c>
      <c r="AT307" s="56">
        <f t="shared" si="303"/>
        <v>203.50066072836901</v>
      </c>
      <c r="AU307" s="55">
        <f t="shared" si="288"/>
        <v>0.31005890174502254</v>
      </c>
      <c r="AV307" s="56">
        <f t="shared" si="258"/>
        <v>11547.065765579104</v>
      </c>
      <c r="AW307" s="53">
        <f t="shared" si="259"/>
        <v>1.03198692761595E-2</v>
      </c>
      <c r="AX307" s="53">
        <f t="shared" si="260"/>
        <v>9.6755466874634974E-2</v>
      </c>
      <c r="AY307" s="56">
        <f t="shared" si="261"/>
        <v>676.67156418503191</v>
      </c>
      <c r="AZ307" s="56">
        <f t="shared" si="262"/>
        <v>399.5871582056825</v>
      </c>
      <c r="BA307" s="53">
        <f t="shared" si="263"/>
        <v>7.4403432051347793E-3</v>
      </c>
      <c r="BB307" s="56">
        <f t="shared" si="264"/>
        <v>277.08971367905616</v>
      </c>
      <c r="BC307" s="56">
        <f t="shared" si="265"/>
        <v>-5.307699706747826E-3</v>
      </c>
      <c r="BD307" s="53">
        <f t="shared" si="266"/>
        <v>-4.7436091768029039E-9</v>
      </c>
      <c r="BE307" s="32">
        <f t="shared" si="267"/>
        <v>6.1111270845069532</v>
      </c>
      <c r="BF307" s="53">
        <f t="shared" si="268"/>
        <v>1.763150668345556E-7</v>
      </c>
      <c r="BG307" s="51">
        <f t="shared" si="289"/>
        <v>6.1111272608220197</v>
      </c>
      <c r="BH307" s="51">
        <f t="shared" si="269"/>
        <v>-8.9372222204830345E-3</v>
      </c>
      <c r="BI307" s="51">
        <f t="shared" si="270"/>
        <v>-8.3792254084346499E-2</v>
      </c>
    </row>
    <row r="308" spans="1:61" ht="12.75" customHeight="1" x14ac:dyDescent="0.2">
      <c r="A308" s="45">
        <f t="shared" si="271"/>
        <v>282</v>
      </c>
      <c r="B308" s="57">
        <f t="shared" si="290"/>
        <v>9.6755466874634974E-2</v>
      </c>
      <c r="C308" s="16">
        <f t="shared" si="272"/>
        <v>9.5450131847087505E-2</v>
      </c>
      <c r="D308" s="34">
        <f t="shared" si="273"/>
        <v>1</v>
      </c>
      <c r="E308" s="49">
        <f t="shared" si="291"/>
        <v>8.2654020932258834E-2</v>
      </c>
      <c r="F308" s="49">
        <f t="shared" si="274"/>
        <v>4.7739313718261595E-2</v>
      </c>
      <c r="G308" s="20">
        <f t="shared" si="245"/>
        <v>4.7739313718261595E-2</v>
      </c>
      <c r="H308" s="49">
        <f t="shared" si="275"/>
        <v>30.009887560978235</v>
      </c>
      <c r="I308" s="20">
        <f t="shared" si="246"/>
        <v>30.009887560978235</v>
      </c>
      <c r="J308" s="57">
        <f t="shared" si="276"/>
        <v>0</v>
      </c>
      <c r="K308" s="16">
        <f t="shared" si="247"/>
        <v>30.009887560978235</v>
      </c>
      <c r="L308" s="34">
        <f t="shared" si="277"/>
        <v>1</v>
      </c>
      <c r="M308" s="49">
        <f t="shared" si="292"/>
        <v>59.990146873034014</v>
      </c>
      <c r="N308" s="20">
        <f t="shared" si="293"/>
        <v>59.990146873034014</v>
      </c>
      <c r="O308" s="16">
        <f t="shared" si="278"/>
        <v>30.009853126965986</v>
      </c>
      <c r="P308" s="49">
        <f t="shared" si="294"/>
        <v>4.7739313718261608E-2</v>
      </c>
      <c r="Q308" s="20">
        <f t="shared" si="248"/>
        <v>4.7739313718261608E-2</v>
      </c>
      <c r="R308" s="49">
        <f t="shared" si="295"/>
        <v>9.5450131846935043E-2</v>
      </c>
      <c r="S308" s="20">
        <f t="shared" si="249"/>
        <v>9.5450131846935043E-2</v>
      </c>
      <c r="T308" s="57">
        <f t="shared" si="296"/>
        <v>-8.3792254084346499E-2</v>
      </c>
      <c r="U308" s="16">
        <f t="shared" si="279"/>
        <v>-1.1382331520876643E-3</v>
      </c>
      <c r="V308" s="16">
        <f t="shared" si="297"/>
        <v>-1.1382331520876643E-3</v>
      </c>
      <c r="W308" s="34">
        <f t="shared" si="250"/>
        <v>4</v>
      </c>
      <c r="X308" s="49">
        <f t="shared" si="298"/>
        <v>59.990112445551915</v>
      </c>
      <c r="Y308" s="20">
        <f t="shared" si="299"/>
        <v>59.990112445551915</v>
      </c>
      <c r="Z308" s="16">
        <f t="shared" si="280"/>
        <v>30.009887554448085</v>
      </c>
      <c r="AA308" s="49">
        <f t="shared" si="251"/>
        <v>-6.5742114339546677E-4</v>
      </c>
      <c r="AB308" s="20">
        <f t="shared" si="281"/>
        <v>359.99934257885661</v>
      </c>
      <c r="AC308" s="49">
        <f t="shared" si="282"/>
        <v>1.3144493431979606E-3</v>
      </c>
      <c r="AD308" s="20">
        <f t="shared" si="283"/>
        <v>359.99868555065683</v>
      </c>
      <c r="AF308" s="58">
        <f t="shared" si="300"/>
        <v>6.1111272608220197</v>
      </c>
      <c r="AG308" s="51">
        <f t="shared" si="284"/>
        <v>366.6676356493212</v>
      </c>
      <c r="AH308" s="16">
        <f t="shared" si="285"/>
        <v>250.00066066999173</v>
      </c>
      <c r="AI308" s="52">
        <f t="shared" si="252"/>
        <v>159.83487225708254</v>
      </c>
      <c r="AJ308" s="52">
        <f t="shared" si="286"/>
        <v>4.8396734861626101E-2</v>
      </c>
      <c r="AK308" s="16">
        <f t="shared" si="301"/>
        <v>13.645209146999264</v>
      </c>
      <c r="AL308" s="16">
        <f t="shared" si="302"/>
        <v>13.644551725855877</v>
      </c>
      <c r="AM308" s="32">
        <f t="shared" si="253"/>
        <v>6.1111272596161275</v>
      </c>
      <c r="AN308" s="32">
        <f t="shared" si="254"/>
        <v>-1.2140314179421431E-4</v>
      </c>
      <c r="AO308" s="32">
        <f t="shared" si="255"/>
        <v>5.9386582090236679</v>
      </c>
      <c r="AP308" s="32">
        <f t="shared" si="256"/>
        <v>-1.2140314179421431E-4</v>
      </c>
      <c r="AQ308" s="32">
        <f t="shared" si="257"/>
        <v>1.4416015606328698</v>
      </c>
      <c r="AR308" s="56">
        <f t="shared" si="303"/>
        <v>1713.1176700684036</v>
      </c>
      <c r="AS308" s="56">
        <f t="shared" si="303"/>
        <v>-1.1389552907256583E-2</v>
      </c>
      <c r="AT308" s="56">
        <f t="shared" si="303"/>
        <v>204.94226228900189</v>
      </c>
      <c r="AU308" s="55">
        <f t="shared" si="288"/>
        <v>0.31005890174502254</v>
      </c>
      <c r="AV308" s="56">
        <f t="shared" si="258"/>
        <v>11547.066413952767</v>
      </c>
      <c r="AW308" s="53">
        <f t="shared" si="259"/>
        <v>1.0319869855625455E-2</v>
      </c>
      <c r="AX308" s="53">
        <f t="shared" si="260"/>
        <v>9.6755469591069496E-2</v>
      </c>
      <c r="AY308" s="56">
        <f t="shared" si="261"/>
        <v>676.67154518730501</v>
      </c>
      <c r="AZ308" s="56">
        <f t="shared" si="262"/>
        <v>399.58718064270636</v>
      </c>
      <c r="BA308" s="53">
        <f t="shared" si="263"/>
        <v>7.4403432051347793E-3</v>
      </c>
      <c r="BB308" s="56">
        <f t="shared" si="264"/>
        <v>277.08972923778572</v>
      </c>
      <c r="BC308" s="56">
        <f t="shared" si="265"/>
        <v>-5.3646931870616754E-3</v>
      </c>
      <c r="BD308" s="53">
        <f t="shared" si="266"/>
        <v>-4.7945455166811757E-9</v>
      </c>
      <c r="BE308" s="32">
        <f t="shared" si="267"/>
        <v>6.1111272560274745</v>
      </c>
      <c r="BF308" s="53">
        <f t="shared" si="268"/>
        <v>1.7754610735187031E-7</v>
      </c>
      <c r="BG308" s="51">
        <f t="shared" si="289"/>
        <v>6.1111274335735821</v>
      </c>
      <c r="BH308" s="51">
        <f t="shared" si="269"/>
        <v>-8.9372222204586634E-3</v>
      </c>
      <c r="BI308" s="51">
        <f t="shared" si="270"/>
        <v>-8.3792251731629103E-2</v>
      </c>
    </row>
    <row r="309" spans="1:61" ht="12.75" customHeight="1" x14ac:dyDescent="0.2">
      <c r="A309" s="45">
        <f t="shared" si="271"/>
        <v>283</v>
      </c>
      <c r="B309" s="57">
        <f t="shared" si="290"/>
        <v>9.6755469591069496E-2</v>
      </c>
      <c r="C309" s="16">
        <f t="shared" si="272"/>
        <v>9.5441020247903907E-2</v>
      </c>
      <c r="D309" s="34">
        <f t="shared" si="273"/>
        <v>1</v>
      </c>
      <c r="E309" s="49">
        <f t="shared" si="291"/>
        <v>8.264610215967659E-2</v>
      </c>
      <c r="F309" s="49">
        <f t="shared" si="274"/>
        <v>4.7734806212094499E-2</v>
      </c>
      <c r="G309" s="20">
        <f t="shared" si="245"/>
        <v>4.7734806212094499E-2</v>
      </c>
      <c r="H309" s="49">
        <f t="shared" si="275"/>
        <v>30.009921981910431</v>
      </c>
      <c r="I309" s="20">
        <f t="shared" si="246"/>
        <v>30.009921981910431</v>
      </c>
      <c r="J309" s="57">
        <f t="shared" si="276"/>
        <v>0</v>
      </c>
      <c r="K309" s="16">
        <f t="shared" si="247"/>
        <v>30.009921981910431</v>
      </c>
      <c r="L309" s="34">
        <f t="shared" si="277"/>
        <v>1</v>
      </c>
      <c r="M309" s="49">
        <f t="shared" si="292"/>
        <v>59.990112445551915</v>
      </c>
      <c r="N309" s="20">
        <f t="shared" si="293"/>
        <v>59.990112445551915</v>
      </c>
      <c r="O309" s="16">
        <f t="shared" si="278"/>
        <v>30.009887554448085</v>
      </c>
      <c r="P309" s="49">
        <f t="shared" si="294"/>
        <v>4.7734806212094492E-2</v>
      </c>
      <c r="Q309" s="20">
        <f t="shared" si="248"/>
        <v>4.7734806212094492E-2</v>
      </c>
      <c r="R309" s="49">
        <f t="shared" si="295"/>
        <v>9.5441020245357694E-2</v>
      </c>
      <c r="S309" s="20">
        <f t="shared" si="249"/>
        <v>9.5441020245357694E-2</v>
      </c>
      <c r="T309" s="57">
        <f t="shared" si="296"/>
        <v>-8.3792251731629103E-2</v>
      </c>
      <c r="U309" s="16">
        <f t="shared" si="279"/>
        <v>-1.1461495719525122E-3</v>
      </c>
      <c r="V309" s="16">
        <f t="shared" si="297"/>
        <v>-1.1461495719525122E-3</v>
      </c>
      <c r="W309" s="34">
        <f t="shared" si="250"/>
        <v>4</v>
      </c>
      <c r="X309" s="49">
        <f t="shared" si="298"/>
        <v>59.990078024710861</v>
      </c>
      <c r="Y309" s="20">
        <f t="shared" si="299"/>
        <v>59.990078024710861</v>
      </c>
      <c r="Z309" s="16">
        <f t="shared" si="280"/>
        <v>30.009921975289139</v>
      </c>
      <c r="AA309" s="49">
        <f t="shared" si="251"/>
        <v>-6.619944304983741E-4</v>
      </c>
      <c r="AB309" s="20">
        <f t="shared" si="281"/>
        <v>359.99933800556948</v>
      </c>
      <c r="AC309" s="49">
        <f t="shared" si="282"/>
        <v>1.3235920417963296E-3</v>
      </c>
      <c r="AD309" s="20">
        <f t="shared" si="283"/>
        <v>359.99867640795821</v>
      </c>
      <c r="AF309" s="58">
        <f t="shared" si="300"/>
        <v>6.1111274335735821</v>
      </c>
      <c r="AG309" s="51">
        <f t="shared" si="284"/>
        <v>366.66764601441491</v>
      </c>
      <c r="AH309" s="16">
        <f t="shared" si="285"/>
        <v>250.00066773710108</v>
      </c>
      <c r="AI309" s="52">
        <f t="shared" si="252"/>
        <v>159.83488129362294</v>
      </c>
      <c r="AJ309" s="52">
        <f t="shared" si="286"/>
        <v>4.8396800642592552E-2</v>
      </c>
      <c r="AK309" s="16">
        <f t="shared" si="301"/>
        <v>13.693605947641856</v>
      </c>
      <c r="AL309" s="16">
        <f t="shared" si="302"/>
        <v>13.692943953211341</v>
      </c>
      <c r="AM309" s="32">
        <f t="shared" si="253"/>
        <v>6.1111274323508571</v>
      </c>
      <c r="AN309" s="32">
        <f t="shared" si="254"/>
        <v>-1.2224750498544473E-4</v>
      </c>
      <c r="AO309" s="32">
        <f t="shared" si="255"/>
        <v>5.937438676795245</v>
      </c>
      <c r="AP309" s="32">
        <f t="shared" si="256"/>
        <v>-1.2224750498544473E-4</v>
      </c>
      <c r="AQ309" s="32">
        <f t="shared" si="257"/>
        <v>1.4466168994336799</v>
      </c>
      <c r="AR309" s="56">
        <f t="shared" si="303"/>
        <v>1719.0551087451988</v>
      </c>
      <c r="AS309" s="56">
        <f t="shared" si="303"/>
        <v>-1.1511800412242028E-2</v>
      </c>
      <c r="AT309" s="56">
        <f t="shared" si="303"/>
        <v>206.38887918843557</v>
      </c>
      <c r="AU309" s="55">
        <f t="shared" si="288"/>
        <v>0.31005890174502254</v>
      </c>
      <c r="AV309" s="56">
        <f t="shared" si="258"/>
        <v>11547.0670667861</v>
      </c>
      <c r="AW309" s="53">
        <f t="shared" si="259"/>
        <v>1.031987043907711E-2</v>
      </c>
      <c r="AX309" s="53">
        <f t="shared" si="260"/>
        <v>9.6755472326188183E-2</v>
      </c>
      <c r="AY309" s="56">
        <f t="shared" si="261"/>
        <v>676.67152605890885</v>
      </c>
      <c r="AZ309" s="56">
        <f t="shared" si="262"/>
        <v>399.58720323405737</v>
      </c>
      <c r="BA309" s="53">
        <f t="shared" si="263"/>
        <v>7.4403432051347793E-3</v>
      </c>
      <c r="BB309" s="56">
        <f t="shared" si="264"/>
        <v>277.08974490353188</v>
      </c>
      <c r="BC309" s="56">
        <f t="shared" si="265"/>
        <v>-5.4220786803966803E-3</v>
      </c>
      <c r="BD309" s="53">
        <f t="shared" si="266"/>
        <v>-4.8458322073078548E-9</v>
      </c>
      <c r="BE309" s="32">
        <f t="shared" si="267"/>
        <v>6.1111274287277499</v>
      </c>
      <c r="BF309" s="53">
        <f t="shared" si="268"/>
        <v>1.7878094182176957E-7</v>
      </c>
      <c r="BG309" s="51">
        <f t="shared" si="289"/>
        <v>6.111127607508692</v>
      </c>
      <c r="BH309" s="51">
        <f t="shared" si="269"/>
        <v>-8.9372222204340459E-3</v>
      </c>
      <c r="BI309" s="51">
        <f t="shared" si="270"/>
        <v>-8.3792249362728582E-2</v>
      </c>
    </row>
    <row r="310" spans="1:61" ht="12.75" customHeight="1" x14ac:dyDescent="0.2">
      <c r="A310" s="45">
        <f t="shared" si="271"/>
        <v>284</v>
      </c>
      <c r="B310" s="57">
        <f t="shared" si="290"/>
        <v>9.6755472326188183E-2</v>
      </c>
      <c r="C310" s="16">
        <f t="shared" si="272"/>
        <v>9.5431880284422732E-2</v>
      </c>
      <c r="D310" s="34">
        <f t="shared" si="273"/>
        <v>1</v>
      </c>
      <c r="E310" s="49">
        <f t="shared" si="291"/>
        <v>8.2638158836335462E-2</v>
      </c>
      <c r="F310" s="49">
        <f t="shared" si="274"/>
        <v>4.7730284500419731E-2</v>
      </c>
      <c r="G310" s="20">
        <f t="shared" si="245"/>
        <v>4.7730284500419731E-2</v>
      </c>
      <c r="H310" s="49">
        <f t="shared" si="275"/>
        <v>30.009956396181718</v>
      </c>
      <c r="I310" s="20">
        <f t="shared" si="246"/>
        <v>30.009956396181718</v>
      </c>
      <c r="J310" s="57">
        <f t="shared" si="276"/>
        <v>0</v>
      </c>
      <c r="K310" s="16">
        <f t="shared" si="247"/>
        <v>30.009956396181718</v>
      </c>
      <c r="L310" s="34">
        <f t="shared" si="277"/>
        <v>1</v>
      </c>
      <c r="M310" s="49">
        <f t="shared" si="292"/>
        <v>59.990078024710861</v>
      </c>
      <c r="N310" s="20">
        <f t="shared" si="293"/>
        <v>59.990078024710861</v>
      </c>
      <c r="O310" s="16">
        <f t="shared" si="278"/>
        <v>30.009921975289139</v>
      </c>
      <c r="P310" s="49">
        <f t="shared" si="294"/>
        <v>4.7730284500419731E-2</v>
      </c>
      <c r="Q310" s="20">
        <f t="shared" si="248"/>
        <v>4.7730284500419731E-2</v>
      </c>
      <c r="R310" s="49">
        <f t="shared" si="295"/>
        <v>9.5431880283881068E-2</v>
      </c>
      <c r="S310" s="20">
        <f t="shared" si="249"/>
        <v>9.5431880283881068E-2</v>
      </c>
      <c r="T310" s="57">
        <f t="shared" si="296"/>
        <v>-8.3792249362728582E-2</v>
      </c>
      <c r="U310" s="16">
        <f t="shared" si="279"/>
        <v>-1.15409052639312E-3</v>
      </c>
      <c r="V310" s="16">
        <f t="shared" si="297"/>
        <v>-1.15409052639312E-3</v>
      </c>
      <c r="W310" s="34">
        <f t="shared" si="250"/>
        <v>4</v>
      </c>
      <c r="X310" s="49">
        <f t="shared" si="298"/>
        <v>59.990043610531657</v>
      </c>
      <c r="Y310" s="20">
        <f t="shared" si="299"/>
        <v>59.990043610531657</v>
      </c>
      <c r="Z310" s="16">
        <f t="shared" si="280"/>
        <v>30.009956389468343</v>
      </c>
      <c r="AA310" s="49">
        <f t="shared" si="251"/>
        <v>-6.665819008368415E-4</v>
      </c>
      <c r="AB310" s="20">
        <f t="shared" si="281"/>
        <v>359.99933341809918</v>
      </c>
      <c r="AC310" s="49">
        <f t="shared" si="282"/>
        <v>1.3327625392568366E-3</v>
      </c>
      <c r="AD310" s="20">
        <f t="shared" si="283"/>
        <v>359.99866723746072</v>
      </c>
      <c r="AF310" s="58">
        <f t="shared" si="300"/>
        <v>6.111127607508692</v>
      </c>
      <c r="AG310" s="51">
        <f t="shared" si="284"/>
        <v>366.66765645052152</v>
      </c>
      <c r="AH310" s="16">
        <f t="shared" si="285"/>
        <v>250.00067485262832</v>
      </c>
      <c r="AI310" s="52">
        <f t="shared" si="252"/>
        <v>159.83489039207439</v>
      </c>
      <c r="AJ310" s="52">
        <f t="shared" si="286"/>
        <v>4.839686640121954E-2</v>
      </c>
      <c r="AK310" s="16">
        <f t="shared" si="301"/>
        <v>13.742002814043076</v>
      </c>
      <c r="AL310" s="16">
        <f t="shared" si="302"/>
        <v>13.74133623214226</v>
      </c>
      <c r="AM310" s="32">
        <f t="shared" si="253"/>
        <v>6.1111276062689655</v>
      </c>
      <c r="AN310" s="32">
        <f t="shared" si="254"/>
        <v>-1.2309448508887036E-4</v>
      </c>
      <c r="AO310" s="32">
        <f t="shared" si="255"/>
        <v>5.936214908836809</v>
      </c>
      <c r="AP310" s="32">
        <f t="shared" si="256"/>
        <v>-1.2309448508887036E-4</v>
      </c>
      <c r="AQ310" s="32">
        <f t="shared" si="257"/>
        <v>1.4516312121907029</v>
      </c>
      <c r="AR310" s="56">
        <f t="shared" si="303"/>
        <v>1724.9913236540356</v>
      </c>
      <c r="AS310" s="56">
        <f t="shared" si="303"/>
        <v>-1.1634894897330899E-2</v>
      </c>
      <c r="AT310" s="56">
        <f t="shared" si="303"/>
        <v>207.84051040062627</v>
      </c>
      <c r="AU310" s="55">
        <f t="shared" si="288"/>
        <v>0.31005890174502254</v>
      </c>
      <c r="AV310" s="56">
        <f t="shared" si="258"/>
        <v>11547.067724092116</v>
      </c>
      <c r="AW310" s="53">
        <f t="shared" si="259"/>
        <v>1.0319871026526104E-2</v>
      </c>
      <c r="AX310" s="53">
        <f t="shared" si="260"/>
        <v>9.675547508004563E-2</v>
      </c>
      <c r="AY310" s="56">
        <f t="shared" si="261"/>
        <v>676.67150679946224</v>
      </c>
      <c r="AZ310" s="56">
        <f t="shared" si="262"/>
        <v>399.58722598018596</v>
      </c>
      <c r="BA310" s="53">
        <f t="shared" si="263"/>
        <v>7.4403432051347793E-3</v>
      </c>
      <c r="BB310" s="56">
        <f t="shared" si="264"/>
        <v>277.08976067660694</v>
      </c>
      <c r="BC310" s="56">
        <f t="shared" si="265"/>
        <v>-5.4798573306698017E-3</v>
      </c>
      <c r="BD310" s="53">
        <f t="shared" si="266"/>
        <v>-4.8974702710269503E-9</v>
      </c>
      <c r="BE310" s="32">
        <f t="shared" si="267"/>
        <v>6.111127602611222</v>
      </c>
      <c r="BF310" s="53">
        <f t="shared" si="268"/>
        <v>1.8001960329179547E-7</v>
      </c>
      <c r="BG310" s="51">
        <f t="shared" si="289"/>
        <v>6.1111277826308257</v>
      </c>
      <c r="BH310" s="51">
        <f t="shared" si="269"/>
        <v>-8.9372222204091838E-3</v>
      </c>
      <c r="BI310" s="51">
        <f t="shared" si="270"/>
        <v>-8.3792246977597781E-2</v>
      </c>
    </row>
    <row r="311" spans="1:61" ht="12.75" customHeight="1" x14ac:dyDescent="0.2">
      <c r="A311" s="45">
        <f t="shared" si="271"/>
        <v>285</v>
      </c>
      <c r="B311" s="57">
        <f t="shared" si="290"/>
        <v>9.675547508004563E-2</v>
      </c>
      <c r="C311" s="16">
        <f t="shared" si="272"/>
        <v>9.5422712540766952E-2</v>
      </c>
      <c r="D311" s="34">
        <f t="shared" si="273"/>
        <v>1</v>
      </c>
      <c r="E311" s="49">
        <f t="shared" si="291"/>
        <v>8.2630191468091127E-2</v>
      </c>
      <c r="F311" s="49">
        <f t="shared" si="274"/>
        <v>4.7725748875315818E-2</v>
      </c>
      <c r="G311" s="20">
        <f t="shared" si="245"/>
        <v>4.7725748875315818E-2</v>
      </c>
      <c r="H311" s="49">
        <f t="shared" si="275"/>
        <v>30.009990803771743</v>
      </c>
      <c r="I311" s="20">
        <f t="shared" si="246"/>
        <v>30.009990803771743</v>
      </c>
      <c r="J311" s="57">
        <f t="shared" si="276"/>
        <v>0</v>
      </c>
      <c r="K311" s="16">
        <f t="shared" si="247"/>
        <v>30.009990803771743</v>
      </c>
      <c r="L311" s="34">
        <f t="shared" si="277"/>
        <v>1</v>
      </c>
      <c r="M311" s="49">
        <f t="shared" si="292"/>
        <v>59.990043610531657</v>
      </c>
      <c r="N311" s="20">
        <f t="shared" si="293"/>
        <v>59.990043610531657</v>
      </c>
      <c r="O311" s="16">
        <f t="shared" si="278"/>
        <v>30.009956389468343</v>
      </c>
      <c r="P311" s="49">
        <f t="shared" si="294"/>
        <v>4.7725748875315811E-2</v>
      </c>
      <c r="Q311" s="20">
        <f t="shared" si="248"/>
        <v>4.7725748875315811E-2</v>
      </c>
      <c r="R311" s="49">
        <f t="shared" si="295"/>
        <v>9.5422712538719909E-2</v>
      </c>
      <c r="S311" s="20">
        <f t="shared" si="249"/>
        <v>9.5422712538719909E-2</v>
      </c>
      <c r="T311" s="57">
        <f t="shared" si="296"/>
        <v>-8.3792246977597781E-2</v>
      </c>
      <c r="U311" s="16">
        <f t="shared" si="279"/>
        <v>-1.1620555095066543E-3</v>
      </c>
      <c r="V311" s="16">
        <f t="shared" si="297"/>
        <v>-1.1620555095066543E-3</v>
      </c>
      <c r="W311" s="34">
        <f t="shared" si="250"/>
        <v>4</v>
      </c>
      <c r="X311" s="49">
        <f t="shared" si="298"/>
        <v>59.990009203034617</v>
      </c>
      <c r="Y311" s="20">
        <f t="shared" si="299"/>
        <v>59.990009203034617</v>
      </c>
      <c r="Z311" s="16">
        <f t="shared" si="280"/>
        <v>30.009990796965383</v>
      </c>
      <c r="AA311" s="49">
        <f t="shared" si="251"/>
        <v>-6.7118326226482629E-4</v>
      </c>
      <c r="AB311" s="20">
        <f t="shared" si="281"/>
        <v>359.99932881673772</v>
      </c>
      <c r="AC311" s="49">
        <f t="shared" si="282"/>
        <v>1.3419613520252287E-3</v>
      </c>
      <c r="AD311" s="20">
        <f t="shared" si="283"/>
        <v>359.99865803864799</v>
      </c>
      <c r="AF311" s="58">
        <f t="shared" si="300"/>
        <v>6.1111277826308257</v>
      </c>
      <c r="AG311" s="51">
        <f t="shared" si="284"/>
        <v>366.66766695784952</v>
      </c>
      <c r="AH311" s="16">
        <f t="shared" si="285"/>
        <v>250.00068201671559</v>
      </c>
      <c r="AI311" s="52">
        <f t="shared" si="252"/>
        <v>159.83489955261859</v>
      </c>
      <c r="AJ311" s="52">
        <f t="shared" si="286"/>
        <v>4.8396932137620752E-2</v>
      </c>
      <c r="AK311" s="16">
        <f t="shared" si="301"/>
        <v>13.790399746180697</v>
      </c>
      <c r="AL311" s="16">
        <f t="shared" si="302"/>
        <v>13.789728562918413</v>
      </c>
      <c r="AM311" s="32">
        <f t="shared" si="253"/>
        <v>6.111127781373928</v>
      </c>
      <c r="AN311" s="32">
        <f t="shared" si="254"/>
        <v>-1.239440281460347E-4</v>
      </c>
      <c r="AO311" s="32">
        <f t="shared" si="255"/>
        <v>5.9349869060033678</v>
      </c>
      <c r="AP311" s="32">
        <f t="shared" si="256"/>
        <v>-1.239440281460347E-4</v>
      </c>
      <c r="AQ311" s="32">
        <f t="shared" si="257"/>
        <v>1.4566444953552673</v>
      </c>
      <c r="AR311" s="56">
        <f t="shared" si="303"/>
        <v>1730.9263105600389</v>
      </c>
      <c r="AS311" s="56">
        <f t="shared" si="303"/>
        <v>-1.1758838925476934E-2</v>
      </c>
      <c r="AT311" s="56">
        <f t="shared" si="303"/>
        <v>209.29715489598155</v>
      </c>
      <c r="AU311" s="55">
        <f t="shared" si="288"/>
        <v>0.31005890174502254</v>
      </c>
      <c r="AV311" s="56">
        <f t="shared" si="258"/>
        <v>11547.068385883944</v>
      </c>
      <c r="AW311" s="53">
        <f t="shared" si="259"/>
        <v>1.0319871617984167E-2</v>
      </c>
      <c r="AX311" s="53">
        <f t="shared" si="260"/>
        <v>9.6755477852696795E-2</v>
      </c>
      <c r="AY311" s="56">
        <f t="shared" si="261"/>
        <v>676.67148740858022</v>
      </c>
      <c r="AZ311" s="56">
        <f t="shared" si="262"/>
        <v>399.58724888154649</v>
      </c>
      <c r="BA311" s="53">
        <f t="shared" si="263"/>
        <v>7.4403432051347793E-3</v>
      </c>
      <c r="BB311" s="56">
        <f t="shared" si="264"/>
        <v>277.0897765573261</v>
      </c>
      <c r="BC311" s="56">
        <f t="shared" si="265"/>
        <v>-5.5380302923708769E-3</v>
      </c>
      <c r="BD311" s="53">
        <f t="shared" si="266"/>
        <v>-4.9494607396316829E-9</v>
      </c>
      <c r="BE311" s="32">
        <f t="shared" si="267"/>
        <v>6.1111277776813653</v>
      </c>
      <c r="BF311" s="53">
        <f t="shared" si="268"/>
        <v>1.8126201284922387E-7</v>
      </c>
      <c r="BG311" s="51">
        <f t="shared" si="289"/>
        <v>6.1111279589433778</v>
      </c>
      <c r="BH311" s="51">
        <f t="shared" si="269"/>
        <v>-8.9372222203840702E-3</v>
      </c>
      <c r="BI311" s="51">
        <f t="shared" si="270"/>
        <v>-8.3792244576189001E-2</v>
      </c>
    </row>
    <row r="312" spans="1:61" ht="12.75" customHeight="1" x14ac:dyDescent="0.2">
      <c r="A312" s="45">
        <f t="shared" si="271"/>
        <v>286</v>
      </c>
      <c r="B312" s="57">
        <f t="shared" si="290"/>
        <v>9.6755477852696795E-2</v>
      </c>
      <c r="C312" s="16">
        <f t="shared" si="272"/>
        <v>9.5413516500684636E-2</v>
      </c>
      <c r="D312" s="34">
        <f t="shared" si="273"/>
        <v>1</v>
      </c>
      <c r="E312" s="49">
        <f t="shared" si="291"/>
        <v>8.2622199607941912E-2</v>
      </c>
      <c r="F312" s="49">
        <f t="shared" si="274"/>
        <v>4.7721199078508449E-2</v>
      </c>
      <c r="G312" s="20">
        <f t="shared" si="245"/>
        <v>4.7721199078508449E-2</v>
      </c>
      <c r="H312" s="49">
        <f t="shared" si="275"/>
        <v>30.010025204659801</v>
      </c>
      <c r="I312" s="20">
        <f t="shared" si="246"/>
        <v>30.010025204659801</v>
      </c>
      <c r="J312" s="57">
        <f t="shared" si="276"/>
        <v>0</v>
      </c>
      <c r="K312" s="16">
        <f t="shared" si="247"/>
        <v>30.010025204659801</v>
      </c>
      <c r="L312" s="34">
        <f t="shared" si="277"/>
        <v>1</v>
      </c>
      <c r="M312" s="49">
        <f t="shared" si="292"/>
        <v>59.990009203034617</v>
      </c>
      <c r="N312" s="20">
        <f t="shared" si="293"/>
        <v>59.990009203034617</v>
      </c>
      <c r="O312" s="16">
        <f t="shared" si="278"/>
        <v>30.009990796965383</v>
      </c>
      <c r="P312" s="49">
        <f t="shared" si="294"/>
        <v>4.7721199078508449E-2</v>
      </c>
      <c r="Q312" s="20">
        <f t="shared" si="248"/>
        <v>4.7721199078508449E-2</v>
      </c>
      <c r="R312" s="49">
        <f t="shared" si="295"/>
        <v>9.5413516501481652E-2</v>
      </c>
      <c r="S312" s="20">
        <f t="shared" si="249"/>
        <v>9.5413516501481652E-2</v>
      </c>
      <c r="T312" s="57">
        <f t="shared" si="296"/>
        <v>-8.3792244576189001E-2</v>
      </c>
      <c r="U312" s="16">
        <f t="shared" si="279"/>
        <v>-1.1700449682470887E-3</v>
      </c>
      <c r="V312" s="16">
        <f t="shared" si="297"/>
        <v>-1.1700449682470887E-3</v>
      </c>
      <c r="W312" s="34">
        <f t="shared" si="250"/>
        <v>4</v>
      </c>
      <c r="X312" s="49">
        <f t="shared" si="298"/>
        <v>59.989974802240503</v>
      </c>
      <c r="Y312" s="20">
        <f t="shared" si="299"/>
        <v>59.989974802240503</v>
      </c>
      <c r="Z312" s="16">
        <f t="shared" si="280"/>
        <v>30.010025197759497</v>
      </c>
      <c r="AA312" s="49">
        <f t="shared" si="251"/>
        <v>-6.7579877298907251E-4</v>
      </c>
      <c r="AB312" s="20">
        <f t="shared" si="281"/>
        <v>359.99932420122701</v>
      </c>
      <c r="AC312" s="49">
        <f t="shared" si="282"/>
        <v>1.3511881715368127E-3</v>
      </c>
      <c r="AD312" s="20">
        <f t="shared" si="283"/>
        <v>359.99864881182845</v>
      </c>
      <c r="AF312" s="58">
        <f t="shared" si="300"/>
        <v>6.1111279589433778</v>
      </c>
      <c r="AG312" s="51">
        <f t="shared" si="284"/>
        <v>366.6676775366027</v>
      </c>
      <c r="AH312" s="16">
        <f t="shared" si="285"/>
        <v>250.00068922950186</v>
      </c>
      <c r="AI312" s="52">
        <f t="shared" si="252"/>
        <v>159.83490877543332</v>
      </c>
      <c r="AJ312" s="52">
        <f t="shared" si="286"/>
        <v>4.8396997851511969E-2</v>
      </c>
      <c r="AK312" s="16">
        <f t="shared" si="301"/>
        <v>13.838796744032209</v>
      </c>
      <c r="AL312" s="16">
        <f t="shared" si="302"/>
        <v>13.83812094525922</v>
      </c>
      <c r="AM312" s="32">
        <f t="shared" si="253"/>
        <v>6.1111279576691375</v>
      </c>
      <c r="AN312" s="32">
        <f t="shared" si="254"/>
        <v>-1.2479618182952208E-4</v>
      </c>
      <c r="AO312" s="32">
        <f t="shared" si="255"/>
        <v>5.9337546691668113</v>
      </c>
      <c r="AP312" s="32">
        <f t="shared" si="256"/>
        <v>-1.2479618182952208E-4</v>
      </c>
      <c r="AQ312" s="32">
        <f t="shared" si="257"/>
        <v>1.4616567453223865</v>
      </c>
      <c r="AR312" s="56">
        <f t="shared" si="303"/>
        <v>1736.8600652292057</v>
      </c>
      <c r="AS312" s="56">
        <f t="shared" si="303"/>
        <v>-1.1883635107306455E-2</v>
      </c>
      <c r="AT312" s="56">
        <f t="shared" si="303"/>
        <v>210.75881164130394</v>
      </c>
      <c r="AU312" s="55">
        <f t="shared" si="288"/>
        <v>0.31005890174502254</v>
      </c>
      <c r="AV312" s="56">
        <f t="shared" si="258"/>
        <v>11547.069052174425</v>
      </c>
      <c r="AW312" s="53">
        <f t="shared" si="259"/>
        <v>1.0319872213462778E-2</v>
      </c>
      <c r="AX312" s="53">
        <f t="shared" si="260"/>
        <v>9.6755480644195521E-2</v>
      </c>
      <c r="AY312" s="56">
        <f t="shared" si="261"/>
        <v>676.67146788588684</v>
      </c>
      <c r="AZ312" s="56">
        <f t="shared" si="262"/>
        <v>399.58727193858329</v>
      </c>
      <c r="BA312" s="53">
        <f t="shared" si="263"/>
        <v>7.4403432051347793E-3</v>
      </c>
      <c r="BB312" s="56">
        <f t="shared" si="264"/>
        <v>277.0897925459974</v>
      </c>
      <c r="BC312" s="56">
        <f t="shared" si="265"/>
        <v>-5.59659869384177E-3</v>
      </c>
      <c r="BD312" s="53">
        <f t="shared" si="266"/>
        <v>-5.001804621546253E-9</v>
      </c>
      <c r="BE312" s="32">
        <f t="shared" si="267"/>
        <v>6.1111279539415735</v>
      </c>
      <c r="BF312" s="53">
        <f t="shared" si="268"/>
        <v>1.825082402117026E-7</v>
      </c>
      <c r="BG312" s="51">
        <f t="shared" si="289"/>
        <v>6.111128136449814</v>
      </c>
      <c r="BH312" s="51">
        <f t="shared" si="269"/>
        <v>-8.9372222203587086E-3</v>
      </c>
      <c r="BI312" s="51">
        <f t="shared" si="270"/>
        <v>-8.3792242158455682E-2</v>
      </c>
    </row>
    <row r="313" spans="1:61" ht="12.75" customHeight="1" x14ac:dyDescent="0.2">
      <c r="A313" s="45">
        <f t="shared" si="271"/>
        <v>287</v>
      </c>
      <c r="B313" s="57">
        <f t="shared" si="290"/>
        <v>9.6755480644195521E-2</v>
      </c>
      <c r="C313" s="16">
        <f t="shared" si="272"/>
        <v>9.540429247266502E-2</v>
      </c>
      <c r="D313" s="34">
        <f t="shared" si="273"/>
        <v>1</v>
      </c>
      <c r="E313" s="49">
        <f t="shared" si="291"/>
        <v>8.2614183523061338E-2</v>
      </c>
      <c r="F313" s="49">
        <f t="shared" si="274"/>
        <v>4.7716635264218092E-2</v>
      </c>
      <c r="G313" s="20">
        <f t="shared" si="245"/>
        <v>4.7716635264218092E-2</v>
      </c>
      <c r="H313" s="49">
        <f t="shared" si="275"/>
        <v>30.010059598825418</v>
      </c>
      <c r="I313" s="20">
        <f t="shared" si="246"/>
        <v>30.010059598825418</v>
      </c>
      <c r="J313" s="57">
        <f t="shared" si="276"/>
        <v>0</v>
      </c>
      <c r="K313" s="16">
        <f t="shared" si="247"/>
        <v>30.010059598825418</v>
      </c>
      <c r="L313" s="34">
        <f t="shared" si="277"/>
        <v>1</v>
      </c>
      <c r="M313" s="49">
        <f t="shared" si="292"/>
        <v>59.989974802240475</v>
      </c>
      <c r="N313" s="20">
        <f t="shared" si="293"/>
        <v>59.989974802240475</v>
      </c>
      <c r="O313" s="16">
        <f t="shared" si="278"/>
        <v>30.010025197759525</v>
      </c>
      <c r="P313" s="49">
        <f t="shared" si="294"/>
        <v>4.7716635264218113E-2</v>
      </c>
      <c r="Q313" s="20">
        <f t="shared" si="248"/>
        <v>4.7716635264218113E-2</v>
      </c>
      <c r="R313" s="49">
        <f t="shared" si="295"/>
        <v>9.5404292473415683E-2</v>
      </c>
      <c r="S313" s="20">
        <f t="shared" si="249"/>
        <v>9.5404292473415683E-2</v>
      </c>
      <c r="T313" s="57">
        <f t="shared" si="296"/>
        <v>-8.3792242158455682E-2</v>
      </c>
      <c r="U313" s="16">
        <f t="shared" si="279"/>
        <v>-1.178058635394344E-3</v>
      </c>
      <c r="V313" s="16">
        <f t="shared" si="297"/>
        <v>-1.178058635394344E-3</v>
      </c>
      <c r="W313" s="34">
        <f t="shared" si="250"/>
        <v>4</v>
      </c>
      <c r="X313" s="49">
        <f t="shared" si="298"/>
        <v>59.98994040816973</v>
      </c>
      <c r="Y313" s="20">
        <f t="shared" si="299"/>
        <v>59.98994040816973</v>
      </c>
      <c r="Z313" s="16">
        <f t="shared" si="280"/>
        <v>30.01005959183027</v>
      </c>
      <c r="AA313" s="49">
        <f t="shared" si="251"/>
        <v>-6.8042827872193904E-4</v>
      </c>
      <c r="AB313" s="20">
        <f t="shared" si="281"/>
        <v>359.99931957172129</v>
      </c>
      <c r="AC313" s="49">
        <f t="shared" si="282"/>
        <v>1.3604426958551716E-3</v>
      </c>
      <c r="AD313" s="20">
        <f t="shared" si="283"/>
        <v>359.99863955730416</v>
      </c>
      <c r="AF313" s="58">
        <f t="shared" si="300"/>
        <v>6.111128136449814</v>
      </c>
      <c r="AG313" s="51">
        <f t="shared" si="284"/>
        <v>366.66768818698887</v>
      </c>
      <c r="AH313" s="16">
        <f t="shared" si="285"/>
        <v>250.00069649112879</v>
      </c>
      <c r="AI313" s="52">
        <f t="shared" si="252"/>
        <v>159.83491806069969</v>
      </c>
      <c r="AJ313" s="52">
        <f t="shared" si="286"/>
        <v>4.8397063542950036E-2</v>
      </c>
      <c r="AK313" s="16">
        <f t="shared" si="301"/>
        <v>13.887193807575159</v>
      </c>
      <c r="AL313" s="16">
        <f t="shared" si="302"/>
        <v>13.886513379296446</v>
      </c>
      <c r="AM313" s="32">
        <f t="shared" si="253"/>
        <v>6.1111281351580597</v>
      </c>
      <c r="AN313" s="32">
        <f t="shared" si="254"/>
        <v>-1.2565091763861922E-4</v>
      </c>
      <c r="AO313" s="32">
        <f t="shared" si="255"/>
        <v>5.9325181991916622</v>
      </c>
      <c r="AP313" s="32">
        <f t="shared" si="256"/>
        <v>-1.2565091763861922E-4</v>
      </c>
      <c r="AQ313" s="32">
        <f t="shared" si="257"/>
        <v>1.4666679585305393</v>
      </c>
      <c r="AR313" s="56">
        <f t="shared" si="303"/>
        <v>1742.7925834283974</v>
      </c>
      <c r="AS313" s="56">
        <f t="shared" si="303"/>
        <v>-1.2009286024945075E-2</v>
      </c>
      <c r="AT313" s="56">
        <f t="shared" si="303"/>
        <v>212.22547959983447</v>
      </c>
      <c r="AU313" s="55">
        <f t="shared" si="288"/>
        <v>0.31005890174502254</v>
      </c>
      <c r="AV313" s="56">
        <f t="shared" si="258"/>
        <v>11547.069722976648</v>
      </c>
      <c r="AW313" s="53">
        <f t="shared" si="259"/>
        <v>1.031987281297363E-2</v>
      </c>
      <c r="AX313" s="53">
        <f t="shared" si="260"/>
        <v>9.6755483454596614E-2</v>
      </c>
      <c r="AY313" s="56">
        <f t="shared" si="261"/>
        <v>676.67144823099852</v>
      </c>
      <c r="AZ313" s="56">
        <f t="shared" si="262"/>
        <v>399.58729515174923</v>
      </c>
      <c r="BA313" s="53">
        <f t="shared" si="263"/>
        <v>7.4403432051347793E-3</v>
      </c>
      <c r="BB313" s="56">
        <f t="shared" si="264"/>
        <v>277.08980864293488</v>
      </c>
      <c r="BC313" s="56">
        <f t="shared" si="265"/>
        <v>-5.6555636855932789E-3</v>
      </c>
      <c r="BD313" s="53">
        <f t="shared" si="266"/>
        <v>-5.0545029450077259E-9</v>
      </c>
      <c r="BE313" s="32">
        <f t="shared" si="267"/>
        <v>6.1111281313953114</v>
      </c>
      <c r="BF313" s="53">
        <f t="shared" si="268"/>
        <v>1.8375824369718711E-7</v>
      </c>
      <c r="BG313" s="51">
        <f t="shared" si="289"/>
        <v>6.1111283151535547</v>
      </c>
      <c r="BH313" s="51">
        <f t="shared" si="269"/>
        <v>-8.9372222203330954E-3</v>
      </c>
      <c r="BI313" s="51">
        <f t="shared" si="270"/>
        <v>-8.379223972435032E-2</v>
      </c>
    </row>
    <row r="314" spans="1:61" ht="12.75" customHeight="1" x14ac:dyDescent="0.2">
      <c r="A314" s="45">
        <f t="shared" si="271"/>
        <v>288</v>
      </c>
      <c r="B314" s="57">
        <f t="shared" si="290"/>
        <v>9.6755483454596614E-2</v>
      </c>
      <c r="C314" s="16">
        <f t="shared" si="272"/>
        <v>9.539504075877403E-2</v>
      </c>
      <c r="D314" s="34">
        <f t="shared" si="273"/>
        <v>1</v>
      </c>
      <c r="E314" s="49">
        <f t="shared" si="291"/>
        <v>8.2606143475060304E-2</v>
      </c>
      <c r="F314" s="49">
        <f t="shared" si="274"/>
        <v>4.7712057583453649E-2</v>
      </c>
      <c r="G314" s="20">
        <f t="shared" si="245"/>
        <v>4.7712057583453649E-2</v>
      </c>
      <c r="H314" s="49">
        <f t="shared" si="275"/>
        <v>30.010093986248293</v>
      </c>
      <c r="I314" s="20">
        <f t="shared" si="246"/>
        <v>30.010093986248293</v>
      </c>
      <c r="J314" s="57">
        <f t="shared" si="276"/>
        <v>0</v>
      </c>
      <c r="K314" s="16">
        <f t="shared" si="247"/>
        <v>30.010093986248293</v>
      </c>
      <c r="L314" s="34">
        <f t="shared" si="277"/>
        <v>1</v>
      </c>
      <c r="M314" s="49">
        <f t="shared" si="292"/>
        <v>59.989940408169744</v>
      </c>
      <c r="N314" s="20">
        <f t="shared" si="293"/>
        <v>59.989940408169744</v>
      </c>
      <c r="O314" s="16">
        <f t="shared" si="278"/>
        <v>30.010059591830256</v>
      </c>
      <c r="P314" s="49">
        <f t="shared" si="294"/>
        <v>4.7712057583453614E-2</v>
      </c>
      <c r="Q314" s="20">
        <f t="shared" si="248"/>
        <v>4.7712057583453614E-2</v>
      </c>
      <c r="R314" s="49">
        <f t="shared" si="295"/>
        <v>9.5395040759689881E-2</v>
      </c>
      <c r="S314" s="20">
        <f t="shared" si="249"/>
        <v>9.5395040759689881E-2</v>
      </c>
      <c r="T314" s="57">
        <f t="shared" si="296"/>
        <v>-8.379223972435032E-2</v>
      </c>
      <c r="U314" s="16">
        <f t="shared" si="279"/>
        <v>-1.1860962492900168E-3</v>
      </c>
      <c r="V314" s="16">
        <f t="shared" si="297"/>
        <v>-1.1860962492900168E-3</v>
      </c>
      <c r="W314" s="34">
        <f t="shared" si="250"/>
        <v>4</v>
      </c>
      <c r="X314" s="49">
        <f t="shared" si="298"/>
        <v>59.989906020842639</v>
      </c>
      <c r="Y314" s="20">
        <f t="shared" si="299"/>
        <v>59.989906020842639</v>
      </c>
      <c r="Z314" s="16">
        <f t="shared" si="280"/>
        <v>30.010093979157361</v>
      </c>
      <c r="AA314" s="49">
        <f t="shared" si="251"/>
        <v>-6.8507162838723806E-4</v>
      </c>
      <c r="AB314" s="20">
        <f t="shared" si="281"/>
        <v>359.99931492837163</v>
      </c>
      <c r="AC314" s="49">
        <f t="shared" si="282"/>
        <v>1.3697254277623896E-3</v>
      </c>
      <c r="AD314" s="20">
        <f t="shared" si="283"/>
        <v>359.99863027457224</v>
      </c>
      <c r="AF314" s="58">
        <f t="shared" si="300"/>
        <v>6.1111283151535547</v>
      </c>
      <c r="AG314" s="51">
        <f t="shared" si="284"/>
        <v>366.6676989092133</v>
      </c>
      <c r="AH314" s="16">
        <f t="shared" si="285"/>
        <v>250.00070380173636</v>
      </c>
      <c r="AI314" s="52">
        <f t="shared" si="252"/>
        <v>159.83492740859666</v>
      </c>
      <c r="AJ314" s="52">
        <f t="shared" si="286"/>
        <v>4.8397129211821266E-2</v>
      </c>
      <c r="AK314" s="16">
        <f t="shared" si="301"/>
        <v>13.93559093678698</v>
      </c>
      <c r="AL314" s="16">
        <f t="shared" si="302"/>
        <v>13.934905865158612</v>
      </c>
      <c r="AM314" s="32">
        <f t="shared" si="253"/>
        <v>6.1111283138441133</v>
      </c>
      <c r="AN314" s="32">
        <f t="shared" si="254"/>
        <v>-1.2650820766581806E-4</v>
      </c>
      <c r="AO314" s="32">
        <f t="shared" si="255"/>
        <v>5.9312774969454534</v>
      </c>
      <c r="AP314" s="32">
        <f t="shared" si="256"/>
        <v>-1.2650820766581806E-4</v>
      </c>
      <c r="AQ314" s="32">
        <f t="shared" si="257"/>
        <v>1.4716781314185758</v>
      </c>
      <c r="AR314" s="56">
        <f t="shared" si="303"/>
        <v>1748.7238609253429</v>
      </c>
      <c r="AS314" s="56">
        <f t="shared" si="303"/>
        <v>-1.2135794232610892E-2</v>
      </c>
      <c r="AT314" s="56">
        <f t="shared" si="303"/>
        <v>213.69715773125304</v>
      </c>
      <c r="AU314" s="55">
        <f t="shared" si="288"/>
        <v>0.31005890174502254</v>
      </c>
      <c r="AV314" s="56">
        <f t="shared" si="258"/>
        <v>11547.070398303536</v>
      </c>
      <c r="AW314" s="53">
        <f t="shared" si="259"/>
        <v>1.0319873416528277E-2</v>
      </c>
      <c r="AX314" s="53">
        <f t="shared" si="260"/>
        <v>9.6755486283954181E-2</v>
      </c>
      <c r="AY314" s="56">
        <f t="shared" si="261"/>
        <v>676.67142844353657</v>
      </c>
      <c r="AZ314" s="56">
        <f t="shared" si="262"/>
        <v>399.58731852149162</v>
      </c>
      <c r="BA314" s="53">
        <f t="shared" si="263"/>
        <v>7.4403432051347793E-3</v>
      </c>
      <c r="BB314" s="56">
        <f t="shared" si="264"/>
        <v>277.0898248484487</v>
      </c>
      <c r="BC314" s="56">
        <f t="shared" si="265"/>
        <v>-5.7149264037548164E-3</v>
      </c>
      <c r="BD314" s="53">
        <f t="shared" si="266"/>
        <v>-5.1075567254002072E-9</v>
      </c>
      <c r="BE314" s="32">
        <f t="shared" si="267"/>
        <v>6.1111283100459977</v>
      </c>
      <c r="BF314" s="53">
        <f t="shared" si="268"/>
        <v>1.8501198249116511E-7</v>
      </c>
      <c r="BG314" s="51">
        <f t="shared" si="289"/>
        <v>6.1111284950579803</v>
      </c>
      <c r="BH314" s="51">
        <f t="shared" si="269"/>
        <v>-8.9372222203072289E-3</v>
      </c>
      <c r="BI314" s="51">
        <f t="shared" si="270"/>
        <v>-8.3792237273825981E-2</v>
      </c>
    </row>
    <row r="315" spans="1:61" ht="12.75" customHeight="1" x14ac:dyDescent="0.2">
      <c r="A315" s="45">
        <f t="shared" si="271"/>
        <v>289</v>
      </c>
      <c r="B315" s="57">
        <f t="shared" si="290"/>
        <v>9.6755486283954181E-2</v>
      </c>
      <c r="C315" s="16">
        <f t="shared" si="272"/>
        <v>9.5385760856174784E-2</v>
      </c>
      <c r="D315" s="34">
        <f t="shared" si="273"/>
        <v>1</v>
      </c>
      <c r="E315" s="49">
        <f t="shared" si="291"/>
        <v>8.2598079028553942E-2</v>
      </c>
      <c r="F315" s="49">
        <f t="shared" si="274"/>
        <v>4.7707465784649808E-2</v>
      </c>
      <c r="G315" s="20">
        <f t="shared" si="245"/>
        <v>4.7707465784649808E-2</v>
      </c>
      <c r="H315" s="49">
        <f t="shared" si="275"/>
        <v>30.010128366907846</v>
      </c>
      <c r="I315" s="20">
        <f t="shared" si="246"/>
        <v>30.010128366907846</v>
      </c>
      <c r="J315" s="57">
        <f t="shared" si="276"/>
        <v>0</v>
      </c>
      <c r="K315" s="16">
        <f t="shared" si="247"/>
        <v>30.010128366907846</v>
      </c>
      <c r="L315" s="34">
        <f t="shared" si="277"/>
        <v>1</v>
      </c>
      <c r="M315" s="49">
        <f t="shared" si="292"/>
        <v>59.989906020842625</v>
      </c>
      <c r="N315" s="20">
        <f t="shared" si="293"/>
        <v>59.989906020842625</v>
      </c>
      <c r="O315" s="16">
        <f t="shared" si="278"/>
        <v>30.010093979157375</v>
      </c>
      <c r="P315" s="49">
        <f t="shared" si="294"/>
        <v>4.7707465784649815E-2</v>
      </c>
      <c r="Q315" s="20">
        <f t="shared" si="248"/>
        <v>4.7707465784649815E-2</v>
      </c>
      <c r="R315" s="49">
        <f t="shared" si="295"/>
        <v>9.5385760855524776E-2</v>
      </c>
      <c r="S315" s="20">
        <f t="shared" si="249"/>
        <v>9.5385760855524776E-2</v>
      </c>
      <c r="T315" s="57">
        <f t="shared" si="296"/>
        <v>-8.3792237273825981E-2</v>
      </c>
      <c r="U315" s="16">
        <f t="shared" si="279"/>
        <v>-1.1941582452720395E-3</v>
      </c>
      <c r="V315" s="16">
        <f t="shared" si="297"/>
        <v>-1.1941582452720395E-3</v>
      </c>
      <c r="W315" s="34">
        <f t="shared" si="250"/>
        <v>4</v>
      </c>
      <c r="X315" s="49">
        <f t="shared" si="298"/>
        <v>59.989871640279809</v>
      </c>
      <c r="Y315" s="20">
        <f t="shared" si="299"/>
        <v>59.989871640279809</v>
      </c>
      <c r="Z315" s="16">
        <f t="shared" si="280"/>
        <v>30.010128359720191</v>
      </c>
      <c r="AA315" s="49">
        <f t="shared" si="251"/>
        <v>-6.8972907348321749E-4</v>
      </c>
      <c r="AB315" s="20">
        <f t="shared" si="281"/>
        <v>359.99931027092651</v>
      </c>
      <c r="AC315" s="49">
        <f t="shared" si="282"/>
        <v>1.3790360619124948E-3</v>
      </c>
      <c r="AD315" s="20">
        <f t="shared" si="283"/>
        <v>359.99862096393809</v>
      </c>
      <c r="AF315" s="58">
        <f t="shared" si="300"/>
        <v>6.1111284950579803</v>
      </c>
      <c r="AG315" s="51">
        <f t="shared" si="284"/>
        <v>366.66770970347881</v>
      </c>
      <c r="AH315" s="16">
        <f t="shared" si="285"/>
        <v>250.00071116146285</v>
      </c>
      <c r="AI315" s="52">
        <f t="shared" si="252"/>
        <v>159.83493681930111</v>
      </c>
      <c r="AJ315" s="52">
        <f t="shared" si="286"/>
        <v>4.8397194858125658E-2</v>
      </c>
      <c r="AK315" s="16">
        <f t="shared" si="301"/>
        <v>13.983988131645106</v>
      </c>
      <c r="AL315" s="16">
        <f t="shared" si="302"/>
        <v>13.98329840257162</v>
      </c>
      <c r="AM315" s="32">
        <f t="shared" si="253"/>
        <v>6.1111284937306776</v>
      </c>
      <c r="AN315" s="32">
        <f t="shared" si="254"/>
        <v>-1.2736809834476185E-4</v>
      </c>
      <c r="AO315" s="32">
        <f t="shared" si="255"/>
        <v>5.9300325633090267</v>
      </c>
      <c r="AP315" s="32">
        <f t="shared" si="256"/>
        <v>-1.2736809834476185E-4</v>
      </c>
      <c r="AQ315" s="32">
        <f t="shared" si="257"/>
        <v>1.4766872603843886</v>
      </c>
      <c r="AR315" s="56">
        <f t="shared" ref="AR315:AT330" si="304">AR314+AO315</f>
        <v>1754.6538934886519</v>
      </c>
      <c r="AS315" s="56">
        <f t="shared" si="304"/>
        <v>-1.2263162330955655E-2</v>
      </c>
      <c r="AT315" s="56">
        <f t="shared" si="304"/>
        <v>215.17384499163742</v>
      </c>
      <c r="AU315" s="55">
        <f t="shared" si="288"/>
        <v>0.31005890174502254</v>
      </c>
      <c r="AV315" s="56">
        <f t="shared" si="258"/>
        <v>11547.071078167874</v>
      </c>
      <c r="AW315" s="53">
        <f t="shared" si="259"/>
        <v>1.0319874024138144E-2</v>
      </c>
      <c r="AX315" s="53">
        <f t="shared" si="260"/>
        <v>9.6755489132321834E-2</v>
      </c>
      <c r="AY315" s="56">
        <f t="shared" si="261"/>
        <v>676.67140852312673</v>
      </c>
      <c r="AZ315" s="56">
        <f t="shared" si="262"/>
        <v>399.58734204825276</v>
      </c>
      <c r="BA315" s="53">
        <f t="shared" si="263"/>
        <v>7.4403432051347793E-3</v>
      </c>
      <c r="BB315" s="56">
        <f t="shared" si="264"/>
        <v>277.08984116284563</v>
      </c>
      <c r="BC315" s="56">
        <f t="shared" si="265"/>
        <v>-5.774687971666026E-3</v>
      </c>
      <c r="BD315" s="53">
        <f t="shared" si="266"/>
        <v>-5.1609669666772979E-9</v>
      </c>
      <c r="BE315" s="32">
        <f t="shared" si="267"/>
        <v>6.1111284898970135</v>
      </c>
      <c r="BF315" s="53">
        <f t="shared" si="268"/>
        <v>1.8626952449936844E-7</v>
      </c>
      <c r="BG315" s="51">
        <f t="shared" si="289"/>
        <v>6.1111286761665378</v>
      </c>
      <c r="BH315" s="51">
        <f t="shared" si="269"/>
        <v>-8.9372222202811075E-3</v>
      </c>
      <c r="BI315" s="51">
        <f t="shared" si="270"/>
        <v>-8.3792234806836285E-2</v>
      </c>
    </row>
    <row r="316" spans="1:61" ht="12.75" customHeight="1" x14ac:dyDescent="0.2">
      <c r="A316" s="45">
        <f t="shared" si="271"/>
        <v>290</v>
      </c>
      <c r="B316" s="57">
        <f t="shared" si="290"/>
        <v>9.6755489132321834E-2</v>
      </c>
      <c r="C316" s="16">
        <f t="shared" si="272"/>
        <v>9.5376453070400657E-2</v>
      </c>
      <c r="D316" s="34">
        <f t="shared" si="273"/>
        <v>1</v>
      </c>
      <c r="E316" s="49">
        <f t="shared" si="291"/>
        <v>8.2589990448155737E-2</v>
      </c>
      <c r="F316" s="49">
        <f t="shared" si="274"/>
        <v>4.7702860020549603E-2</v>
      </c>
      <c r="G316" s="20">
        <f t="shared" si="245"/>
        <v>4.7702860020549603E-2</v>
      </c>
      <c r="H316" s="49">
        <f t="shared" si="275"/>
        <v>30.010162740783649</v>
      </c>
      <c r="I316" s="20">
        <f t="shared" si="246"/>
        <v>30.010162740783649</v>
      </c>
      <c r="J316" s="57">
        <f t="shared" si="276"/>
        <v>0</v>
      </c>
      <c r="K316" s="16">
        <f t="shared" si="247"/>
        <v>30.010162740783649</v>
      </c>
      <c r="L316" s="34">
        <f t="shared" si="277"/>
        <v>1</v>
      </c>
      <c r="M316" s="49">
        <f t="shared" si="292"/>
        <v>59.989871640279809</v>
      </c>
      <c r="N316" s="20">
        <f t="shared" si="293"/>
        <v>59.989871640279809</v>
      </c>
      <c r="O316" s="16">
        <f t="shared" si="278"/>
        <v>30.010128359720191</v>
      </c>
      <c r="P316" s="49">
        <f t="shared" si="294"/>
        <v>4.7702860020549596E-2</v>
      </c>
      <c r="Q316" s="20">
        <f t="shared" si="248"/>
        <v>4.7702860020549596E-2</v>
      </c>
      <c r="R316" s="49">
        <f t="shared" si="295"/>
        <v>9.5376453073683393E-2</v>
      </c>
      <c r="S316" s="20">
        <f t="shared" si="249"/>
        <v>9.5376453073683393E-2</v>
      </c>
      <c r="T316" s="57">
        <f t="shared" si="296"/>
        <v>-8.3792234806836285E-2</v>
      </c>
      <c r="U316" s="16">
        <f t="shared" si="279"/>
        <v>-1.2022443586805487E-3</v>
      </c>
      <c r="V316" s="16">
        <f t="shared" si="297"/>
        <v>-1.2022443586805487E-3</v>
      </c>
      <c r="W316" s="34">
        <f t="shared" si="250"/>
        <v>4</v>
      </c>
      <c r="X316" s="49">
        <f t="shared" si="298"/>
        <v>59.989837266501702</v>
      </c>
      <c r="Y316" s="20">
        <f t="shared" si="299"/>
        <v>59.989837266501702</v>
      </c>
      <c r="Z316" s="16">
        <f t="shared" si="280"/>
        <v>30.010162733498298</v>
      </c>
      <c r="AA316" s="49">
        <f t="shared" si="251"/>
        <v>-6.9440046120000361E-4</v>
      </c>
      <c r="AB316" s="20">
        <f t="shared" si="281"/>
        <v>359.99930559953879</v>
      </c>
      <c r="AC316" s="49">
        <f t="shared" si="282"/>
        <v>1.3883742994732918E-3</v>
      </c>
      <c r="AD316" s="20">
        <f t="shared" si="283"/>
        <v>359.99861162570051</v>
      </c>
      <c r="AF316" s="58">
        <f t="shared" si="300"/>
        <v>6.1111286761665378</v>
      </c>
      <c r="AG316" s="51">
        <f t="shared" si="284"/>
        <v>366.6677205699923</v>
      </c>
      <c r="AH316" s="16">
        <f t="shared" si="285"/>
        <v>250.00071857044932</v>
      </c>
      <c r="AI316" s="52">
        <f t="shared" si="252"/>
        <v>159.83494629299335</v>
      </c>
      <c r="AJ316" s="52">
        <f t="shared" si="286"/>
        <v>4.8397260481749527E-2</v>
      </c>
      <c r="AK316" s="16">
        <f t="shared" si="301"/>
        <v>14.032385392126855</v>
      </c>
      <c r="AL316" s="16">
        <f t="shared" si="302"/>
        <v>14.031690991665641</v>
      </c>
      <c r="AM316" s="32">
        <f t="shared" si="253"/>
        <v>6.1111286748211988</v>
      </c>
      <c r="AN316" s="32">
        <f t="shared" si="254"/>
        <v>-1.2823056144781929E-4</v>
      </c>
      <c r="AO316" s="32">
        <f t="shared" si="255"/>
        <v>5.9287833991559475</v>
      </c>
      <c r="AP316" s="32">
        <f t="shared" si="256"/>
        <v>-1.2823056144781929E-4</v>
      </c>
      <c r="AQ316" s="32">
        <f t="shared" si="257"/>
        <v>1.4816953418684775</v>
      </c>
      <c r="AR316" s="56">
        <f t="shared" si="304"/>
        <v>1760.5826768878078</v>
      </c>
      <c r="AS316" s="56">
        <f t="shared" si="304"/>
        <v>-1.2391392892403473E-2</v>
      </c>
      <c r="AT316" s="56">
        <f t="shared" si="304"/>
        <v>216.65554033350591</v>
      </c>
      <c r="AU316" s="55">
        <f t="shared" si="288"/>
        <v>0.31005890174502254</v>
      </c>
      <c r="AV316" s="56">
        <f t="shared" si="258"/>
        <v>11547.071762582682</v>
      </c>
      <c r="AW316" s="53">
        <f t="shared" si="259"/>
        <v>1.0319874635814867E-2</v>
      </c>
      <c r="AX316" s="53">
        <f t="shared" si="260"/>
        <v>9.6755491999754112E-2</v>
      </c>
      <c r="AY316" s="56">
        <f t="shared" si="261"/>
        <v>676.67138846938713</v>
      </c>
      <c r="AZ316" s="56">
        <f t="shared" si="262"/>
        <v>399.58736573248336</v>
      </c>
      <c r="BA316" s="53">
        <f t="shared" si="263"/>
        <v>7.4403432051347793E-3</v>
      </c>
      <c r="BB316" s="56">
        <f t="shared" si="264"/>
        <v>277.08985758643826</v>
      </c>
      <c r="BC316" s="56">
        <f t="shared" si="265"/>
        <v>-5.834849534494424E-3</v>
      </c>
      <c r="BD316" s="53">
        <f t="shared" si="266"/>
        <v>-5.2147346923006555E-9</v>
      </c>
      <c r="BE316" s="32">
        <f t="shared" si="267"/>
        <v>6.1111286709518033</v>
      </c>
      <c r="BF316" s="53">
        <f t="shared" si="268"/>
        <v>1.8753082843910511E-7</v>
      </c>
      <c r="BG316" s="51">
        <f t="shared" si="289"/>
        <v>6.1111288584826315</v>
      </c>
      <c r="BH316" s="51">
        <f t="shared" si="269"/>
        <v>-8.937222220254731E-3</v>
      </c>
      <c r="BI316" s="51">
        <f t="shared" si="270"/>
        <v>-8.3792232323334007E-2</v>
      </c>
    </row>
    <row r="317" spans="1:61" ht="12.75" customHeight="1" x14ac:dyDescent="0.2">
      <c r="A317" s="45">
        <f t="shared" si="271"/>
        <v>291</v>
      </c>
      <c r="B317" s="57">
        <f t="shared" si="290"/>
        <v>9.6755491999754112E-2</v>
      </c>
      <c r="C317" s="16">
        <f t="shared" si="272"/>
        <v>9.5367117700277504E-2</v>
      </c>
      <c r="D317" s="34">
        <f t="shared" si="273"/>
        <v>1</v>
      </c>
      <c r="E317" s="49">
        <f t="shared" si="291"/>
        <v>8.2581877992670347E-2</v>
      </c>
      <c r="F317" s="49">
        <f t="shared" si="274"/>
        <v>4.7698240440542113E-2</v>
      </c>
      <c r="G317" s="20">
        <f t="shared" si="245"/>
        <v>4.7698240440542113E-2</v>
      </c>
      <c r="H317" s="49">
        <f t="shared" si="275"/>
        <v>30.01019710785549</v>
      </c>
      <c r="I317" s="20">
        <f t="shared" si="246"/>
        <v>30.01019710785549</v>
      </c>
      <c r="J317" s="57">
        <f t="shared" si="276"/>
        <v>0</v>
      </c>
      <c r="K317" s="16">
        <f t="shared" si="247"/>
        <v>30.01019710785549</v>
      </c>
      <c r="L317" s="34">
        <f t="shared" si="277"/>
        <v>1</v>
      </c>
      <c r="M317" s="49">
        <f t="shared" si="292"/>
        <v>59.989837266501702</v>
      </c>
      <c r="N317" s="20">
        <f t="shared" si="293"/>
        <v>59.989837266501702</v>
      </c>
      <c r="O317" s="16">
        <f t="shared" si="278"/>
        <v>30.010162733498298</v>
      </c>
      <c r="P317" s="49">
        <f t="shared" si="294"/>
        <v>4.7698240440542092E-2</v>
      </c>
      <c r="Q317" s="20">
        <f t="shared" si="248"/>
        <v>4.7698240440542092E-2</v>
      </c>
      <c r="R317" s="49">
        <f t="shared" si="295"/>
        <v>9.5367117700288426E-2</v>
      </c>
      <c r="S317" s="20">
        <f t="shared" si="249"/>
        <v>9.5367117700288426E-2</v>
      </c>
      <c r="T317" s="57">
        <f t="shared" si="296"/>
        <v>-8.3792232323334007E-2</v>
      </c>
      <c r="U317" s="16">
        <f t="shared" si="279"/>
        <v>-1.2103543306636599E-3</v>
      </c>
      <c r="V317" s="16">
        <f t="shared" si="297"/>
        <v>-1.2103543306636599E-3</v>
      </c>
      <c r="W317" s="34">
        <f t="shared" si="250"/>
        <v>4</v>
      </c>
      <c r="X317" s="49">
        <f t="shared" si="298"/>
        <v>59.989802899528485</v>
      </c>
      <c r="Y317" s="20">
        <f t="shared" si="299"/>
        <v>59.989802899528485</v>
      </c>
      <c r="Z317" s="16">
        <f t="shared" si="280"/>
        <v>30.010197100471515</v>
      </c>
      <c r="AA317" s="49">
        <f t="shared" si="251"/>
        <v>-6.9908564208146114E-4</v>
      </c>
      <c r="AB317" s="20">
        <f t="shared" si="281"/>
        <v>359.99930091435795</v>
      </c>
      <c r="AC317" s="49">
        <f t="shared" si="282"/>
        <v>1.3977406302247569E-3</v>
      </c>
      <c r="AD317" s="20">
        <f t="shared" si="283"/>
        <v>359.99860225936976</v>
      </c>
      <c r="AF317" s="58">
        <f t="shared" si="300"/>
        <v>6.1111288584826315</v>
      </c>
      <c r="AG317" s="51">
        <f t="shared" si="284"/>
        <v>366.6677315089579</v>
      </c>
      <c r="AH317" s="16">
        <f t="shared" si="285"/>
        <v>250.00072602883495</v>
      </c>
      <c r="AI317" s="52">
        <f t="shared" si="252"/>
        <v>159.83495582985145</v>
      </c>
      <c r="AJ317" s="52">
        <f t="shared" si="286"/>
        <v>4.8397326082579184E-2</v>
      </c>
      <c r="AK317" s="16">
        <f t="shared" si="301"/>
        <v>14.080782718209434</v>
      </c>
      <c r="AL317" s="16">
        <f t="shared" si="302"/>
        <v>14.08008363256738</v>
      </c>
      <c r="AM317" s="32">
        <f t="shared" si="253"/>
        <v>6.1111288571190805</v>
      </c>
      <c r="AN317" s="32">
        <f t="shared" si="254"/>
        <v>-1.2909556936683487E-4</v>
      </c>
      <c r="AO317" s="32">
        <f t="shared" si="255"/>
        <v>5.9275300053628008</v>
      </c>
      <c r="AP317" s="32">
        <f t="shared" si="256"/>
        <v>-1.2909556936683487E-4</v>
      </c>
      <c r="AQ317" s="32">
        <f t="shared" si="257"/>
        <v>1.4867023723117008</v>
      </c>
      <c r="AR317" s="56">
        <f t="shared" si="304"/>
        <v>1766.5102068931706</v>
      </c>
      <c r="AS317" s="56">
        <f t="shared" si="304"/>
        <v>-1.2520488461770308E-2</v>
      </c>
      <c r="AT317" s="56">
        <f t="shared" si="304"/>
        <v>218.14224270581761</v>
      </c>
      <c r="AU317" s="55">
        <f t="shared" si="288"/>
        <v>0.31005890174502254</v>
      </c>
      <c r="AV317" s="56">
        <f t="shared" si="258"/>
        <v>11547.072451560827</v>
      </c>
      <c r="AW317" s="53">
        <f t="shared" si="259"/>
        <v>1.0319875251569945E-2</v>
      </c>
      <c r="AX317" s="53">
        <f t="shared" si="260"/>
        <v>9.6755494886304902E-2</v>
      </c>
      <c r="AY317" s="56">
        <f t="shared" si="261"/>
        <v>676.67136828194111</v>
      </c>
      <c r="AZ317" s="56">
        <f t="shared" si="262"/>
        <v>399.58738957462862</v>
      </c>
      <c r="BA317" s="53">
        <f t="shared" si="263"/>
        <v>7.4403432051347793E-3</v>
      </c>
      <c r="BB317" s="56">
        <f t="shared" si="264"/>
        <v>277.08987411953512</v>
      </c>
      <c r="BC317" s="56">
        <f t="shared" si="265"/>
        <v>-5.8954122226282379E-3</v>
      </c>
      <c r="BD317" s="53">
        <f t="shared" si="266"/>
        <v>-5.2688609125233592E-9</v>
      </c>
      <c r="BE317" s="32">
        <f t="shared" si="267"/>
        <v>6.1111288532137706</v>
      </c>
      <c r="BF317" s="53">
        <f t="shared" si="268"/>
        <v>1.8879585393363475E-7</v>
      </c>
      <c r="BG317" s="51">
        <f t="shared" si="289"/>
        <v>6.1111290420096243</v>
      </c>
      <c r="BH317" s="51">
        <f t="shared" si="269"/>
        <v>-8.9372222202280961E-3</v>
      </c>
      <c r="BI317" s="51">
        <f t="shared" si="270"/>
        <v>-8.3792229823272418E-2</v>
      </c>
    </row>
    <row r="318" spans="1:61" ht="12.75" customHeight="1" x14ac:dyDescent="0.2">
      <c r="A318" s="45">
        <f t="shared" si="271"/>
        <v>292</v>
      </c>
      <c r="B318" s="57">
        <f t="shared" si="290"/>
        <v>9.6755494886304902E-2</v>
      </c>
      <c r="C318" s="16">
        <f t="shared" si="272"/>
        <v>9.5357754256042426E-2</v>
      </c>
      <c r="D318" s="34">
        <f t="shared" si="273"/>
        <v>1</v>
      </c>
      <c r="E318" s="49">
        <f t="shared" si="291"/>
        <v>8.2573741238034418E-2</v>
      </c>
      <c r="F318" s="49">
        <f t="shared" si="274"/>
        <v>4.7693606799600725E-2</v>
      </c>
      <c r="G318" s="20">
        <f t="shared" si="245"/>
        <v>4.7693606799600725E-2</v>
      </c>
      <c r="H318" s="49">
        <f t="shared" si="275"/>
        <v>30.010231468102869</v>
      </c>
      <c r="I318" s="20">
        <f t="shared" si="246"/>
        <v>30.010231468102869</v>
      </c>
      <c r="J318" s="57">
        <f t="shared" si="276"/>
        <v>0</v>
      </c>
      <c r="K318" s="16">
        <f t="shared" si="247"/>
        <v>30.010231468102869</v>
      </c>
      <c r="L318" s="34">
        <f t="shared" si="277"/>
        <v>1</v>
      </c>
      <c r="M318" s="49">
        <f t="shared" si="292"/>
        <v>59.989802899528485</v>
      </c>
      <c r="N318" s="20">
        <f t="shared" si="293"/>
        <v>59.989802899528485</v>
      </c>
      <c r="O318" s="16">
        <f t="shared" si="278"/>
        <v>30.010197100471515</v>
      </c>
      <c r="P318" s="49">
        <f t="shared" si="294"/>
        <v>4.7693606799600739E-2</v>
      </c>
      <c r="Q318" s="20">
        <f t="shared" si="248"/>
        <v>4.7693606799600739E-2</v>
      </c>
      <c r="R318" s="49">
        <f t="shared" si="295"/>
        <v>9.5357754253269547E-2</v>
      </c>
      <c r="S318" s="20">
        <f t="shared" si="249"/>
        <v>9.5357754253269547E-2</v>
      </c>
      <c r="T318" s="57">
        <f t="shared" si="296"/>
        <v>-8.3792229823272418E-2</v>
      </c>
      <c r="U318" s="16">
        <f t="shared" si="279"/>
        <v>-1.2184885852380006E-3</v>
      </c>
      <c r="V318" s="16">
        <f t="shared" si="297"/>
        <v>-1.2184885852380006E-3</v>
      </c>
      <c r="W318" s="34">
        <f t="shared" si="250"/>
        <v>4</v>
      </c>
      <c r="X318" s="49">
        <f t="shared" si="298"/>
        <v>59.989768539380698</v>
      </c>
      <c r="Y318" s="20">
        <f t="shared" si="299"/>
        <v>59.989768539380698</v>
      </c>
      <c r="Z318" s="16">
        <f t="shared" si="280"/>
        <v>30.010231460619302</v>
      </c>
      <c r="AA318" s="49">
        <f t="shared" si="251"/>
        <v>-7.0378486108750441E-4</v>
      </c>
      <c r="AB318" s="20">
        <f t="shared" si="281"/>
        <v>359.99929621513894</v>
      </c>
      <c r="AC318" s="49">
        <f t="shared" si="282"/>
        <v>1.4071344931424891E-3</v>
      </c>
      <c r="AD318" s="20">
        <f t="shared" si="283"/>
        <v>359.99859286550685</v>
      </c>
      <c r="AF318" s="58">
        <f t="shared" si="300"/>
        <v>6.1111290420096243</v>
      </c>
      <c r="AG318" s="51">
        <f t="shared" si="284"/>
        <v>366.66774252057746</v>
      </c>
      <c r="AH318" s="16">
        <f t="shared" si="285"/>
        <v>250.00073353675737</v>
      </c>
      <c r="AI318" s="52">
        <f t="shared" si="252"/>
        <v>159.83496543005131</v>
      </c>
      <c r="AJ318" s="52">
        <f t="shared" si="286"/>
        <v>4.8397391660671474E-2</v>
      </c>
      <c r="AK318" s="16">
        <f t="shared" si="301"/>
        <v>14.129180109870106</v>
      </c>
      <c r="AL318" s="16">
        <f t="shared" si="302"/>
        <v>14.128476325009046</v>
      </c>
      <c r="AM318" s="32">
        <f t="shared" si="253"/>
        <v>6.1111290406276844</v>
      </c>
      <c r="AN318" s="32">
        <f t="shared" si="254"/>
        <v>-1.2996316732794694E-4</v>
      </c>
      <c r="AO318" s="32">
        <f t="shared" si="255"/>
        <v>5.9262723828193682</v>
      </c>
      <c r="AP318" s="32">
        <f t="shared" si="256"/>
        <v>-1.2996316732794694E-4</v>
      </c>
      <c r="AQ318" s="32">
        <f t="shared" si="257"/>
        <v>1.4917083481148323</v>
      </c>
      <c r="AR318" s="56">
        <f t="shared" si="304"/>
        <v>1772.43647927599</v>
      </c>
      <c r="AS318" s="56">
        <f t="shared" si="304"/>
        <v>-1.2650451629098254E-2</v>
      </c>
      <c r="AT318" s="56">
        <f t="shared" si="304"/>
        <v>219.63395105393244</v>
      </c>
      <c r="AU318" s="55">
        <f t="shared" si="288"/>
        <v>0.31005890174502254</v>
      </c>
      <c r="AV318" s="56">
        <f t="shared" si="258"/>
        <v>11547.073145115017</v>
      </c>
      <c r="AW318" s="53">
        <f t="shared" si="259"/>
        <v>1.0319875871414736E-2</v>
      </c>
      <c r="AX318" s="53">
        <f t="shared" si="260"/>
        <v>9.6755497792027439E-2</v>
      </c>
      <c r="AY318" s="56">
        <f t="shared" si="261"/>
        <v>676.67134796041614</v>
      </c>
      <c r="AZ318" s="56">
        <f t="shared" si="262"/>
        <v>399.58741357512827</v>
      </c>
      <c r="BA318" s="53">
        <f t="shared" si="263"/>
        <v>7.4403432051347793E-3</v>
      </c>
      <c r="BB318" s="56">
        <f t="shared" si="264"/>
        <v>277.08989076244131</v>
      </c>
      <c r="BC318" s="56">
        <f t="shared" si="265"/>
        <v>-5.9563771534385523E-3</v>
      </c>
      <c r="BD318" s="53">
        <f t="shared" si="266"/>
        <v>-5.3233466259647771E-9</v>
      </c>
      <c r="BE318" s="32">
        <f t="shared" si="267"/>
        <v>6.111129036686278</v>
      </c>
      <c r="BF318" s="53">
        <f t="shared" si="268"/>
        <v>1.9006466712274723E-7</v>
      </c>
      <c r="BG318" s="51">
        <f t="shared" si="289"/>
        <v>6.1111292267509452</v>
      </c>
      <c r="BH318" s="51">
        <f t="shared" si="269"/>
        <v>-8.9372222202012044E-3</v>
      </c>
      <c r="BI318" s="51">
        <f t="shared" si="270"/>
        <v>-8.3792227306605419E-2</v>
      </c>
    </row>
    <row r="319" spans="1:61" ht="12.75" customHeight="1" x14ac:dyDescent="0.2">
      <c r="A319" s="45">
        <f t="shared" si="271"/>
        <v>293</v>
      </c>
      <c r="B319" s="57">
        <f t="shared" si="290"/>
        <v>9.6755497792027439E-2</v>
      </c>
      <c r="C319" s="16">
        <f t="shared" si="272"/>
        <v>9.5348363298853656E-2</v>
      </c>
      <c r="D319" s="34">
        <f t="shared" si="273"/>
        <v>1</v>
      </c>
      <c r="E319" s="49">
        <f t="shared" si="291"/>
        <v>8.2565580670215674E-2</v>
      </c>
      <c r="F319" s="49">
        <f t="shared" si="274"/>
        <v>4.7688959378321516E-2</v>
      </c>
      <c r="G319" s="20">
        <f t="shared" si="245"/>
        <v>4.7688959378321516E-2</v>
      </c>
      <c r="H319" s="49">
        <f t="shared" si="275"/>
        <v>30.010265821505605</v>
      </c>
      <c r="I319" s="20">
        <f t="shared" si="246"/>
        <v>30.010265821505605</v>
      </c>
      <c r="J319" s="57">
        <f t="shared" si="276"/>
        <v>0</v>
      </c>
      <c r="K319" s="16">
        <f t="shared" si="247"/>
        <v>30.010265821505605</v>
      </c>
      <c r="L319" s="34">
        <f t="shared" si="277"/>
        <v>1</v>
      </c>
      <c r="M319" s="49">
        <f t="shared" si="292"/>
        <v>59.989768539380698</v>
      </c>
      <c r="N319" s="20">
        <f t="shared" si="293"/>
        <v>59.989768539380698</v>
      </c>
      <c r="O319" s="16">
        <f t="shared" si="278"/>
        <v>30.010231460619302</v>
      </c>
      <c r="P319" s="49">
        <f t="shared" si="294"/>
        <v>4.7688959378321516E-2</v>
      </c>
      <c r="Q319" s="20">
        <f t="shared" si="248"/>
        <v>4.7688959378321516E-2</v>
      </c>
      <c r="R319" s="49">
        <f t="shared" si="295"/>
        <v>9.5348363297747735E-2</v>
      </c>
      <c r="S319" s="20">
        <f t="shared" si="249"/>
        <v>9.5348363297747735E-2</v>
      </c>
      <c r="T319" s="57">
        <f t="shared" si="296"/>
        <v>-8.3792227306605419E-2</v>
      </c>
      <c r="U319" s="16">
        <f t="shared" si="279"/>
        <v>-1.2266466363897444E-3</v>
      </c>
      <c r="V319" s="16">
        <f t="shared" si="297"/>
        <v>-1.2266466363897444E-3</v>
      </c>
      <c r="W319" s="34">
        <f t="shared" si="250"/>
        <v>4</v>
      </c>
      <c r="X319" s="49">
        <f t="shared" si="298"/>
        <v>59.989734186078508</v>
      </c>
      <c r="Y319" s="20">
        <f t="shared" si="299"/>
        <v>59.989734186078508</v>
      </c>
      <c r="Z319" s="16">
        <f t="shared" si="280"/>
        <v>30.010265813921492</v>
      </c>
      <c r="AA319" s="49">
        <f t="shared" si="251"/>
        <v>-7.0849783755562261E-4</v>
      </c>
      <c r="AB319" s="20">
        <f t="shared" si="281"/>
        <v>359.99929150216246</v>
      </c>
      <c r="AC319" s="49">
        <f t="shared" si="282"/>
        <v>1.4165561123919818E-3</v>
      </c>
      <c r="AD319" s="20">
        <f t="shared" si="283"/>
        <v>359.99858344388758</v>
      </c>
      <c r="AF319" s="58">
        <f t="shared" si="300"/>
        <v>6.1111292267509452</v>
      </c>
      <c r="AG319" s="51">
        <f t="shared" si="284"/>
        <v>366.6677536050567</v>
      </c>
      <c r="AH319" s="16">
        <f t="shared" si="285"/>
        <v>250.00074109435687</v>
      </c>
      <c r="AI319" s="52">
        <f t="shared" si="252"/>
        <v>159.83497509377233</v>
      </c>
      <c r="AJ319" s="52">
        <f t="shared" si="286"/>
        <v>4.8397457215855866E-2</v>
      </c>
      <c r="AK319" s="16">
        <f t="shared" si="301"/>
        <v>14.177577567085962</v>
      </c>
      <c r="AL319" s="16">
        <f t="shared" si="302"/>
        <v>14.176869069248426</v>
      </c>
      <c r="AM319" s="32">
        <f t="shared" si="253"/>
        <v>6.1111292253504388</v>
      </c>
      <c r="AN319" s="32">
        <f t="shared" si="254"/>
        <v>-1.3083330349407079E-4</v>
      </c>
      <c r="AO319" s="32">
        <f t="shared" si="255"/>
        <v>5.9250105324048823</v>
      </c>
      <c r="AP319" s="32">
        <f t="shared" si="256"/>
        <v>-1.3083330349407079E-4</v>
      </c>
      <c r="AQ319" s="32">
        <f t="shared" si="257"/>
        <v>1.4967132657337787</v>
      </c>
      <c r="AR319" s="56">
        <f t="shared" si="304"/>
        <v>1778.3614898083949</v>
      </c>
      <c r="AS319" s="56">
        <f t="shared" si="304"/>
        <v>-1.2781284932592325E-2</v>
      </c>
      <c r="AT319" s="56">
        <f t="shared" si="304"/>
        <v>221.13066431966621</v>
      </c>
      <c r="AU319" s="55">
        <f t="shared" si="288"/>
        <v>0.31005890174502254</v>
      </c>
      <c r="AV319" s="56">
        <f t="shared" si="258"/>
        <v>11547.073843258213</v>
      </c>
      <c r="AW319" s="53">
        <f t="shared" si="259"/>
        <v>1.0319876495360827E-2</v>
      </c>
      <c r="AX319" s="53">
        <f t="shared" si="260"/>
        <v>9.6755500716976098E-2</v>
      </c>
      <c r="AY319" s="56">
        <f t="shared" si="261"/>
        <v>676.67132750443261</v>
      </c>
      <c r="AZ319" s="56">
        <f t="shared" si="262"/>
        <v>399.58743773443081</v>
      </c>
      <c r="BA319" s="53">
        <f t="shared" si="263"/>
        <v>7.4403432051347793E-3</v>
      </c>
      <c r="BB319" s="56">
        <f t="shared" si="264"/>
        <v>277.0899075154677</v>
      </c>
      <c r="BC319" s="56">
        <f t="shared" si="265"/>
        <v>-6.0177454658969509E-3</v>
      </c>
      <c r="BD319" s="53">
        <f t="shared" si="266"/>
        <v>-5.3781928505491252E-9</v>
      </c>
      <c r="BE319" s="32">
        <f t="shared" si="267"/>
        <v>6.1111292213727522</v>
      </c>
      <c r="BF319" s="53">
        <f t="shared" si="268"/>
        <v>1.9133719219608431E-7</v>
      </c>
      <c r="BG319" s="51">
        <f t="shared" si="289"/>
        <v>6.1111294127099445</v>
      </c>
      <c r="BH319" s="51">
        <f t="shared" si="269"/>
        <v>-8.9372222201740507E-3</v>
      </c>
      <c r="BI319" s="51">
        <f t="shared" si="270"/>
        <v>-8.3792224773285975E-2</v>
      </c>
    </row>
    <row r="320" spans="1:61" ht="12.75" customHeight="1" x14ac:dyDescent="0.2">
      <c r="A320" s="45">
        <f t="shared" si="271"/>
        <v>294</v>
      </c>
      <c r="B320" s="57">
        <f t="shared" si="290"/>
        <v>9.6755500716976098E-2</v>
      </c>
      <c r="C320" s="16">
        <f t="shared" si="272"/>
        <v>9.5338944604577591E-2</v>
      </c>
      <c r="D320" s="34">
        <f t="shared" si="273"/>
        <v>1</v>
      </c>
      <c r="E320" s="49">
        <f t="shared" si="291"/>
        <v>8.2557396095168725E-2</v>
      </c>
      <c r="F320" s="49">
        <f t="shared" si="274"/>
        <v>4.7684298064533677E-2</v>
      </c>
      <c r="G320" s="20">
        <f t="shared" si="245"/>
        <v>4.7684298064533677E-2</v>
      </c>
      <c r="H320" s="49">
        <f t="shared" si="275"/>
        <v>30.010300168043429</v>
      </c>
      <c r="I320" s="20">
        <f t="shared" si="246"/>
        <v>30.010300168043429</v>
      </c>
      <c r="J320" s="57">
        <f t="shared" si="276"/>
        <v>0</v>
      </c>
      <c r="K320" s="16">
        <f t="shared" si="247"/>
        <v>30.010300168043429</v>
      </c>
      <c r="L320" s="34">
        <f t="shared" si="277"/>
        <v>1</v>
      </c>
      <c r="M320" s="49">
        <f t="shared" si="292"/>
        <v>59.989734186078508</v>
      </c>
      <c r="N320" s="20">
        <f t="shared" si="293"/>
        <v>59.989734186078508</v>
      </c>
      <c r="O320" s="16">
        <f t="shared" si="278"/>
        <v>30.010265813921492</v>
      </c>
      <c r="P320" s="49">
        <f t="shared" si="294"/>
        <v>4.7684298064533677E-2</v>
      </c>
      <c r="Q320" s="20">
        <f t="shared" si="248"/>
        <v>4.7684298064533677E-2</v>
      </c>
      <c r="R320" s="49">
        <f t="shared" si="295"/>
        <v>9.5338944603857945E-2</v>
      </c>
      <c r="S320" s="20">
        <f t="shared" si="249"/>
        <v>9.5338944603857945E-2</v>
      </c>
      <c r="T320" s="57">
        <f t="shared" si="296"/>
        <v>-8.3792224773285975E-2</v>
      </c>
      <c r="U320" s="16">
        <f t="shared" si="279"/>
        <v>-1.2348286781172502E-3</v>
      </c>
      <c r="V320" s="16">
        <f t="shared" si="297"/>
        <v>-1.2348286781172502E-3</v>
      </c>
      <c r="W320" s="34">
        <f t="shared" si="250"/>
        <v>4</v>
      </c>
      <c r="X320" s="49">
        <f t="shared" si="298"/>
        <v>59.989699839642213</v>
      </c>
      <c r="Y320" s="20">
        <f t="shared" si="299"/>
        <v>59.989699839642213</v>
      </c>
      <c r="Z320" s="16">
        <f t="shared" si="280"/>
        <v>30.010300160357787</v>
      </c>
      <c r="AA320" s="49">
        <f t="shared" si="251"/>
        <v>-7.1322468358994055E-4</v>
      </c>
      <c r="AB320" s="20">
        <f t="shared" si="281"/>
        <v>359.99928677531642</v>
      </c>
      <c r="AC320" s="49">
        <f t="shared" si="282"/>
        <v>1.4260051933648165E-3</v>
      </c>
      <c r="AD320" s="20">
        <f t="shared" si="283"/>
        <v>359.99857399480663</v>
      </c>
      <c r="AF320" s="58">
        <f t="shared" si="300"/>
        <v>6.1111294127099445</v>
      </c>
      <c r="AG320" s="51">
        <f t="shared" si="284"/>
        <v>366.66776476259668</v>
      </c>
      <c r="AH320" s="16">
        <f t="shared" si="285"/>
        <v>250.00074870177048</v>
      </c>
      <c r="AI320" s="52">
        <f t="shared" si="252"/>
        <v>159.83498482118975</v>
      </c>
      <c r="AJ320" s="52">
        <f t="shared" si="286"/>
        <v>4.839752274813236E-2</v>
      </c>
      <c r="AK320" s="16">
        <f t="shared" si="301"/>
        <v>14.225975089834094</v>
      </c>
      <c r="AL320" s="16">
        <f t="shared" si="302"/>
        <v>14.225261865150514</v>
      </c>
      <c r="AM320" s="32">
        <f t="shared" si="253"/>
        <v>6.1111294112906922</v>
      </c>
      <c r="AN320" s="32">
        <f t="shared" si="254"/>
        <v>-1.3170599855776236E-4</v>
      </c>
      <c r="AO320" s="32">
        <f t="shared" si="255"/>
        <v>5.9237444550117084</v>
      </c>
      <c r="AP320" s="32">
        <f t="shared" si="256"/>
        <v>-1.3170599855776236E-4</v>
      </c>
      <c r="AQ320" s="32">
        <f t="shared" si="257"/>
        <v>1.5017171215845402</v>
      </c>
      <c r="AR320" s="56">
        <f t="shared" si="304"/>
        <v>1784.2852342634067</v>
      </c>
      <c r="AS320" s="56">
        <f t="shared" si="304"/>
        <v>-1.2912990931150087E-2</v>
      </c>
      <c r="AT320" s="56">
        <f t="shared" si="304"/>
        <v>222.63238144125074</v>
      </c>
      <c r="AU320" s="55">
        <f t="shared" si="288"/>
        <v>0.31005890174502254</v>
      </c>
      <c r="AV320" s="56">
        <f t="shared" si="258"/>
        <v>11547.074546003074</v>
      </c>
      <c r="AW320" s="53">
        <f t="shared" si="259"/>
        <v>1.0319877123419524E-2</v>
      </c>
      <c r="AX320" s="53">
        <f t="shared" si="260"/>
        <v>9.6755503661203807E-2</v>
      </c>
      <c r="AY320" s="56">
        <f t="shared" si="261"/>
        <v>676.67130691361967</v>
      </c>
      <c r="AZ320" s="56">
        <f t="shared" si="262"/>
        <v>399.58746205297439</v>
      </c>
      <c r="BA320" s="53">
        <f t="shared" si="263"/>
        <v>7.4403432051347793E-3</v>
      </c>
      <c r="BB320" s="56">
        <f t="shared" si="264"/>
        <v>277.08992437891823</v>
      </c>
      <c r="BC320" s="56">
        <f t="shared" si="265"/>
        <v>-6.0795182729407315E-3</v>
      </c>
      <c r="BD320" s="53">
        <f t="shared" si="266"/>
        <v>-5.4334005809331966E-9</v>
      </c>
      <c r="BE320" s="32">
        <f t="shared" si="267"/>
        <v>6.1111294072765441</v>
      </c>
      <c r="BF320" s="53">
        <f t="shared" si="268"/>
        <v>1.9261345941427704E-7</v>
      </c>
      <c r="BG320" s="51">
        <f t="shared" si="289"/>
        <v>6.1111295998900035</v>
      </c>
      <c r="BH320" s="51">
        <f t="shared" si="269"/>
        <v>-8.9372222201466352E-3</v>
      </c>
      <c r="BI320" s="51">
        <f t="shared" si="270"/>
        <v>-8.3792222223268126E-2</v>
      </c>
    </row>
    <row r="321" spans="1:61" ht="12.75" customHeight="1" x14ac:dyDescent="0.2">
      <c r="A321" s="45">
        <f t="shared" si="271"/>
        <v>295</v>
      </c>
      <c r="B321" s="57">
        <f t="shared" si="290"/>
        <v>9.6755503661203807E-2</v>
      </c>
      <c r="C321" s="16">
        <f t="shared" si="272"/>
        <v>9.5329498467833673E-2</v>
      </c>
      <c r="D321" s="34">
        <f t="shared" si="273"/>
        <v>1</v>
      </c>
      <c r="E321" s="49">
        <f t="shared" si="291"/>
        <v>8.2549187768055143E-2</v>
      </c>
      <c r="F321" s="49">
        <f t="shared" si="274"/>
        <v>4.7679623005523607E-2</v>
      </c>
      <c r="G321" s="20">
        <f t="shared" si="245"/>
        <v>4.7679623005523607E-2</v>
      </c>
      <c r="H321" s="49">
        <f t="shared" si="275"/>
        <v>30.010334507696232</v>
      </c>
      <c r="I321" s="20">
        <f t="shared" si="246"/>
        <v>30.010334507696232</v>
      </c>
      <c r="J321" s="57">
        <f t="shared" si="276"/>
        <v>0</v>
      </c>
      <c r="K321" s="16">
        <f t="shared" si="247"/>
        <v>30.010334507696232</v>
      </c>
      <c r="L321" s="34">
        <f t="shared" si="277"/>
        <v>1</v>
      </c>
      <c r="M321" s="49">
        <f t="shared" si="292"/>
        <v>59.989699839642199</v>
      </c>
      <c r="N321" s="20">
        <f t="shared" si="293"/>
        <v>59.989699839642199</v>
      </c>
      <c r="O321" s="16">
        <f t="shared" si="278"/>
        <v>30.010300160357801</v>
      </c>
      <c r="P321" s="49">
        <f t="shared" si="294"/>
        <v>4.7679623005523628E-2</v>
      </c>
      <c r="Q321" s="20">
        <f t="shared" si="248"/>
        <v>4.7679623005523628E-2</v>
      </c>
      <c r="R321" s="49">
        <f t="shared" si="295"/>
        <v>9.5329498469249194E-2</v>
      </c>
      <c r="S321" s="20">
        <f t="shared" si="249"/>
        <v>9.5329498469249194E-2</v>
      </c>
      <c r="T321" s="57">
        <f t="shared" si="296"/>
        <v>-8.3792222223268126E-2</v>
      </c>
      <c r="U321" s="16">
        <f t="shared" si="279"/>
        <v>-1.2430344552129824E-3</v>
      </c>
      <c r="V321" s="16">
        <f t="shared" si="297"/>
        <v>-1.2430344552129824E-3</v>
      </c>
      <c r="W321" s="34">
        <f t="shared" si="250"/>
        <v>4</v>
      </c>
      <c r="X321" s="49">
        <f t="shared" si="298"/>
        <v>59.989665500091917</v>
      </c>
      <c r="Y321" s="20">
        <f t="shared" si="299"/>
        <v>59.989665500091917</v>
      </c>
      <c r="Z321" s="16">
        <f t="shared" si="280"/>
        <v>30.010334499908083</v>
      </c>
      <c r="AA321" s="49">
        <f t="shared" si="251"/>
        <v>-7.1796525183798275E-4</v>
      </c>
      <c r="AB321" s="20">
        <f t="shared" si="281"/>
        <v>359.99928203474815</v>
      </c>
      <c r="AC321" s="49">
        <f t="shared" si="282"/>
        <v>1.4354819554810991E-3</v>
      </c>
      <c r="AD321" s="20">
        <f t="shared" si="283"/>
        <v>359.99856451804453</v>
      </c>
      <c r="AF321" s="58">
        <f t="shared" si="300"/>
        <v>6.1111295998900035</v>
      </c>
      <c r="AG321" s="51">
        <f t="shared" si="284"/>
        <v>366.6677759934002</v>
      </c>
      <c r="AH321" s="16">
        <f t="shared" si="285"/>
        <v>250.00075635913652</v>
      </c>
      <c r="AI321" s="52">
        <f t="shared" si="252"/>
        <v>159.83499461248047</v>
      </c>
      <c r="AJ321" s="52">
        <f t="shared" si="286"/>
        <v>4.839758825738727E-2</v>
      </c>
      <c r="AK321" s="16">
        <f t="shared" si="301"/>
        <v>14.274372678091481</v>
      </c>
      <c r="AL321" s="16">
        <f t="shared" si="302"/>
        <v>14.27365471283963</v>
      </c>
      <c r="AM321" s="32">
        <f t="shared" si="253"/>
        <v>6.1111295984518259</v>
      </c>
      <c r="AN321" s="32">
        <f t="shared" si="254"/>
        <v>-1.3258122529958476E-4</v>
      </c>
      <c r="AO321" s="32">
        <f t="shared" si="255"/>
        <v>5.9224741515284922</v>
      </c>
      <c r="AP321" s="32">
        <f t="shared" si="256"/>
        <v>-1.3258122529958476E-4</v>
      </c>
      <c r="AQ321" s="32">
        <f t="shared" si="257"/>
        <v>1.50671991211069</v>
      </c>
      <c r="AR321" s="56">
        <f t="shared" si="304"/>
        <v>1790.2077084149353</v>
      </c>
      <c r="AS321" s="56">
        <f t="shared" si="304"/>
        <v>-1.3045572156449671E-2</v>
      </c>
      <c r="AT321" s="56">
        <f t="shared" si="304"/>
        <v>224.13910135336144</v>
      </c>
      <c r="AU321" s="55">
        <f t="shared" si="288"/>
        <v>0.31005890174502254</v>
      </c>
      <c r="AV321" s="56">
        <f t="shared" si="258"/>
        <v>11547.075253362378</v>
      </c>
      <c r="AW321" s="53">
        <f t="shared" si="259"/>
        <v>1.0319877755602253E-2</v>
      </c>
      <c r="AX321" s="53">
        <f t="shared" si="260"/>
        <v>9.6755506624764148E-2</v>
      </c>
      <c r="AY321" s="56">
        <f t="shared" si="261"/>
        <v>676.67128618760285</v>
      </c>
      <c r="AZ321" s="56">
        <f t="shared" si="262"/>
        <v>399.58748653120119</v>
      </c>
      <c r="BA321" s="53">
        <f t="shared" si="263"/>
        <v>7.4403432051347793E-3</v>
      </c>
      <c r="BB321" s="56">
        <f t="shared" si="264"/>
        <v>277.0899413530995</v>
      </c>
      <c r="BC321" s="56">
        <f t="shared" si="265"/>
        <v>-6.1416966978526943E-3</v>
      </c>
      <c r="BD321" s="53">
        <f t="shared" si="266"/>
        <v>-5.4889708210197944E-9</v>
      </c>
      <c r="BE321" s="32">
        <f t="shared" si="267"/>
        <v>6.1111295944010324</v>
      </c>
      <c r="BF321" s="53">
        <f t="shared" si="268"/>
        <v>1.9389342896904486E-7</v>
      </c>
      <c r="BG321" s="51">
        <f t="shared" si="289"/>
        <v>6.1111297882944617</v>
      </c>
      <c r="BH321" s="51">
        <f t="shared" si="269"/>
        <v>-8.9372222201189594E-3</v>
      </c>
      <c r="BI321" s="51">
        <f t="shared" si="270"/>
        <v>-8.3792219656505532E-2</v>
      </c>
    </row>
    <row r="322" spans="1:61" ht="12.75" customHeight="1" x14ac:dyDescent="0.2">
      <c r="A322" s="45">
        <f t="shared" si="271"/>
        <v>296</v>
      </c>
      <c r="B322" s="57">
        <f t="shared" si="290"/>
        <v>9.6755506624764148E-2</v>
      </c>
      <c r="C322" s="16">
        <f t="shared" si="272"/>
        <v>9.5320024669319992E-2</v>
      </c>
      <c r="D322" s="34">
        <f t="shared" si="273"/>
        <v>1</v>
      </c>
      <c r="E322" s="49">
        <f t="shared" si="291"/>
        <v>8.2540955499013399E-2</v>
      </c>
      <c r="F322" s="49">
        <f t="shared" si="274"/>
        <v>4.7674934091537162E-2</v>
      </c>
      <c r="G322" s="20">
        <f t="shared" si="245"/>
        <v>4.7674934091537162E-2</v>
      </c>
      <c r="H322" s="49">
        <f t="shared" si="275"/>
        <v>30.010368840443761</v>
      </c>
      <c r="I322" s="20">
        <f t="shared" si="246"/>
        <v>30.010368840443761</v>
      </c>
      <c r="J322" s="57">
        <f t="shared" si="276"/>
        <v>0</v>
      </c>
      <c r="K322" s="16">
        <f t="shared" si="247"/>
        <v>30.010368840443761</v>
      </c>
      <c r="L322" s="34">
        <f t="shared" si="277"/>
        <v>1</v>
      </c>
      <c r="M322" s="49">
        <f t="shared" si="292"/>
        <v>59.989665500091924</v>
      </c>
      <c r="N322" s="20">
        <f t="shared" si="293"/>
        <v>59.989665500091924</v>
      </c>
      <c r="O322" s="16">
        <f t="shared" si="278"/>
        <v>30.010334499908076</v>
      </c>
      <c r="P322" s="49">
        <f t="shared" si="294"/>
        <v>4.7674934091537155E-2</v>
      </c>
      <c r="Q322" s="20">
        <f t="shared" si="248"/>
        <v>4.7674934091537155E-2</v>
      </c>
      <c r="R322" s="49">
        <f t="shared" si="295"/>
        <v>9.5320024667796766E-2</v>
      </c>
      <c r="S322" s="20">
        <f t="shared" si="249"/>
        <v>9.5320024667796766E-2</v>
      </c>
      <c r="T322" s="57">
        <f t="shared" si="296"/>
        <v>-8.3792219656505532E-2</v>
      </c>
      <c r="U322" s="16">
        <f t="shared" si="279"/>
        <v>-1.2512641574921324E-3</v>
      </c>
      <c r="V322" s="16">
        <f t="shared" si="297"/>
        <v>-1.2512641574921324E-3</v>
      </c>
      <c r="W322" s="34">
        <f t="shared" si="250"/>
        <v>4</v>
      </c>
      <c r="X322" s="49">
        <f t="shared" si="298"/>
        <v>59.989631167447861</v>
      </c>
      <c r="Y322" s="20">
        <f t="shared" si="299"/>
        <v>59.989631167447861</v>
      </c>
      <c r="Z322" s="16">
        <f t="shared" si="280"/>
        <v>30.010368832552139</v>
      </c>
      <c r="AA322" s="49">
        <f t="shared" si="251"/>
        <v>-7.2271965198779885E-4</v>
      </c>
      <c r="AB322" s="20">
        <f t="shared" si="281"/>
        <v>359.999277280348</v>
      </c>
      <c r="AC322" s="49">
        <f t="shared" si="282"/>
        <v>1.4449863585513411E-3</v>
      </c>
      <c r="AD322" s="20">
        <f t="shared" si="283"/>
        <v>359.99855501364146</v>
      </c>
      <c r="AF322" s="58">
        <f t="shared" si="300"/>
        <v>6.1111297882944617</v>
      </c>
      <c r="AG322" s="51">
        <f t="shared" si="284"/>
        <v>366.6677872976677</v>
      </c>
      <c r="AH322" s="16">
        <f t="shared" si="285"/>
        <v>250.00076406659164</v>
      </c>
      <c r="AI322" s="52">
        <f t="shared" si="252"/>
        <v>159.83500446781915</v>
      </c>
      <c r="AJ322" s="52">
        <f t="shared" si="286"/>
        <v>4.8397653743563751E-2</v>
      </c>
      <c r="AK322" s="16">
        <f t="shared" si="301"/>
        <v>14.322770331835045</v>
      </c>
      <c r="AL322" s="16">
        <f t="shared" si="302"/>
        <v>14.322047612183042</v>
      </c>
      <c r="AM322" s="32">
        <f t="shared" si="253"/>
        <v>6.1111297868371777</v>
      </c>
      <c r="AN322" s="32">
        <f t="shared" si="254"/>
        <v>-1.3345900396593042E-4</v>
      </c>
      <c r="AO322" s="32">
        <f t="shared" si="255"/>
        <v>5.9211996228535826</v>
      </c>
      <c r="AP322" s="32">
        <f t="shared" si="256"/>
        <v>-1.3345900396593042E-4</v>
      </c>
      <c r="AQ322" s="32">
        <f t="shared" si="257"/>
        <v>1.5117216337299666</v>
      </c>
      <c r="AR322" s="56">
        <f t="shared" si="304"/>
        <v>1796.128908037789</v>
      </c>
      <c r="AS322" s="56">
        <f t="shared" si="304"/>
        <v>-1.3179031160415602E-2</v>
      </c>
      <c r="AT322" s="56">
        <f t="shared" si="304"/>
        <v>225.6508229870914</v>
      </c>
      <c r="AU322" s="55">
        <f t="shared" si="288"/>
        <v>0.31005890174502254</v>
      </c>
      <c r="AV322" s="56">
        <f t="shared" si="258"/>
        <v>11547.075965348748</v>
      </c>
      <c r="AW322" s="53">
        <f t="shared" si="259"/>
        <v>1.0319878391920296E-2</v>
      </c>
      <c r="AX322" s="53">
        <f t="shared" si="260"/>
        <v>9.6755509607710052E-2</v>
      </c>
      <c r="AY322" s="56">
        <f t="shared" si="261"/>
        <v>676.6712653260123</v>
      </c>
      <c r="AZ322" s="56">
        <f t="shared" si="262"/>
        <v>399.58751116954784</v>
      </c>
      <c r="BA322" s="53">
        <f t="shared" si="263"/>
        <v>7.4403432051347793E-3</v>
      </c>
      <c r="BB322" s="56">
        <f t="shared" si="264"/>
        <v>277.08995843831428</v>
      </c>
      <c r="BC322" s="56">
        <f t="shared" si="265"/>
        <v>-6.2042818498184715E-3</v>
      </c>
      <c r="BD322" s="53">
        <f t="shared" si="266"/>
        <v>-5.5449045621127634E-9</v>
      </c>
      <c r="BE322" s="32">
        <f t="shared" si="267"/>
        <v>6.1111297827495568</v>
      </c>
      <c r="BF322" s="53">
        <f t="shared" si="268"/>
        <v>1.9517713046851176E-7</v>
      </c>
      <c r="BG322" s="51">
        <f t="shared" si="289"/>
        <v>6.1111299779266872</v>
      </c>
      <c r="BH322" s="51">
        <f t="shared" si="269"/>
        <v>-8.9372222200910165E-3</v>
      </c>
      <c r="BI322" s="51">
        <f t="shared" si="270"/>
        <v>-8.3792217072952369E-2</v>
      </c>
    </row>
    <row r="323" spans="1:61" ht="12.75" customHeight="1" x14ac:dyDescent="0.2">
      <c r="A323" s="45">
        <f t="shared" si="271"/>
        <v>297</v>
      </c>
      <c r="B323" s="57">
        <f t="shared" si="290"/>
        <v>9.6755509607710052E-2</v>
      </c>
      <c r="C323" s="16">
        <f t="shared" si="272"/>
        <v>9.5310523249168E-2</v>
      </c>
      <c r="D323" s="34">
        <f t="shared" si="273"/>
        <v>1</v>
      </c>
      <c r="E323" s="49">
        <f t="shared" si="291"/>
        <v>8.2532699322834829E-2</v>
      </c>
      <c r="F323" s="49">
        <f t="shared" si="274"/>
        <v>4.7670231342577134E-2</v>
      </c>
      <c r="G323" s="20">
        <f t="shared" si="245"/>
        <v>4.7670231342577134E-2</v>
      </c>
      <c r="H323" s="49">
        <f t="shared" si="275"/>
        <v>30.010403166265817</v>
      </c>
      <c r="I323" s="20">
        <f t="shared" si="246"/>
        <v>30.010403166265817</v>
      </c>
      <c r="J323" s="57">
        <f t="shared" si="276"/>
        <v>0</v>
      </c>
      <c r="K323" s="16">
        <f t="shared" si="247"/>
        <v>30.010403166265817</v>
      </c>
      <c r="L323" s="34">
        <f t="shared" si="277"/>
        <v>1</v>
      </c>
      <c r="M323" s="49">
        <f t="shared" si="292"/>
        <v>59.989631167447861</v>
      </c>
      <c r="N323" s="20">
        <f t="shared" si="293"/>
        <v>59.989631167447861</v>
      </c>
      <c r="O323" s="16">
        <f t="shared" si="278"/>
        <v>30.010368832552139</v>
      </c>
      <c r="P323" s="49">
        <f t="shared" si="294"/>
        <v>4.7670231342577134E-2</v>
      </c>
      <c r="Q323" s="20">
        <f t="shared" si="248"/>
        <v>4.7670231342577134E-2</v>
      </c>
      <c r="R323" s="49">
        <f t="shared" si="295"/>
        <v>9.5310523252450527E-2</v>
      </c>
      <c r="S323" s="20">
        <f t="shared" si="249"/>
        <v>9.5310523252450527E-2</v>
      </c>
      <c r="T323" s="57">
        <f t="shared" si="296"/>
        <v>-8.3792217072952369E-2</v>
      </c>
      <c r="U323" s="16">
        <f t="shared" si="279"/>
        <v>-1.2595177501175392E-3</v>
      </c>
      <c r="V323" s="16">
        <f t="shared" si="297"/>
        <v>-1.2595177501175392E-3</v>
      </c>
      <c r="W323" s="34">
        <f t="shared" si="250"/>
        <v>4</v>
      </c>
      <c r="X323" s="49">
        <f t="shared" si="298"/>
        <v>59.989596841730275</v>
      </c>
      <c r="Y323" s="20">
        <f t="shared" si="299"/>
        <v>59.989596841730275</v>
      </c>
      <c r="Z323" s="16">
        <f t="shared" si="280"/>
        <v>30.010403158269725</v>
      </c>
      <c r="AA323" s="49">
        <f t="shared" si="251"/>
        <v>-7.2748786397052042E-4</v>
      </c>
      <c r="AB323" s="20">
        <f t="shared" si="281"/>
        <v>359.99927251213603</v>
      </c>
      <c r="AC323" s="49">
        <f t="shared" si="282"/>
        <v>1.4545183618644422E-3</v>
      </c>
      <c r="AD323" s="20">
        <f t="shared" si="283"/>
        <v>359.99854548163813</v>
      </c>
      <c r="AF323" s="58">
        <f t="shared" si="300"/>
        <v>6.1111299779266872</v>
      </c>
      <c r="AG323" s="51">
        <f t="shared" si="284"/>
        <v>366.66779867560126</v>
      </c>
      <c r="AH323" s="16">
        <f t="shared" si="285"/>
        <v>250.00077182427361</v>
      </c>
      <c r="AI323" s="52">
        <f t="shared" si="252"/>
        <v>159.83501438738205</v>
      </c>
      <c r="AJ323" s="52">
        <f t="shared" si="286"/>
        <v>4.8397719206548118E-2</v>
      </c>
      <c r="AK323" s="16">
        <f t="shared" si="301"/>
        <v>14.371168051041593</v>
      </c>
      <c r="AL323" s="16">
        <f t="shared" si="302"/>
        <v>14.370440563177624</v>
      </c>
      <c r="AM323" s="32">
        <f t="shared" si="253"/>
        <v>6.1111299764501146</v>
      </c>
      <c r="AN323" s="32">
        <f t="shared" si="254"/>
        <v>-1.3433933084192832E-4</v>
      </c>
      <c r="AO323" s="32">
        <f t="shared" si="255"/>
        <v>5.9199208698849883</v>
      </c>
      <c r="AP323" s="32">
        <f t="shared" si="256"/>
        <v>-1.3433933084192832E-4</v>
      </c>
      <c r="AQ323" s="32">
        <f t="shared" si="257"/>
        <v>1.5167222828742701</v>
      </c>
      <c r="AR323" s="56">
        <f t="shared" si="304"/>
        <v>1802.0488289076739</v>
      </c>
      <c r="AS323" s="56">
        <f t="shared" si="304"/>
        <v>-1.3313370491257529E-2</v>
      </c>
      <c r="AT323" s="56">
        <f t="shared" si="304"/>
        <v>227.16754526996567</v>
      </c>
      <c r="AU323" s="55">
        <f t="shared" si="288"/>
        <v>0.31005890174502254</v>
      </c>
      <c r="AV323" s="56">
        <f t="shared" si="258"/>
        <v>11547.076681974913</v>
      </c>
      <c r="AW323" s="53">
        <f t="shared" si="259"/>
        <v>1.0319879032385024E-2</v>
      </c>
      <c r="AX323" s="53">
        <f t="shared" si="260"/>
        <v>9.6755512610094768E-2</v>
      </c>
      <c r="AY323" s="56">
        <f t="shared" si="261"/>
        <v>676.67124432847527</v>
      </c>
      <c r="AZ323" s="56">
        <f t="shared" si="262"/>
        <v>399.58753596845509</v>
      </c>
      <c r="BA323" s="53">
        <f t="shared" si="263"/>
        <v>7.4403432051347793E-3</v>
      </c>
      <c r="BB323" s="56">
        <f t="shared" si="264"/>
        <v>277.08997563486821</v>
      </c>
      <c r="BC323" s="56">
        <f t="shared" si="265"/>
        <v>-6.2672748480281371E-3</v>
      </c>
      <c r="BD323" s="53">
        <f t="shared" si="266"/>
        <v>-5.601202804457147E-9</v>
      </c>
      <c r="BE323" s="32">
        <f t="shared" si="267"/>
        <v>6.1111299723254842</v>
      </c>
      <c r="BF323" s="53">
        <f t="shared" si="268"/>
        <v>1.9646455847863954E-7</v>
      </c>
      <c r="BG323" s="51">
        <f t="shared" si="289"/>
        <v>6.1111301687900426</v>
      </c>
      <c r="BH323" s="51">
        <f t="shared" si="269"/>
        <v>-8.9372222200628081E-3</v>
      </c>
      <c r="BI323" s="51">
        <f t="shared" si="270"/>
        <v>-8.3792214472562437E-2</v>
      </c>
    </row>
    <row r="324" spans="1:61" ht="12.75" customHeight="1" x14ac:dyDescent="0.2">
      <c r="A324" s="45">
        <f t="shared" si="271"/>
        <v>298</v>
      </c>
      <c r="B324" s="57">
        <f t="shared" si="290"/>
        <v>9.6755512610094768E-2</v>
      </c>
      <c r="C324" s="16">
        <f t="shared" si="272"/>
        <v>9.5300994248248116E-2</v>
      </c>
      <c r="D324" s="34">
        <f t="shared" si="273"/>
        <v>1</v>
      </c>
      <c r="E324" s="49">
        <f t="shared" si="291"/>
        <v>8.2524419274950453E-2</v>
      </c>
      <c r="F324" s="49">
        <f t="shared" si="274"/>
        <v>4.7665514779016101E-2</v>
      </c>
      <c r="G324" s="20">
        <f t="shared" si="245"/>
        <v>4.7665514779016101E-2</v>
      </c>
      <c r="H324" s="49">
        <f t="shared" si="275"/>
        <v>30.010437485142194</v>
      </c>
      <c r="I324" s="20">
        <f t="shared" si="246"/>
        <v>30.010437485142194</v>
      </c>
      <c r="J324" s="57">
        <f t="shared" si="276"/>
        <v>0</v>
      </c>
      <c r="K324" s="16">
        <f t="shared" si="247"/>
        <v>30.010437485142194</v>
      </c>
      <c r="L324" s="34">
        <f t="shared" si="277"/>
        <v>1</v>
      </c>
      <c r="M324" s="49">
        <f t="shared" si="292"/>
        <v>59.989596841730275</v>
      </c>
      <c r="N324" s="20">
        <f t="shared" si="293"/>
        <v>59.989596841730275</v>
      </c>
      <c r="O324" s="16">
        <f t="shared" si="278"/>
        <v>30.010403158269725</v>
      </c>
      <c r="P324" s="49">
        <f t="shared" si="294"/>
        <v>4.766551477901608E-2</v>
      </c>
      <c r="Q324" s="20">
        <f t="shared" si="248"/>
        <v>4.766551477901608E-2</v>
      </c>
      <c r="R324" s="49">
        <f t="shared" si="295"/>
        <v>9.5300994245550719E-2</v>
      </c>
      <c r="S324" s="20">
        <f t="shared" si="249"/>
        <v>9.5300994245550719E-2</v>
      </c>
      <c r="T324" s="57">
        <f t="shared" si="296"/>
        <v>-8.3792214472562437E-2</v>
      </c>
      <c r="U324" s="16">
        <f t="shared" si="279"/>
        <v>-1.2677951976119844E-3</v>
      </c>
      <c r="V324" s="16">
        <f t="shared" si="297"/>
        <v>-1.2677951976119844E-3</v>
      </c>
      <c r="W324" s="34">
        <f t="shared" si="250"/>
        <v>4</v>
      </c>
      <c r="X324" s="49">
        <f t="shared" si="298"/>
        <v>59.989562522959339</v>
      </c>
      <c r="Y324" s="20">
        <f t="shared" si="299"/>
        <v>59.989562522959339</v>
      </c>
      <c r="Z324" s="16">
        <f t="shared" si="280"/>
        <v>30.010437477040661</v>
      </c>
      <c r="AA324" s="49">
        <f t="shared" si="251"/>
        <v>-7.3226986734743532E-4</v>
      </c>
      <c r="AB324" s="20">
        <f t="shared" si="281"/>
        <v>359.99926773013266</v>
      </c>
      <c r="AC324" s="49">
        <f t="shared" si="282"/>
        <v>1.4640779242258582E-3</v>
      </c>
      <c r="AD324" s="20">
        <f t="shared" si="283"/>
        <v>359.99853592207575</v>
      </c>
      <c r="AF324" s="58">
        <f t="shared" si="300"/>
        <v>6.1111301687900426</v>
      </c>
      <c r="AG324" s="51">
        <f t="shared" si="284"/>
        <v>366.66781012740256</v>
      </c>
      <c r="AH324" s="16">
        <f t="shared" si="285"/>
        <v>250.00077963231993</v>
      </c>
      <c r="AI324" s="52">
        <f t="shared" si="252"/>
        <v>159.83502437134499</v>
      </c>
      <c r="AJ324" s="52">
        <f t="shared" si="286"/>
        <v>4.8397784646340369E-2</v>
      </c>
      <c r="AK324" s="16">
        <f t="shared" si="301"/>
        <v>14.419565835687933</v>
      </c>
      <c r="AL324" s="16">
        <f t="shared" si="302"/>
        <v>14.418833565820592</v>
      </c>
      <c r="AM324" s="32">
        <f t="shared" si="253"/>
        <v>6.1111301672939984</v>
      </c>
      <c r="AN324" s="32">
        <f t="shared" si="254"/>
        <v>-1.352222021444439E-4</v>
      </c>
      <c r="AO324" s="32">
        <f t="shared" si="255"/>
        <v>5.9186378935237149</v>
      </c>
      <c r="AP324" s="32">
        <f t="shared" si="256"/>
        <v>-1.352222021444439E-4</v>
      </c>
      <c r="AQ324" s="32">
        <f t="shared" si="257"/>
        <v>1.5217218559762926</v>
      </c>
      <c r="AR324" s="56">
        <f t="shared" si="304"/>
        <v>1807.9674668011976</v>
      </c>
      <c r="AS324" s="56">
        <f t="shared" si="304"/>
        <v>-1.3448592693401974E-2</v>
      </c>
      <c r="AT324" s="56">
        <f t="shared" si="304"/>
        <v>228.68926712594197</v>
      </c>
      <c r="AU324" s="55">
        <f t="shared" si="288"/>
        <v>0.31005890174502254</v>
      </c>
      <c r="AV324" s="56">
        <f t="shared" si="258"/>
        <v>11547.077403253577</v>
      </c>
      <c r="AW324" s="53">
        <f t="shared" si="259"/>
        <v>1.0319879677007794E-2</v>
      </c>
      <c r="AX324" s="53">
        <f t="shared" si="260"/>
        <v>9.6755515631971545E-2</v>
      </c>
      <c r="AY324" s="56">
        <f t="shared" si="261"/>
        <v>676.67122319461942</v>
      </c>
      <c r="AZ324" s="56">
        <f t="shared" si="262"/>
        <v>399.58756092836245</v>
      </c>
      <c r="BA324" s="53">
        <f t="shared" si="263"/>
        <v>7.4403432051347793E-3</v>
      </c>
      <c r="BB324" s="56">
        <f t="shared" si="264"/>
        <v>277.08999294306602</v>
      </c>
      <c r="BC324" s="56">
        <f t="shared" si="265"/>
        <v>-6.3306768090569676E-3</v>
      </c>
      <c r="BD324" s="53">
        <f t="shared" si="266"/>
        <v>-5.6578665459610803E-9</v>
      </c>
      <c r="BE324" s="32">
        <f t="shared" si="267"/>
        <v>6.1111301631321764</v>
      </c>
      <c r="BF324" s="53">
        <f t="shared" si="268"/>
        <v>1.9775570746555139E-7</v>
      </c>
      <c r="BG324" s="51">
        <f t="shared" si="289"/>
        <v>6.1111303608878842</v>
      </c>
      <c r="BH324" s="51">
        <f t="shared" si="269"/>
        <v>-8.9372222200343309E-3</v>
      </c>
      <c r="BI324" s="51">
        <f t="shared" si="270"/>
        <v>-8.3792211855289636E-2</v>
      </c>
    </row>
    <row r="325" spans="1:61" ht="12.75" customHeight="1" x14ac:dyDescent="0.2">
      <c r="A325" s="45">
        <f t="shared" si="271"/>
        <v>299</v>
      </c>
      <c r="B325" s="57">
        <f t="shared" si="290"/>
        <v>9.6755515631971545E-2</v>
      </c>
      <c r="C325" s="16">
        <f t="shared" si="272"/>
        <v>9.5291437707714977E-2</v>
      </c>
      <c r="D325" s="34">
        <f t="shared" si="273"/>
        <v>1</v>
      </c>
      <c r="E325" s="49">
        <f t="shared" si="291"/>
        <v>8.251611539103737E-2</v>
      </c>
      <c r="F325" s="49">
        <f t="shared" si="274"/>
        <v>4.7660784421368944E-2</v>
      </c>
      <c r="G325" s="20">
        <f t="shared" si="245"/>
        <v>4.7660784421368944E-2</v>
      </c>
      <c r="H325" s="49">
        <f t="shared" si="275"/>
        <v>30.010471797052762</v>
      </c>
      <c r="I325" s="20">
        <f t="shared" si="246"/>
        <v>30.010471797052762</v>
      </c>
      <c r="J325" s="57">
        <f t="shared" si="276"/>
        <v>0</v>
      </c>
      <c r="K325" s="16">
        <f t="shared" si="247"/>
        <v>30.010471797052762</v>
      </c>
      <c r="L325" s="34">
        <f t="shared" si="277"/>
        <v>1</v>
      </c>
      <c r="M325" s="49">
        <f t="shared" si="292"/>
        <v>59.989562522959339</v>
      </c>
      <c r="N325" s="20">
        <f t="shared" si="293"/>
        <v>59.989562522959339</v>
      </c>
      <c r="O325" s="16">
        <f t="shared" si="278"/>
        <v>30.010437477040661</v>
      </c>
      <c r="P325" s="49">
        <f t="shared" si="294"/>
        <v>4.7660784421368924E-2</v>
      </c>
      <c r="Q325" s="20">
        <f t="shared" si="248"/>
        <v>4.7660784421368924E-2</v>
      </c>
      <c r="R325" s="49">
        <f t="shared" si="295"/>
        <v>9.5291437703825699E-2</v>
      </c>
      <c r="S325" s="20">
        <f t="shared" si="249"/>
        <v>9.5291437703825699E-2</v>
      </c>
      <c r="T325" s="57">
        <f t="shared" si="296"/>
        <v>-8.3792211855289636E-2</v>
      </c>
      <c r="U325" s="16">
        <f t="shared" si="279"/>
        <v>-1.276096464252266E-3</v>
      </c>
      <c r="V325" s="16">
        <f t="shared" si="297"/>
        <v>-1.276096464252266E-3</v>
      </c>
      <c r="W325" s="34">
        <f t="shared" si="250"/>
        <v>4</v>
      </c>
      <c r="X325" s="49">
        <f t="shared" si="298"/>
        <v>59.989528211155232</v>
      </c>
      <c r="Y325" s="20">
        <f t="shared" si="299"/>
        <v>59.989528211155232</v>
      </c>
      <c r="Z325" s="16">
        <f t="shared" si="280"/>
        <v>30.010471788844768</v>
      </c>
      <c r="AA325" s="49">
        <f t="shared" si="251"/>
        <v>-7.3706564153760415E-4</v>
      </c>
      <c r="AB325" s="20">
        <f t="shared" si="281"/>
        <v>359.99926293435846</v>
      </c>
      <c r="AC325" s="49">
        <f t="shared" si="282"/>
        <v>1.4736650039576008E-3</v>
      </c>
      <c r="AD325" s="20">
        <f t="shared" si="283"/>
        <v>359.99852633499603</v>
      </c>
      <c r="AF325" s="58">
        <f t="shared" si="300"/>
        <v>6.1111303608878842</v>
      </c>
      <c r="AG325" s="51">
        <f t="shared" si="284"/>
        <v>366.66782165327305</v>
      </c>
      <c r="AH325" s="16">
        <f t="shared" si="285"/>
        <v>250.00078749086802</v>
      </c>
      <c r="AI325" s="52">
        <f t="shared" si="252"/>
        <v>159.83503441988358</v>
      </c>
      <c r="AJ325" s="52">
        <f t="shared" si="286"/>
        <v>4.8397850062940506E-2</v>
      </c>
      <c r="AK325" s="16">
        <f t="shared" si="301"/>
        <v>14.467963685750874</v>
      </c>
      <c r="AL325" s="16">
        <f t="shared" si="302"/>
        <v>14.467226620109329</v>
      </c>
      <c r="AM325" s="32">
        <f t="shared" si="253"/>
        <v>6.1111303593721837</v>
      </c>
      <c r="AN325" s="32">
        <f t="shared" si="254"/>
        <v>-1.3610761406411049E-4</v>
      </c>
      <c r="AO325" s="32">
        <f t="shared" si="255"/>
        <v>5.9173506946737691</v>
      </c>
      <c r="AP325" s="32">
        <f t="shared" si="256"/>
        <v>-1.3610761406411049E-4</v>
      </c>
      <c r="AQ325" s="32">
        <f t="shared" si="257"/>
        <v>1.5267203494694981</v>
      </c>
      <c r="AR325" s="56">
        <f t="shared" si="304"/>
        <v>1813.8848174958714</v>
      </c>
      <c r="AS325" s="56">
        <f t="shared" si="304"/>
        <v>-1.3584700307466084E-2</v>
      </c>
      <c r="AT325" s="56">
        <f t="shared" si="304"/>
        <v>230.21598747541145</v>
      </c>
      <c r="AU325" s="55">
        <f t="shared" si="288"/>
        <v>0.31005890174502254</v>
      </c>
      <c r="AV325" s="56">
        <f t="shared" si="258"/>
        <v>11547.078129197427</v>
      </c>
      <c r="AW325" s="53">
        <f t="shared" si="259"/>
        <v>1.0319880325799946E-2</v>
      </c>
      <c r="AX325" s="53">
        <f t="shared" si="260"/>
        <v>9.6755518673393534E-2</v>
      </c>
      <c r="AY325" s="56">
        <f t="shared" si="261"/>
        <v>676.6712019240731</v>
      </c>
      <c r="AZ325" s="56">
        <f t="shared" si="262"/>
        <v>399.58758604970899</v>
      </c>
      <c r="BA325" s="53">
        <f t="shared" si="263"/>
        <v>7.4403432051347793E-3</v>
      </c>
      <c r="BB325" s="56">
        <f t="shared" si="264"/>
        <v>277.09001036321217</v>
      </c>
      <c r="BC325" s="56">
        <f t="shared" si="265"/>
        <v>-6.3944888480591544E-3</v>
      </c>
      <c r="BD325" s="53">
        <f t="shared" si="266"/>
        <v>-5.7148967832626451E-9</v>
      </c>
      <c r="BE325" s="32">
        <f t="shared" si="267"/>
        <v>6.1111303551729872</v>
      </c>
      <c r="BF325" s="53">
        <f t="shared" si="268"/>
        <v>1.9905057185700097E-7</v>
      </c>
      <c r="BG325" s="51">
        <f t="shared" si="289"/>
        <v>6.1111305542235588</v>
      </c>
      <c r="BH325" s="51">
        <f t="shared" si="269"/>
        <v>-8.9372222200055848E-3</v>
      </c>
      <c r="BI325" s="51">
        <f t="shared" si="270"/>
        <v>-8.3792209221087918E-2</v>
      </c>
    </row>
    <row r="326" spans="1:61" ht="12.75" customHeight="1" x14ac:dyDescent="0.2">
      <c r="A326" s="45">
        <f t="shared" si="271"/>
        <v>300</v>
      </c>
      <c r="B326" s="57">
        <f t="shared" si="290"/>
        <v>9.6755518673393534E-2</v>
      </c>
      <c r="C326" s="16">
        <f t="shared" si="272"/>
        <v>9.5281853669405336E-2</v>
      </c>
      <c r="D326" s="34">
        <f t="shared" si="273"/>
        <v>1</v>
      </c>
      <c r="E326" s="49">
        <f t="shared" si="291"/>
        <v>8.2507787707363209E-2</v>
      </c>
      <c r="F326" s="49">
        <f t="shared" si="274"/>
        <v>4.7656040290491843E-2</v>
      </c>
      <c r="G326" s="20">
        <f t="shared" si="245"/>
        <v>4.7656040290491843E-2</v>
      </c>
      <c r="H326" s="49">
        <f t="shared" si="275"/>
        <v>30.010506101977395</v>
      </c>
      <c r="I326" s="20">
        <f t="shared" si="246"/>
        <v>30.010506101977395</v>
      </c>
      <c r="J326" s="57">
        <f t="shared" si="276"/>
        <v>0</v>
      </c>
      <c r="K326" s="16">
        <f t="shared" si="247"/>
        <v>30.010506101977395</v>
      </c>
      <c r="L326" s="34">
        <f t="shared" si="277"/>
        <v>1</v>
      </c>
      <c r="M326" s="49">
        <f t="shared" si="292"/>
        <v>59.989528211155218</v>
      </c>
      <c r="N326" s="20">
        <f t="shared" si="293"/>
        <v>59.989528211155218</v>
      </c>
      <c r="O326" s="16">
        <f t="shared" si="278"/>
        <v>30.010471788844782</v>
      </c>
      <c r="P326" s="49">
        <f t="shared" si="294"/>
        <v>4.765604029049185E-2</v>
      </c>
      <c r="Q326" s="20">
        <f t="shared" si="248"/>
        <v>4.765604029049185E-2</v>
      </c>
      <c r="R326" s="49">
        <f t="shared" si="295"/>
        <v>9.5281853672541106E-2</v>
      </c>
      <c r="S326" s="20">
        <f t="shared" si="249"/>
        <v>9.5281853672541106E-2</v>
      </c>
      <c r="T326" s="57">
        <f t="shared" si="296"/>
        <v>-8.3792209221087918E-2</v>
      </c>
      <c r="U326" s="16">
        <f t="shared" si="279"/>
        <v>-1.2844215137247095E-3</v>
      </c>
      <c r="V326" s="16">
        <f t="shared" si="297"/>
        <v>-1.2844215137247095E-3</v>
      </c>
      <c r="W326" s="34">
        <f t="shared" si="250"/>
        <v>4</v>
      </c>
      <c r="X326" s="49">
        <f t="shared" si="298"/>
        <v>59.989493906338055</v>
      </c>
      <c r="Y326" s="20">
        <f t="shared" si="299"/>
        <v>59.989493906338055</v>
      </c>
      <c r="Z326" s="16">
        <f t="shared" si="280"/>
        <v>30.010506093661945</v>
      </c>
      <c r="AA326" s="49">
        <f t="shared" si="251"/>
        <v>-7.4187516561887974E-4</v>
      </c>
      <c r="AB326" s="20">
        <f t="shared" si="281"/>
        <v>359.9992581248344</v>
      </c>
      <c r="AC326" s="49">
        <f t="shared" si="282"/>
        <v>1.4832793131940268E-3</v>
      </c>
      <c r="AD326" s="20">
        <f t="shared" si="283"/>
        <v>359.99851672068678</v>
      </c>
      <c r="AF326" s="58">
        <f t="shared" si="300"/>
        <v>6.1111305542235588</v>
      </c>
      <c r="AG326" s="51">
        <f t="shared" si="284"/>
        <v>366.66783325341351</v>
      </c>
      <c r="AH326" s="16">
        <f t="shared" si="285"/>
        <v>250.00079540005467</v>
      </c>
      <c r="AI326" s="52">
        <f t="shared" si="252"/>
        <v>159.83504453317286</v>
      </c>
      <c r="AJ326" s="52">
        <f t="shared" si="286"/>
        <v>4.8397915456121154E-2</v>
      </c>
      <c r="AK326" s="16">
        <f t="shared" si="301"/>
        <v>14.516361601206995</v>
      </c>
      <c r="AL326" s="16">
        <f t="shared" si="302"/>
        <v>14.515619726041393</v>
      </c>
      <c r="AM326" s="32">
        <f t="shared" si="253"/>
        <v>6.1111305526880173</v>
      </c>
      <c r="AN326" s="32">
        <f t="shared" si="254"/>
        <v>-1.369955627285863E-4</v>
      </c>
      <c r="AO326" s="32">
        <f t="shared" si="255"/>
        <v>5.9160592742421523</v>
      </c>
      <c r="AP326" s="32">
        <f t="shared" si="256"/>
        <v>-1.369955627285863E-4</v>
      </c>
      <c r="AQ326" s="32">
        <f t="shared" si="257"/>
        <v>1.5317177597881295</v>
      </c>
      <c r="AR326" s="56">
        <f t="shared" si="304"/>
        <v>1819.8008767701135</v>
      </c>
      <c r="AS326" s="56">
        <f t="shared" si="304"/>
        <v>-1.3721695870194671E-2</v>
      </c>
      <c r="AT326" s="56">
        <f t="shared" si="304"/>
        <v>231.74770523519959</v>
      </c>
      <c r="AU326" s="55">
        <f t="shared" si="288"/>
        <v>0.31005890174502254</v>
      </c>
      <c r="AV326" s="56">
        <f t="shared" si="258"/>
        <v>11547.078859819107</v>
      </c>
      <c r="AW326" s="53">
        <f t="shared" si="259"/>
        <v>1.0319880978772776E-2</v>
      </c>
      <c r="AX326" s="53">
        <f t="shared" si="260"/>
        <v>9.6755521734413694E-2</v>
      </c>
      <c r="AY326" s="56">
        <f t="shared" si="261"/>
        <v>676.67118051646582</v>
      </c>
      <c r="AZ326" s="56">
        <f t="shared" si="262"/>
        <v>399.58761133293217</v>
      </c>
      <c r="BA326" s="53">
        <f t="shared" si="263"/>
        <v>7.4403432051347793E-3</v>
      </c>
      <c r="BB326" s="56">
        <f t="shared" si="264"/>
        <v>277.09002789561015</v>
      </c>
      <c r="BC326" s="56">
        <f t="shared" si="265"/>
        <v>-6.4587120764940664E-3</v>
      </c>
      <c r="BD326" s="53">
        <f t="shared" si="266"/>
        <v>-5.7722945096977802E-9</v>
      </c>
      <c r="BE326" s="32">
        <f t="shared" si="267"/>
        <v>6.1111305484512641</v>
      </c>
      <c r="BF326" s="53">
        <f t="shared" si="268"/>
        <v>2.0034914598863765E-7</v>
      </c>
      <c r="BG326" s="51">
        <f t="shared" si="289"/>
        <v>6.1111307488004103</v>
      </c>
      <c r="BH326" s="51">
        <f t="shared" si="269"/>
        <v>-8.9372222199765698E-3</v>
      </c>
      <c r="BI326" s="51">
        <f t="shared" si="270"/>
        <v>-8.3792206569911404E-2</v>
      </c>
    </row>
    <row r="327" spans="1:61" ht="12.75" customHeight="1" x14ac:dyDescent="0.2">
      <c r="A327" s="45">
        <f t="shared" si="271"/>
        <v>301</v>
      </c>
      <c r="B327" s="57">
        <f t="shared" si="290"/>
        <v>9.6755521734413694E-2</v>
      </c>
      <c r="C327" s="16">
        <f t="shared" si="272"/>
        <v>9.5272242421174269E-2</v>
      </c>
      <c r="D327" s="34">
        <f t="shared" si="273"/>
        <v>1</v>
      </c>
      <c r="E327" s="49">
        <f t="shared" si="291"/>
        <v>8.2499436473231033E-2</v>
      </c>
      <c r="F327" s="49">
        <f t="shared" si="274"/>
        <v>4.7651282530289656E-2</v>
      </c>
      <c r="G327" s="20">
        <f t="shared" si="245"/>
        <v>4.7651282530289656E-2</v>
      </c>
      <c r="H327" s="49">
        <f t="shared" si="275"/>
        <v>30.010540399896154</v>
      </c>
      <c r="I327" s="20">
        <f t="shared" si="246"/>
        <v>30.010540399896154</v>
      </c>
      <c r="J327" s="57">
        <f t="shared" si="276"/>
        <v>0</v>
      </c>
      <c r="K327" s="16">
        <f t="shared" si="247"/>
        <v>30.010540399896154</v>
      </c>
      <c r="L327" s="34">
        <f t="shared" si="277"/>
        <v>1</v>
      </c>
      <c r="M327" s="49">
        <f t="shared" si="292"/>
        <v>59.989493906338055</v>
      </c>
      <c r="N327" s="20">
        <f t="shared" si="293"/>
        <v>59.989493906338055</v>
      </c>
      <c r="O327" s="16">
        <f t="shared" si="278"/>
        <v>30.010506093661945</v>
      </c>
      <c r="P327" s="49">
        <f t="shared" si="294"/>
        <v>4.7651282530289669E-2</v>
      </c>
      <c r="Q327" s="20">
        <f t="shared" si="248"/>
        <v>4.7651282530289669E-2</v>
      </c>
      <c r="R327" s="49">
        <f t="shared" si="295"/>
        <v>9.5272242422680231E-2</v>
      </c>
      <c r="S327" s="20">
        <f t="shared" si="249"/>
        <v>9.5272242422680231E-2</v>
      </c>
      <c r="T327" s="57">
        <f t="shared" si="296"/>
        <v>-8.3792206569911404E-2</v>
      </c>
      <c r="U327" s="16">
        <f t="shared" si="279"/>
        <v>-1.2927700966803707E-3</v>
      </c>
      <c r="V327" s="16">
        <f t="shared" si="297"/>
        <v>-1.2927700966803707E-3</v>
      </c>
      <c r="W327" s="34">
        <f t="shared" si="250"/>
        <v>4</v>
      </c>
      <c r="X327" s="49">
        <f t="shared" si="298"/>
        <v>59.989459608527746</v>
      </c>
      <c r="Y327" s="20">
        <f t="shared" si="299"/>
        <v>59.989459608527746</v>
      </c>
      <c r="Z327" s="16">
        <f t="shared" si="280"/>
        <v>30.010540391472254</v>
      </c>
      <c r="AA327" s="49">
        <f t="shared" si="251"/>
        <v>-7.4669829562073651E-4</v>
      </c>
      <c r="AB327" s="20">
        <f t="shared" si="281"/>
        <v>359.99925330170436</v>
      </c>
      <c r="AC327" s="49">
        <f t="shared" si="282"/>
        <v>1.4929208141247019E-3</v>
      </c>
      <c r="AD327" s="20">
        <f t="shared" si="283"/>
        <v>359.99850707918586</v>
      </c>
      <c r="AF327" s="58">
        <f t="shared" si="300"/>
        <v>6.1111307488004103</v>
      </c>
      <c r="AG327" s="51">
        <f t="shared" si="284"/>
        <v>366.66784492802464</v>
      </c>
      <c r="AH327" s="16">
        <f t="shared" si="285"/>
        <v>250.00080336001682</v>
      </c>
      <c r="AI327" s="52">
        <f t="shared" si="252"/>
        <v>159.83505471138787</v>
      </c>
      <c r="AJ327" s="52">
        <f t="shared" si="286"/>
        <v>4.8397980825939158E-2</v>
      </c>
      <c r="AK327" s="16">
        <f t="shared" si="301"/>
        <v>14.564759582032934</v>
      </c>
      <c r="AL327" s="16">
        <f t="shared" si="302"/>
        <v>14.564012883737291</v>
      </c>
      <c r="AM327" s="32">
        <f t="shared" si="253"/>
        <v>6.1111307472448431</v>
      </c>
      <c r="AN327" s="32">
        <f t="shared" si="254"/>
        <v>-1.3788602154333012E-4</v>
      </c>
      <c r="AO327" s="32">
        <f t="shared" si="255"/>
        <v>5.9147636331355828</v>
      </c>
      <c r="AP327" s="32">
        <f t="shared" si="256"/>
        <v>-1.3788602154333012E-4</v>
      </c>
      <c r="AQ327" s="32">
        <f t="shared" si="257"/>
        <v>1.5367140833798845</v>
      </c>
      <c r="AR327" s="56">
        <f t="shared" si="304"/>
        <v>1825.7156404032492</v>
      </c>
      <c r="AS327" s="56">
        <f t="shared" si="304"/>
        <v>-1.3859581891738E-2</v>
      </c>
      <c r="AT327" s="56">
        <f t="shared" si="304"/>
        <v>233.28441931857947</v>
      </c>
      <c r="AU327" s="55">
        <f t="shared" si="288"/>
        <v>0.31005890174502254</v>
      </c>
      <c r="AV327" s="56">
        <f t="shared" si="258"/>
        <v>11547.079595131263</v>
      </c>
      <c r="AW327" s="53">
        <f t="shared" si="259"/>
        <v>1.031988163593759E-2</v>
      </c>
      <c r="AX327" s="53">
        <f t="shared" si="260"/>
        <v>9.6755524815085078E-2</v>
      </c>
      <c r="AY327" s="56">
        <f t="shared" si="261"/>
        <v>676.67115897142708</v>
      </c>
      <c r="AZ327" s="56">
        <f t="shared" si="262"/>
        <v>399.58763677846969</v>
      </c>
      <c r="BA327" s="53">
        <f t="shared" si="263"/>
        <v>7.4403432051347793E-3</v>
      </c>
      <c r="BB327" s="56">
        <f t="shared" si="264"/>
        <v>277.09004554056338</v>
      </c>
      <c r="BC327" s="56">
        <f t="shared" si="265"/>
        <v>-6.5233476059916029E-3</v>
      </c>
      <c r="BD327" s="53">
        <f t="shared" si="266"/>
        <v>-5.8300607187548284E-9</v>
      </c>
      <c r="BE327" s="32">
        <f t="shared" si="267"/>
        <v>6.1111307429703494</v>
      </c>
      <c r="BF327" s="53">
        <f t="shared" si="268"/>
        <v>2.0165139096602718E-7</v>
      </c>
      <c r="BG327" s="51">
        <f t="shared" si="289"/>
        <v>6.1111309446217401</v>
      </c>
      <c r="BH327" s="51">
        <f t="shared" si="269"/>
        <v>-8.9372222199472825E-3</v>
      </c>
      <c r="BI327" s="51">
        <f t="shared" si="270"/>
        <v>-8.3792203901714254E-2</v>
      </c>
    </row>
    <row r="328" spans="1:61" ht="12.75" customHeight="1" x14ac:dyDescent="0.2">
      <c r="A328" s="45">
        <f t="shared" si="271"/>
        <v>302</v>
      </c>
      <c r="B328" s="57">
        <f t="shared" si="290"/>
        <v>9.6755524815085078E-2</v>
      </c>
      <c r="C328" s="16">
        <f t="shared" si="272"/>
        <v>9.5262604000936335E-2</v>
      </c>
      <c r="D328" s="34">
        <f t="shared" si="273"/>
        <v>1</v>
      </c>
      <c r="E328" s="49">
        <f t="shared" si="291"/>
        <v>8.2491061721511591E-2</v>
      </c>
      <c r="F328" s="49">
        <f t="shared" si="274"/>
        <v>4.7646511159657817E-2</v>
      </c>
      <c r="G328" s="20">
        <f t="shared" si="245"/>
        <v>4.7646511159657817E-2</v>
      </c>
      <c r="H328" s="49">
        <f t="shared" si="275"/>
        <v>30.010574690789159</v>
      </c>
      <c r="I328" s="20">
        <f t="shared" si="246"/>
        <v>30.010574690789159</v>
      </c>
      <c r="J328" s="57">
        <f t="shared" si="276"/>
        <v>0</v>
      </c>
      <c r="K328" s="16">
        <f t="shared" si="247"/>
        <v>30.010574690789159</v>
      </c>
      <c r="L328" s="34">
        <f t="shared" si="277"/>
        <v>1</v>
      </c>
      <c r="M328" s="49">
        <f t="shared" si="292"/>
        <v>59.989459608527746</v>
      </c>
      <c r="N328" s="20">
        <f t="shared" si="293"/>
        <v>59.989459608527746</v>
      </c>
      <c r="O328" s="16">
        <f t="shared" si="278"/>
        <v>30.010540391472254</v>
      </c>
      <c r="P328" s="49">
        <f t="shared" si="294"/>
        <v>4.7646511159657803E-2</v>
      </c>
      <c r="Q328" s="20">
        <f t="shared" si="248"/>
        <v>4.7646511159657803E-2</v>
      </c>
      <c r="R328" s="49">
        <f t="shared" si="295"/>
        <v>9.5262603999559603E-2</v>
      </c>
      <c r="S328" s="20">
        <f t="shared" si="249"/>
        <v>9.5262603999559603E-2</v>
      </c>
      <c r="T328" s="57">
        <f t="shared" si="296"/>
        <v>-8.3792203901714254E-2</v>
      </c>
      <c r="U328" s="16">
        <f t="shared" si="279"/>
        <v>-1.3011421802026635E-3</v>
      </c>
      <c r="V328" s="16">
        <f t="shared" si="297"/>
        <v>-1.3011421802026635E-3</v>
      </c>
      <c r="W328" s="34">
        <f t="shared" si="250"/>
        <v>4</v>
      </c>
      <c r="X328" s="49">
        <f t="shared" si="298"/>
        <v>59.989425317744235</v>
      </c>
      <c r="Y328" s="20">
        <f t="shared" si="299"/>
        <v>59.989425317744235</v>
      </c>
      <c r="Z328" s="16">
        <f t="shared" si="280"/>
        <v>30.010574682255765</v>
      </c>
      <c r="AA328" s="49">
        <f t="shared" si="251"/>
        <v>-7.5153501258236159E-4</v>
      </c>
      <c r="AB328" s="20">
        <f t="shared" si="281"/>
        <v>359.99924846498743</v>
      </c>
      <c r="AC328" s="49">
        <f t="shared" si="282"/>
        <v>1.502589710992126E-3</v>
      </c>
      <c r="AD328" s="20">
        <f t="shared" si="283"/>
        <v>359.99849741028902</v>
      </c>
      <c r="AF328" s="58">
        <f t="shared" si="300"/>
        <v>6.1111309446217401</v>
      </c>
      <c r="AG328" s="51">
        <f t="shared" si="284"/>
        <v>366.66785667730443</v>
      </c>
      <c r="AH328" s="16">
        <f t="shared" si="285"/>
        <v>250.00081137088941</v>
      </c>
      <c r="AI328" s="52">
        <f t="shared" si="252"/>
        <v>159.83506495470118</v>
      </c>
      <c r="AJ328" s="52">
        <f t="shared" si="286"/>
        <v>4.8398046172223985E-2</v>
      </c>
      <c r="AK328" s="16">
        <f t="shared" si="301"/>
        <v>14.613157628205158</v>
      </c>
      <c r="AL328" s="16">
        <f t="shared" si="302"/>
        <v>14.61240609319259</v>
      </c>
      <c r="AM328" s="32">
        <f t="shared" si="253"/>
        <v>6.1111309430459597</v>
      </c>
      <c r="AN328" s="32">
        <f t="shared" si="254"/>
        <v>-1.3877898699833735E-4</v>
      </c>
      <c r="AO328" s="32">
        <f t="shared" si="255"/>
        <v>5.9134637722670575</v>
      </c>
      <c r="AP328" s="32">
        <f t="shared" si="256"/>
        <v>-1.3877898699833735E-4</v>
      </c>
      <c r="AQ328" s="32">
        <f t="shared" si="257"/>
        <v>1.541709316680308</v>
      </c>
      <c r="AR328" s="56">
        <f t="shared" si="304"/>
        <v>1831.6291041755162</v>
      </c>
      <c r="AS328" s="56">
        <f t="shared" si="304"/>
        <v>-1.3998360878736339E-2</v>
      </c>
      <c r="AT328" s="56">
        <f t="shared" si="304"/>
        <v>234.82612863525978</v>
      </c>
      <c r="AU328" s="55">
        <f t="shared" si="288"/>
        <v>0.31005890174502254</v>
      </c>
      <c r="AV328" s="56">
        <f t="shared" si="258"/>
        <v>11547.080335146364</v>
      </c>
      <c r="AW328" s="53">
        <f t="shared" si="259"/>
        <v>1.0319882297305532E-2</v>
      </c>
      <c r="AX328" s="53">
        <f t="shared" si="260"/>
        <v>9.6755527915459841E-2</v>
      </c>
      <c r="AY328" s="56">
        <f t="shared" si="261"/>
        <v>676.67113728859169</v>
      </c>
      <c r="AZ328" s="56">
        <f t="shared" si="262"/>
        <v>399.58766238675298</v>
      </c>
      <c r="BA328" s="53">
        <f t="shared" si="263"/>
        <v>7.4403432051347793E-3</v>
      </c>
      <c r="BB328" s="56">
        <f t="shared" si="264"/>
        <v>277.09006329837098</v>
      </c>
      <c r="BC328" s="56">
        <f t="shared" si="265"/>
        <v>-6.5883965322655058E-3</v>
      </c>
      <c r="BD328" s="53">
        <f t="shared" si="266"/>
        <v>-5.8881963896975111E-9</v>
      </c>
      <c r="BE328" s="32">
        <f t="shared" si="267"/>
        <v>6.1111309387335435</v>
      </c>
      <c r="BF328" s="53">
        <f t="shared" si="268"/>
        <v>2.0295730165471029E-7</v>
      </c>
      <c r="BG328" s="51">
        <f t="shared" si="289"/>
        <v>6.1111311416908451</v>
      </c>
      <c r="BH328" s="51">
        <f t="shared" si="269"/>
        <v>-8.9372222199177211E-3</v>
      </c>
      <c r="BI328" s="51">
        <f t="shared" si="270"/>
        <v>-8.3792201216451132E-2</v>
      </c>
    </row>
    <row r="329" spans="1:61" ht="12.75" customHeight="1" x14ac:dyDescent="0.2">
      <c r="A329" s="45">
        <f t="shared" si="271"/>
        <v>303</v>
      </c>
      <c r="B329" s="57">
        <f t="shared" si="290"/>
        <v>9.6755527915459841E-2</v>
      </c>
      <c r="C329" s="16">
        <f t="shared" si="272"/>
        <v>9.525293820445313E-2</v>
      </c>
      <c r="D329" s="34">
        <f t="shared" si="273"/>
        <v>1</v>
      </c>
      <c r="E329" s="49">
        <f t="shared" si="291"/>
        <v>8.2482663275387363E-2</v>
      </c>
      <c r="F329" s="49">
        <f t="shared" si="274"/>
        <v>4.7641726076376421E-2</v>
      </c>
      <c r="G329" s="20">
        <f t="shared" si="245"/>
        <v>4.7641726076376421E-2</v>
      </c>
      <c r="H329" s="49">
        <f t="shared" si="275"/>
        <v>30.010608974636355</v>
      </c>
      <c r="I329" s="20">
        <f t="shared" si="246"/>
        <v>30.010608974636355</v>
      </c>
      <c r="J329" s="57">
        <f t="shared" si="276"/>
        <v>0</v>
      </c>
      <c r="K329" s="16">
        <f t="shared" si="247"/>
        <v>30.010608974636355</v>
      </c>
      <c r="L329" s="34">
        <f t="shared" si="277"/>
        <v>1</v>
      </c>
      <c r="M329" s="49">
        <f t="shared" si="292"/>
        <v>59.989425317744235</v>
      </c>
      <c r="N329" s="20">
        <f t="shared" si="293"/>
        <v>59.989425317744235</v>
      </c>
      <c r="O329" s="16">
        <f t="shared" si="278"/>
        <v>30.010574682255765</v>
      </c>
      <c r="P329" s="49">
        <f t="shared" si="294"/>
        <v>4.7641726076376401E-2</v>
      </c>
      <c r="Q329" s="20">
        <f t="shared" si="248"/>
        <v>4.7641726076376401E-2</v>
      </c>
      <c r="R329" s="49">
        <f t="shared" si="295"/>
        <v>9.5252938203605766E-2</v>
      </c>
      <c r="S329" s="20">
        <f t="shared" si="249"/>
        <v>9.5252938203605766E-2</v>
      </c>
      <c r="T329" s="57">
        <f t="shared" si="296"/>
        <v>-8.3792201216451132E-2</v>
      </c>
      <c r="U329" s="16">
        <f t="shared" si="279"/>
        <v>-1.3095379410637681E-3</v>
      </c>
      <c r="V329" s="16">
        <f t="shared" si="297"/>
        <v>-1.3095379410637681E-3</v>
      </c>
      <c r="W329" s="34">
        <f t="shared" si="250"/>
        <v>4</v>
      </c>
      <c r="X329" s="49">
        <f t="shared" si="298"/>
        <v>59.989391034007525</v>
      </c>
      <c r="Y329" s="20">
        <f t="shared" si="299"/>
        <v>59.989391034007525</v>
      </c>
      <c r="Z329" s="16">
        <f t="shared" si="280"/>
        <v>30.010608965992475</v>
      </c>
      <c r="AA329" s="49">
        <f t="shared" si="251"/>
        <v>-7.5638541865843316E-4</v>
      </c>
      <c r="AB329" s="20">
        <f t="shared" si="281"/>
        <v>359.99924361458136</v>
      </c>
      <c r="AC329" s="49">
        <f t="shared" si="282"/>
        <v>1.5122859603244772E-3</v>
      </c>
      <c r="AD329" s="20">
        <f t="shared" si="283"/>
        <v>359.9984877140397</v>
      </c>
      <c r="AF329" s="58">
        <f t="shared" si="300"/>
        <v>6.1111311416908451</v>
      </c>
      <c r="AG329" s="51">
        <f t="shared" si="284"/>
        <v>366.6678685014507</v>
      </c>
      <c r="AH329" s="16">
        <f t="shared" si="285"/>
        <v>250.0008194328073</v>
      </c>
      <c r="AI329" s="52">
        <f t="shared" si="252"/>
        <v>159.83507526328526</v>
      </c>
      <c r="AJ329" s="52">
        <f t="shared" si="286"/>
        <v>4.8398111495032481E-2</v>
      </c>
      <c r="AK329" s="16">
        <f t="shared" si="301"/>
        <v>14.661555739700191</v>
      </c>
      <c r="AL329" s="16">
        <f t="shared" si="302"/>
        <v>14.660799354281551</v>
      </c>
      <c r="AM329" s="32">
        <f t="shared" si="253"/>
        <v>6.1111311400946624</v>
      </c>
      <c r="AN329" s="32">
        <f t="shared" si="254"/>
        <v>-1.3967447794887726E-4</v>
      </c>
      <c r="AO329" s="32">
        <f t="shared" si="255"/>
        <v>5.9121596925558579</v>
      </c>
      <c r="AP329" s="32">
        <f t="shared" si="256"/>
        <v>-1.3967447794887726E-4</v>
      </c>
      <c r="AQ329" s="32">
        <f t="shared" si="257"/>
        <v>1.5467034561131969</v>
      </c>
      <c r="AR329" s="56">
        <f t="shared" si="304"/>
        <v>1837.5412638680721</v>
      </c>
      <c r="AS329" s="56">
        <f t="shared" si="304"/>
        <v>-1.4138035356685216E-2</v>
      </c>
      <c r="AT329" s="56">
        <f t="shared" si="304"/>
        <v>236.37283209137297</v>
      </c>
      <c r="AU329" s="55">
        <f t="shared" si="288"/>
        <v>0.31005890174502254</v>
      </c>
      <c r="AV329" s="56">
        <f t="shared" si="258"/>
        <v>11547.081079876869</v>
      </c>
      <c r="AW329" s="53">
        <f t="shared" si="259"/>
        <v>1.0319882962887732E-2</v>
      </c>
      <c r="AX329" s="53">
        <f t="shared" si="260"/>
        <v>9.6755531035590175E-2</v>
      </c>
      <c r="AY329" s="56">
        <f t="shared" si="261"/>
        <v>676.67111546759463</v>
      </c>
      <c r="AZ329" s="56">
        <f t="shared" si="262"/>
        <v>399.58768815821315</v>
      </c>
      <c r="BA329" s="53">
        <f t="shared" si="263"/>
        <v>7.4403432051347793E-3</v>
      </c>
      <c r="BB329" s="56">
        <f t="shared" si="264"/>
        <v>277.090081169332</v>
      </c>
      <c r="BC329" s="56">
        <f t="shared" si="265"/>
        <v>-6.6538599505179263E-3</v>
      </c>
      <c r="BD329" s="53">
        <f t="shared" si="266"/>
        <v>-5.9467025013323271E-9</v>
      </c>
      <c r="BE329" s="32">
        <f t="shared" si="267"/>
        <v>6.1111311357441425</v>
      </c>
      <c r="BF329" s="53">
        <f t="shared" si="268"/>
        <v>2.0426690562831052E-7</v>
      </c>
      <c r="BG329" s="51">
        <f t="shared" si="289"/>
        <v>6.1111313400110481</v>
      </c>
      <c r="BH329" s="51">
        <f t="shared" si="269"/>
        <v>-8.9372222198878856E-3</v>
      </c>
      <c r="BI329" s="51">
        <f t="shared" si="270"/>
        <v>-8.3792198514076863E-2</v>
      </c>
    </row>
    <row r="330" spans="1:61" ht="12.75" customHeight="1" x14ac:dyDescent="0.2">
      <c r="A330" s="45">
        <f t="shared" si="271"/>
        <v>304</v>
      </c>
      <c r="B330" s="57">
        <f t="shared" si="290"/>
        <v>9.6755531035590175E-2</v>
      </c>
      <c r="C330" s="16">
        <f t="shared" si="272"/>
        <v>9.5243245075266714E-2</v>
      </c>
      <c r="D330" s="34">
        <f t="shared" si="273"/>
        <v>1</v>
      </c>
      <c r="E330" s="49">
        <f t="shared" si="291"/>
        <v>8.2474241172602339E-2</v>
      </c>
      <c r="F330" s="49">
        <f t="shared" si="274"/>
        <v>4.7636927302155269E-2</v>
      </c>
      <c r="G330" s="20">
        <f t="shared" si="245"/>
        <v>4.7636927302155269E-2</v>
      </c>
      <c r="H330" s="49">
        <f t="shared" si="275"/>
        <v>30.010643251417761</v>
      </c>
      <c r="I330" s="20">
        <f t="shared" si="246"/>
        <v>30.010643251417761</v>
      </c>
      <c r="J330" s="57">
        <f t="shared" si="276"/>
        <v>0</v>
      </c>
      <c r="K330" s="16">
        <f t="shared" si="247"/>
        <v>30.010643251417761</v>
      </c>
      <c r="L330" s="34">
        <f t="shared" si="277"/>
        <v>1</v>
      </c>
      <c r="M330" s="49">
        <f t="shared" si="292"/>
        <v>59.989391034007525</v>
      </c>
      <c r="N330" s="20">
        <f t="shared" si="293"/>
        <v>59.989391034007525</v>
      </c>
      <c r="O330" s="16">
        <f t="shared" si="278"/>
        <v>30.010608965992475</v>
      </c>
      <c r="P330" s="49">
        <f t="shared" si="294"/>
        <v>4.7636927302155248E-2</v>
      </c>
      <c r="Q330" s="20">
        <f t="shared" si="248"/>
        <v>4.7636927302155248E-2</v>
      </c>
      <c r="R330" s="49">
        <f t="shared" si="295"/>
        <v>9.5243245076242281E-2</v>
      </c>
      <c r="S330" s="20">
        <f t="shared" si="249"/>
        <v>9.5243245076242281E-2</v>
      </c>
      <c r="T330" s="57">
        <f t="shared" si="296"/>
        <v>-8.3792198514076863E-2</v>
      </c>
      <c r="U330" s="16">
        <f t="shared" si="279"/>
        <v>-1.3179573414745238E-3</v>
      </c>
      <c r="V330" s="16">
        <f t="shared" si="297"/>
        <v>-1.3179573414745238E-3</v>
      </c>
      <c r="W330" s="34">
        <f t="shared" si="250"/>
        <v>4</v>
      </c>
      <c r="X330" s="49">
        <f t="shared" si="298"/>
        <v>59.989356757337646</v>
      </c>
      <c r="Y330" s="20">
        <f t="shared" si="299"/>
        <v>59.989356757337646</v>
      </c>
      <c r="Z330" s="16">
        <f t="shared" si="280"/>
        <v>30.010643242662354</v>
      </c>
      <c r="AA330" s="49">
        <f t="shared" si="251"/>
        <v>-7.6124949207396098E-4</v>
      </c>
      <c r="AB330" s="20">
        <f t="shared" si="281"/>
        <v>359.99923875050791</v>
      </c>
      <c r="AC330" s="49">
        <f t="shared" si="282"/>
        <v>1.5220095182937124E-3</v>
      </c>
      <c r="AD330" s="20">
        <f t="shared" si="283"/>
        <v>359.99847799048172</v>
      </c>
      <c r="AF330" s="58">
        <f t="shared" si="300"/>
        <v>6.1111313400110481</v>
      </c>
      <c r="AG330" s="51">
        <f t="shared" si="284"/>
        <v>366.66788040066291</v>
      </c>
      <c r="AH330" s="16">
        <f t="shared" si="285"/>
        <v>250.00082754590656</v>
      </c>
      <c r="AI330" s="52">
        <f t="shared" si="252"/>
        <v>159.83508563731405</v>
      </c>
      <c r="AJ330" s="52">
        <f t="shared" si="286"/>
        <v>4.8398176794250958E-2</v>
      </c>
      <c r="AK330" s="16">
        <f t="shared" si="301"/>
        <v>14.709953916494442</v>
      </c>
      <c r="AL330" s="16">
        <f t="shared" si="302"/>
        <v>14.709192667002355</v>
      </c>
      <c r="AM330" s="32">
        <f t="shared" si="253"/>
        <v>6.1111313383942747</v>
      </c>
      <c r="AN330" s="32">
        <f t="shared" si="254"/>
        <v>-1.4057249036525128E-4</v>
      </c>
      <c r="AO330" s="32">
        <f t="shared" si="255"/>
        <v>5.9108513949209875</v>
      </c>
      <c r="AP330" s="32">
        <f t="shared" si="256"/>
        <v>-1.4057249036525128E-4</v>
      </c>
      <c r="AQ330" s="32">
        <f t="shared" si="257"/>
        <v>1.5516964981159207</v>
      </c>
      <c r="AR330" s="56">
        <f t="shared" si="304"/>
        <v>1843.4521152629929</v>
      </c>
      <c r="AS330" s="56">
        <f t="shared" si="304"/>
        <v>-1.4278607847050467E-2</v>
      </c>
      <c r="AT330" s="56">
        <f t="shared" si="304"/>
        <v>237.92452858948889</v>
      </c>
      <c r="AU330" s="55">
        <f t="shared" si="288"/>
        <v>0.31005890174502254</v>
      </c>
      <c r="AV330" s="56">
        <f t="shared" si="258"/>
        <v>11547.081829335342</v>
      </c>
      <c r="AW330" s="53">
        <f t="shared" si="259"/>
        <v>1.0319883632695426E-2</v>
      </c>
      <c r="AX330" s="53">
        <f t="shared" si="260"/>
        <v>9.6755534175528818E-2</v>
      </c>
      <c r="AY330" s="56">
        <f t="shared" si="261"/>
        <v>676.67109350806766</v>
      </c>
      <c r="AZ330" s="56">
        <f t="shared" si="262"/>
        <v>399.58771409328511</v>
      </c>
      <c r="BA330" s="53">
        <f t="shared" si="263"/>
        <v>7.4403432051347793E-3</v>
      </c>
      <c r="BB330" s="56">
        <f t="shared" si="264"/>
        <v>277.09009915374799</v>
      </c>
      <c r="BC330" s="56">
        <f t="shared" si="265"/>
        <v>-6.7197389654438666E-3</v>
      </c>
      <c r="BD330" s="53">
        <f t="shared" si="266"/>
        <v>-6.0055800409497485E-9</v>
      </c>
      <c r="BE330" s="32">
        <f t="shared" si="267"/>
        <v>6.111131334005468</v>
      </c>
      <c r="BF330" s="53">
        <f t="shared" si="268"/>
        <v>2.0558019699232508E-7</v>
      </c>
      <c r="BG330" s="51">
        <f t="shared" si="289"/>
        <v>6.1111315395856654</v>
      </c>
      <c r="BH330" s="51">
        <f t="shared" si="269"/>
        <v>-8.9372222198577725E-3</v>
      </c>
      <c r="BI330" s="51">
        <f t="shared" si="270"/>
        <v>-8.379219579454586E-2</v>
      </c>
    </row>
    <row r="331" spans="1:61" ht="12.75" customHeight="1" x14ac:dyDescent="0.2">
      <c r="A331" s="45">
        <f t="shared" si="271"/>
        <v>305</v>
      </c>
      <c r="B331" s="57">
        <f t="shared" si="290"/>
        <v>9.6755534175528818E-2</v>
      </c>
      <c r="C331" s="16">
        <f t="shared" si="272"/>
        <v>9.5233524657260205E-2</v>
      </c>
      <c r="D331" s="34">
        <f t="shared" si="273"/>
        <v>1</v>
      </c>
      <c r="E331" s="49">
        <f t="shared" si="291"/>
        <v>8.2465795451195714E-2</v>
      </c>
      <c r="F331" s="49">
        <f t="shared" si="274"/>
        <v>4.7632114858874836E-2</v>
      </c>
      <c r="G331" s="20">
        <f t="shared" si="245"/>
        <v>4.7632114858874836E-2</v>
      </c>
      <c r="H331" s="49">
        <f t="shared" si="275"/>
        <v>30.010677521113397</v>
      </c>
      <c r="I331" s="20">
        <f t="shared" si="246"/>
        <v>30.010677521113397</v>
      </c>
      <c r="J331" s="57">
        <f t="shared" si="276"/>
        <v>0</v>
      </c>
      <c r="K331" s="16">
        <f t="shared" si="247"/>
        <v>30.010677521113397</v>
      </c>
      <c r="L331" s="34">
        <f t="shared" si="277"/>
        <v>1</v>
      </c>
      <c r="M331" s="49">
        <f t="shared" si="292"/>
        <v>59.989356757337646</v>
      </c>
      <c r="N331" s="20">
        <f t="shared" si="293"/>
        <v>59.989356757337646</v>
      </c>
      <c r="O331" s="16">
        <f t="shared" si="278"/>
        <v>30.010643242662354</v>
      </c>
      <c r="P331" s="49">
        <f t="shared" si="294"/>
        <v>4.7632114858874849E-2</v>
      </c>
      <c r="Q331" s="20">
        <f t="shared" si="248"/>
        <v>4.7632114858874849E-2</v>
      </c>
      <c r="R331" s="49">
        <f t="shared" si="295"/>
        <v>9.5233524658879964E-2</v>
      </c>
      <c r="S331" s="20">
        <f t="shared" si="249"/>
        <v>9.5233524658879964E-2</v>
      </c>
      <c r="T331" s="57">
        <f t="shared" si="296"/>
        <v>-8.379219579454586E-2</v>
      </c>
      <c r="U331" s="16">
        <f t="shared" si="279"/>
        <v>-1.3264003433501453E-3</v>
      </c>
      <c r="V331" s="16">
        <f t="shared" si="297"/>
        <v>-1.3264003433501453E-3</v>
      </c>
      <c r="W331" s="34">
        <f t="shared" si="250"/>
        <v>4</v>
      </c>
      <c r="X331" s="49">
        <f t="shared" si="298"/>
        <v>59.989322487754549</v>
      </c>
      <c r="Y331" s="20">
        <f t="shared" si="299"/>
        <v>59.989322487754549</v>
      </c>
      <c r="Z331" s="16">
        <f t="shared" si="280"/>
        <v>30.010677512245451</v>
      </c>
      <c r="AA331" s="49">
        <f t="shared" si="251"/>
        <v>-7.661272108830426E-4</v>
      </c>
      <c r="AB331" s="20">
        <f t="shared" si="281"/>
        <v>359.99923387278909</v>
      </c>
      <c r="AC331" s="49">
        <f t="shared" si="282"/>
        <v>1.5317598648282519E-3</v>
      </c>
      <c r="AD331" s="20">
        <f t="shared" si="283"/>
        <v>359.9984682401352</v>
      </c>
      <c r="AF331" s="58">
        <f t="shared" si="300"/>
        <v>6.1111315395856654</v>
      </c>
      <c r="AG331" s="51">
        <f t="shared" si="284"/>
        <v>366.6678923751399</v>
      </c>
      <c r="AH331" s="16">
        <f t="shared" si="285"/>
        <v>250.00083571032269</v>
      </c>
      <c r="AI331" s="52">
        <f t="shared" si="252"/>
        <v>159.83509607696089</v>
      </c>
      <c r="AJ331" s="52">
        <f t="shared" si="286"/>
        <v>4.8398242069765729E-2</v>
      </c>
      <c r="AK331" s="16">
        <f t="shared" si="301"/>
        <v>14.758352158564207</v>
      </c>
      <c r="AL331" s="16">
        <f t="shared" si="302"/>
        <v>14.757586031353298</v>
      </c>
      <c r="AM331" s="32">
        <f t="shared" si="253"/>
        <v>6.1111315379481113</v>
      </c>
      <c r="AN331" s="32">
        <f t="shared" si="254"/>
        <v>-1.4147302018623406E-4</v>
      </c>
      <c r="AO331" s="32">
        <f t="shared" si="255"/>
        <v>5.9095388802844449</v>
      </c>
      <c r="AP331" s="32">
        <f t="shared" si="256"/>
        <v>-1.4147302018623406E-4</v>
      </c>
      <c r="AQ331" s="32">
        <f t="shared" si="257"/>
        <v>1.5566884391266327</v>
      </c>
      <c r="AR331" s="56">
        <f t="shared" ref="AR331:AT346" si="305">AR330+AO331</f>
        <v>1849.3616541432773</v>
      </c>
      <c r="AS331" s="56">
        <f t="shared" si="305"/>
        <v>-1.4420080867236701E-2</v>
      </c>
      <c r="AT331" s="56">
        <f t="shared" si="305"/>
        <v>239.48121702861553</v>
      </c>
      <c r="AU331" s="55">
        <f t="shared" si="288"/>
        <v>0.31005890174502254</v>
      </c>
      <c r="AV331" s="56">
        <f t="shared" si="258"/>
        <v>11547.082583534309</v>
      </c>
      <c r="AW331" s="53">
        <f t="shared" si="259"/>
        <v>1.0319884306739802E-2</v>
      </c>
      <c r="AX331" s="53">
        <f t="shared" si="260"/>
        <v>9.6755537335328115E-2</v>
      </c>
      <c r="AY331" s="56">
        <f t="shared" si="261"/>
        <v>676.67107140964401</v>
      </c>
      <c r="AZ331" s="56">
        <f t="shared" si="262"/>
        <v>399.58774019240224</v>
      </c>
      <c r="BA331" s="53">
        <f t="shared" si="263"/>
        <v>7.4403432051347793E-3</v>
      </c>
      <c r="BB331" s="56">
        <f t="shared" si="264"/>
        <v>277.09011725191942</v>
      </c>
      <c r="BC331" s="56">
        <f t="shared" si="265"/>
        <v>-6.7860346776456026E-3</v>
      </c>
      <c r="BD331" s="53">
        <f t="shared" si="266"/>
        <v>-6.0648299921824894E-9</v>
      </c>
      <c r="BE331" s="32">
        <f t="shared" si="267"/>
        <v>6.1111315335208349</v>
      </c>
      <c r="BF331" s="53">
        <f t="shared" si="268"/>
        <v>2.0689716980613849E-7</v>
      </c>
      <c r="BG331" s="51">
        <f t="shared" si="289"/>
        <v>6.1111317404180046</v>
      </c>
      <c r="BH331" s="51">
        <f t="shared" si="269"/>
        <v>-8.9372222198273819E-3</v>
      </c>
      <c r="BI331" s="51">
        <f t="shared" si="270"/>
        <v>-8.3792193057812631E-2</v>
      </c>
    </row>
    <row r="332" spans="1:61" ht="12.75" customHeight="1" x14ac:dyDescent="0.2">
      <c r="A332" s="45">
        <f t="shared" si="271"/>
        <v>306</v>
      </c>
      <c r="B332" s="57">
        <f t="shared" si="290"/>
        <v>9.6755537335328115E-2</v>
      </c>
      <c r="C332" s="16">
        <f t="shared" si="272"/>
        <v>9.5223777470550885E-2</v>
      </c>
      <c r="D332" s="34">
        <f t="shared" si="273"/>
        <v>1</v>
      </c>
      <c r="E332" s="49">
        <f t="shared" si="291"/>
        <v>8.2457326561592936E-2</v>
      </c>
      <c r="F332" s="49">
        <f t="shared" si="274"/>
        <v>4.7627289006610271E-2</v>
      </c>
      <c r="G332" s="20">
        <f t="shared" si="245"/>
        <v>4.7627289006610271E-2</v>
      </c>
      <c r="H332" s="49">
        <f t="shared" si="275"/>
        <v>30.010711783703663</v>
      </c>
      <c r="I332" s="20">
        <f t="shared" si="246"/>
        <v>30.010711783703663</v>
      </c>
      <c r="J332" s="57">
        <f t="shared" si="276"/>
        <v>0</v>
      </c>
      <c r="K332" s="16">
        <f t="shared" si="247"/>
        <v>30.010711783703663</v>
      </c>
      <c r="L332" s="34">
        <f t="shared" si="277"/>
        <v>1</v>
      </c>
      <c r="M332" s="49">
        <f t="shared" si="292"/>
        <v>59.989322487754549</v>
      </c>
      <c r="N332" s="20">
        <f t="shared" si="293"/>
        <v>59.989322487754549</v>
      </c>
      <c r="O332" s="16">
        <f t="shared" si="278"/>
        <v>30.010677512245451</v>
      </c>
      <c r="P332" s="49">
        <f t="shared" si="294"/>
        <v>4.7627289006610264E-2</v>
      </c>
      <c r="Q332" s="20">
        <f t="shared" si="248"/>
        <v>4.7627289006610264E-2</v>
      </c>
      <c r="R332" s="49">
        <f t="shared" si="295"/>
        <v>9.5223777467506557E-2</v>
      </c>
      <c r="S332" s="20">
        <f t="shared" si="249"/>
        <v>9.5223777467506557E-2</v>
      </c>
      <c r="T332" s="57">
        <f t="shared" si="296"/>
        <v>-8.3792193057812631E-2</v>
      </c>
      <c r="U332" s="16">
        <f t="shared" si="279"/>
        <v>-1.3348664962196943E-3</v>
      </c>
      <c r="V332" s="16">
        <f t="shared" si="297"/>
        <v>-1.3348664962196943E-3</v>
      </c>
      <c r="W332" s="34">
        <f t="shared" si="250"/>
        <v>4</v>
      </c>
      <c r="X332" s="49">
        <f t="shared" si="298"/>
        <v>59.989288225277853</v>
      </c>
      <c r="Y332" s="20">
        <f t="shared" si="299"/>
        <v>59.989288225277853</v>
      </c>
      <c r="Z332" s="16">
        <f t="shared" si="280"/>
        <v>30.010711774722147</v>
      </c>
      <c r="AA332" s="49">
        <f t="shared" si="251"/>
        <v>-7.7101831494556241E-4</v>
      </c>
      <c r="AB332" s="20">
        <f t="shared" si="281"/>
        <v>359.99922898168506</v>
      </c>
      <c r="AC332" s="49">
        <f t="shared" si="282"/>
        <v>1.5415374373306981E-3</v>
      </c>
      <c r="AD332" s="20">
        <f t="shared" si="283"/>
        <v>359.99845846256267</v>
      </c>
      <c r="AF332" s="58">
        <f t="shared" si="300"/>
        <v>6.1111317404180046</v>
      </c>
      <c r="AG332" s="51">
        <f t="shared" si="284"/>
        <v>366.66790442508028</v>
      </c>
      <c r="AH332" s="16">
        <f t="shared" si="285"/>
        <v>250.00084392619112</v>
      </c>
      <c r="AI332" s="52">
        <f t="shared" si="252"/>
        <v>159.83510658239891</v>
      </c>
      <c r="AJ332" s="52">
        <f t="shared" si="286"/>
        <v>4.8398307321519951E-2</v>
      </c>
      <c r="AK332" s="16">
        <f t="shared" si="301"/>
        <v>14.806750465885727</v>
      </c>
      <c r="AL332" s="16">
        <f t="shared" si="302"/>
        <v>14.805979447570792</v>
      </c>
      <c r="AM332" s="32">
        <f t="shared" si="253"/>
        <v>6.1111317387594797</v>
      </c>
      <c r="AN332" s="32">
        <f t="shared" si="254"/>
        <v>-1.4237601936575739E-4</v>
      </c>
      <c r="AO332" s="32">
        <f t="shared" si="255"/>
        <v>5.9082221495647396</v>
      </c>
      <c r="AP332" s="32">
        <f t="shared" si="256"/>
        <v>-1.4237601936575739E-4</v>
      </c>
      <c r="AQ332" s="32">
        <f t="shared" si="257"/>
        <v>1.561679275608814</v>
      </c>
      <c r="AR332" s="56">
        <f t="shared" si="305"/>
        <v>1855.2698762928421</v>
      </c>
      <c r="AS332" s="56">
        <f t="shared" si="305"/>
        <v>-1.4562456886602458E-2</v>
      </c>
      <c r="AT332" s="56">
        <f t="shared" si="305"/>
        <v>241.04289630422434</v>
      </c>
      <c r="AU332" s="55">
        <f t="shared" si="288"/>
        <v>0.31005890174502254</v>
      </c>
      <c r="AV332" s="56">
        <f t="shared" si="258"/>
        <v>11547.083342486274</v>
      </c>
      <c r="AW332" s="53">
        <f t="shared" si="259"/>
        <v>1.0319884985032038E-2</v>
      </c>
      <c r="AX332" s="53">
        <f t="shared" si="260"/>
        <v>9.6755540515040567E-2</v>
      </c>
      <c r="AY332" s="56">
        <f t="shared" si="261"/>
        <v>676.67104917195707</v>
      </c>
      <c r="AZ332" s="56">
        <f t="shared" si="262"/>
        <v>399.58776645599727</v>
      </c>
      <c r="BA332" s="53">
        <f t="shared" si="263"/>
        <v>7.4403432051347793E-3</v>
      </c>
      <c r="BB332" s="56">
        <f t="shared" si="264"/>
        <v>277.09013546414639</v>
      </c>
      <c r="BC332" s="56">
        <f t="shared" si="265"/>
        <v>-6.852748186588542E-3</v>
      </c>
      <c r="BD332" s="53">
        <f t="shared" si="266"/>
        <v>-6.1244533376472145E-9</v>
      </c>
      <c r="BE332" s="32">
        <f t="shared" si="267"/>
        <v>6.1111317342935516</v>
      </c>
      <c r="BF332" s="53">
        <f t="shared" si="268"/>
        <v>2.0821775380351271E-7</v>
      </c>
      <c r="BG332" s="51">
        <f t="shared" si="289"/>
        <v>6.1111319425113058</v>
      </c>
      <c r="BH332" s="51">
        <f t="shared" si="269"/>
        <v>-8.937222219796712E-3</v>
      </c>
      <c r="BI332" s="51">
        <f t="shared" si="270"/>
        <v>-8.3792190303831851E-2</v>
      </c>
    </row>
    <row r="333" spans="1:61" ht="12.75" customHeight="1" x14ac:dyDescent="0.2">
      <c r="A333" s="45">
        <f t="shared" si="271"/>
        <v>307</v>
      </c>
      <c r="B333" s="57">
        <f t="shared" si="290"/>
        <v>9.6755540515040567E-2</v>
      </c>
      <c r="C333" s="16">
        <f t="shared" si="272"/>
        <v>9.5214003077728648E-2</v>
      </c>
      <c r="D333" s="34">
        <f t="shared" si="273"/>
        <v>1</v>
      </c>
      <c r="E333" s="49">
        <f t="shared" si="291"/>
        <v>8.2448834125065346E-2</v>
      </c>
      <c r="F333" s="49">
        <f t="shared" si="274"/>
        <v>4.7622449526518583E-2</v>
      </c>
      <c r="G333" s="20">
        <f t="shared" si="245"/>
        <v>4.7622449526518583E-2</v>
      </c>
      <c r="H333" s="49">
        <f t="shared" si="275"/>
        <v>30.010746039168659</v>
      </c>
      <c r="I333" s="20">
        <f t="shared" si="246"/>
        <v>30.010746039168659</v>
      </c>
      <c r="J333" s="57">
        <f t="shared" si="276"/>
        <v>0</v>
      </c>
      <c r="K333" s="16">
        <f t="shared" si="247"/>
        <v>30.010746039168659</v>
      </c>
      <c r="L333" s="34">
        <f t="shared" si="277"/>
        <v>1</v>
      </c>
      <c r="M333" s="49">
        <f t="shared" si="292"/>
        <v>59.989288225277853</v>
      </c>
      <c r="N333" s="20">
        <f t="shared" si="293"/>
        <v>59.989288225277853</v>
      </c>
      <c r="O333" s="16">
        <f t="shared" si="278"/>
        <v>30.010711774722147</v>
      </c>
      <c r="P333" s="49">
        <f t="shared" si="294"/>
        <v>4.7622449526518597E-2</v>
      </c>
      <c r="Q333" s="20">
        <f t="shared" si="248"/>
        <v>4.7622449526518597E-2</v>
      </c>
      <c r="R333" s="49">
        <f t="shared" si="295"/>
        <v>9.5214003080507731E-2</v>
      </c>
      <c r="S333" s="20">
        <f t="shared" si="249"/>
        <v>9.5214003080507731E-2</v>
      </c>
      <c r="T333" s="57">
        <f t="shared" si="296"/>
        <v>-8.3792190303831851E-2</v>
      </c>
      <c r="U333" s="16">
        <f t="shared" si="279"/>
        <v>-1.3433561787665055E-3</v>
      </c>
      <c r="V333" s="16">
        <f t="shared" si="297"/>
        <v>-1.3433561787665055E-3</v>
      </c>
      <c r="W333" s="34">
        <f t="shared" si="250"/>
        <v>4</v>
      </c>
      <c r="X333" s="49">
        <f t="shared" si="298"/>
        <v>59.989253969927482</v>
      </c>
      <c r="Y333" s="20">
        <f t="shared" si="299"/>
        <v>59.989253969927482</v>
      </c>
      <c r="Z333" s="16">
        <f t="shared" si="280"/>
        <v>30.010746030072518</v>
      </c>
      <c r="AA333" s="49">
        <f t="shared" si="251"/>
        <v>-7.7592302303973308E-4</v>
      </c>
      <c r="AB333" s="20">
        <f t="shared" si="281"/>
        <v>359.99922407697699</v>
      </c>
      <c r="AC333" s="49">
        <f t="shared" si="282"/>
        <v>1.5513419559504056E-3</v>
      </c>
      <c r="AD333" s="20">
        <f t="shared" si="283"/>
        <v>359.99844865804403</v>
      </c>
      <c r="AF333" s="58">
        <f t="shared" si="300"/>
        <v>6.1111319425113058</v>
      </c>
      <c r="AG333" s="51">
        <f t="shared" si="284"/>
        <v>366.66791655067834</v>
      </c>
      <c r="AH333" s="16">
        <f t="shared" si="285"/>
        <v>250.00085219364433</v>
      </c>
      <c r="AI333" s="52">
        <f t="shared" si="252"/>
        <v>159.83511715379751</v>
      </c>
      <c r="AJ333" s="52">
        <f t="shared" si="286"/>
        <v>4.8398372549513624E-2</v>
      </c>
      <c r="AK333" s="16">
        <f t="shared" si="301"/>
        <v>14.855148838435241</v>
      </c>
      <c r="AL333" s="16">
        <f t="shared" si="302"/>
        <v>14.854372915412227</v>
      </c>
      <c r="AM333" s="32">
        <f t="shared" si="253"/>
        <v>6.1111319408316174</v>
      </c>
      <c r="AN333" s="32">
        <f t="shared" si="254"/>
        <v>-1.4328152829482535E-4</v>
      </c>
      <c r="AO333" s="32">
        <f t="shared" si="255"/>
        <v>5.9069012036963331</v>
      </c>
      <c r="AP333" s="32">
        <f t="shared" si="256"/>
        <v>-1.4328152829482535E-4</v>
      </c>
      <c r="AQ333" s="32">
        <f t="shared" si="257"/>
        <v>1.5666690039773001</v>
      </c>
      <c r="AR333" s="56">
        <f t="shared" si="305"/>
        <v>1861.1767774965385</v>
      </c>
      <c r="AS333" s="56">
        <f t="shared" si="305"/>
        <v>-1.4705738414897283E-2</v>
      </c>
      <c r="AT333" s="56">
        <f t="shared" si="305"/>
        <v>242.60956530820164</v>
      </c>
      <c r="AU333" s="55">
        <f t="shared" si="288"/>
        <v>0.31005890174502254</v>
      </c>
      <c r="AV333" s="56">
        <f t="shared" si="258"/>
        <v>11547.08410620348</v>
      </c>
      <c r="AW333" s="53">
        <f t="shared" si="259"/>
        <v>1.0319885667583076E-2</v>
      </c>
      <c r="AX333" s="53">
        <f t="shared" si="260"/>
        <v>9.6755543714717368E-2</v>
      </c>
      <c r="AY333" s="56">
        <f t="shared" si="261"/>
        <v>676.67102679464836</v>
      </c>
      <c r="AZ333" s="56">
        <f t="shared" si="262"/>
        <v>399.58779288449375</v>
      </c>
      <c r="BA333" s="53">
        <f t="shared" si="263"/>
        <v>7.4403432051347793E-3</v>
      </c>
      <c r="BB333" s="56">
        <f t="shared" si="264"/>
        <v>277.09015379072264</v>
      </c>
      <c r="BC333" s="56">
        <f t="shared" si="265"/>
        <v>-6.9198805680343867E-3</v>
      </c>
      <c r="BD333" s="53">
        <f t="shared" si="266"/>
        <v>-6.1844510387760657E-9</v>
      </c>
      <c r="BE333" s="32">
        <f t="shared" si="267"/>
        <v>6.1111319363268546</v>
      </c>
      <c r="BF333" s="53">
        <f t="shared" si="268"/>
        <v>2.0954200805297144E-7</v>
      </c>
      <c r="BG333" s="51">
        <f t="shared" si="289"/>
        <v>6.1111321458688623</v>
      </c>
      <c r="BH333" s="51">
        <f t="shared" si="269"/>
        <v>-8.9372222197657628E-3</v>
      </c>
      <c r="BI333" s="51">
        <f t="shared" si="270"/>
        <v>-8.3792187532559056E-2</v>
      </c>
    </row>
    <row r="334" spans="1:61" ht="12.75" customHeight="1" x14ac:dyDescent="0.2">
      <c r="A334" s="45">
        <f t="shared" si="271"/>
        <v>308</v>
      </c>
      <c r="B334" s="57">
        <f t="shared" si="290"/>
        <v>9.6755543714717368E-2</v>
      </c>
      <c r="C334" s="16">
        <f t="shared" si="272"/>
        <v>9.5204201758747331E-2</v>
      </c>
      <c r="D334" s="34">
        <f t="shared" si="273"/>
        <v>1</v>
      </c>
      <c r="E334" s="49">
        <f t="shared" si="291"/>
        <v>8.2440318384072883E-2</v>
      </c>
      <c r="F334" s="49">
        <f t="shared" si="274"/>
        <v>4.7617596558554721E-2</v>
      </c>
      <c r="G334" s="20">
        <f t="shared" si="245"/>
        <v>4.7617596558554721E-2</v>
      </c>
      <c r="H334" s="49">
        <f t="shared" si="275"/>
        <v>30.010780287488668</v>
      </c>
      <c r="I334" s="20">
        <f t="shared" si="246"/>
        <v>30.010780287488668</v>
      </c>
      <c r="J334" s="57">
        <f t="shared" si="276"/>
        <v>0</v>
      </c>
      <c r="K334" s="16">
        <f t="shared" si="247"/>
        <v>30.010780287488668</v>
      </c>
      <c r="L334" s="34">
        <f t="shared" si="277"/>
        <v>1</v>
      </c>
      <c r="M334" s="49">
        <f t="shared" si="292"/>
        <v>59.989253969927482</v>
      </c>
      <c r="N334" s="20">
        <f t="shared" si="293"/>
        <v>59.989253969927482</v>
      </c>
      <c r="O334" s="16">
        <f t="shared" si="278"/>
        <v>30.010746030072518</v>
      </c>
      <c r="P334" s="49">
        <f t="shared" si="294"/>
        <v>4.7617596558554742E-2</v>
      </c>
      <c r="Q334" s="20">
        <f t="shared" si="248"/>
        <v>4.7617596558554742E-2</v>
      </c>
      <c r="R334" s="49">
        <f t="shared" si="295"/>
        <v>9.5204201761309754E-2</v>
      </c>
      <c r="S334" s="20">
        <f t="shared" si="249"/>
        <v>9.5204201761309754E-2</v>
      </c>
      <c r="T334" s="57">
        <f t="shared" si="296"/>
        <v>-8.3792187532559056E-2</v>
      </c>
      <c r="U334" s="16">
        <f t="shared" si="279"/>
        <v>-1.3518691484861733E-3</v>
      </c>
      <c r="V334" s="16">
        <f t="shared" si="297"/>
        <v>-1.3518691484861733E-3</v>
      </c>
      <c r="W334" s="34">
        <f t="shared" si="250"/>
        <v>4</v>
      </c>
      <c r="X334" s="49">
        <f t="shared" si="298"/>
        <v>59.989219721723146</v>
      </c>
      <c r="Y334" s="20">
        <f t="shared" si="299"/>
        <v>59.989219721723146</v>
      </c>
      <c r="Z334" s="16">
        <f t="shared" si="280"/>
        <v>30.010780278276854</v>
      </c>
      <c r="AA334" s="49">
        <f t="shared" si="251"/>
        <v>-7.8084119514617873E-4</v>
      </c>
      <c r="AB334" s="20">
        <f t="shared" si="281"/>
        <v>359.99921915880486</v>
      </c>
      <c r="AC334" s="49">
        <f t="shared" si="282"/>
        <v>1.5611736133653768E-3</v>
      </c>
      <c r="AD334" s="20">
        <f t="shared" si="283"/>
        <v>359.99843882638663</v>
      </c>
      <c r="AF334" s="58">
        <f t="shared" si="300"/>
        <v>6.1111321458688623</v>
      </c>
      <c r="AG334" s="51">
        <f t="shared" si="284"/>
        <v>366.66792875213173</v>
      </c>
      <c r="AH334" s="16">
        <f t="shared" si="285"/>
        <v>250.0008605128171</v>
      </c>
      <c r="AI334" s="52">
        <f t="shared" si="252"/>
        <v>159.83512779132909</v>
      </c>
      <c r="AJ334" s="52">
        <f t="shared" si="286"/>
        <v>4.8398437753689905E-2</v>
      </c>
      <c r="AK334" s="16">
        <f t="shared" si="301"/>
        <v>14.903547276188931</v>
      </c>
      <c r="AL334" s="16">
        <f t="shared" si="302"/>
        <v>14.902766434993794</v>
      </c>
      <c r="AM334" s="32">
        <f t="shared" si="253"/>
        <v>6.1111321441678177</v>
      </c>
      <c r="AN334" s="32">
        <f t="shared" si="254"/>
        <v>-1.441895211089563E-4</v>
      </c>
      <c r="AO334" s="32">
        <f t="shared" si="255"/>
        <v>5.9055760436069891</v>
      </c>
      <c r="AP334" s="32">
        <f t="shared" si="256"/>
        <v>-1.441895211089563E-4</v>
      </c>
      <c r="AQ334" s="32">
        <f t="shared" si="257"/>
        <v>1.5716576206847253</v>
      </c>
      <c r="AR334" s="56">
        <f t="shared" si="305"/>
        <v>1867.0823535401455</v>
      </c>
      <c r="AS334" s="56">
        <f t="shared" si="305"/>
        <v>-1.4849927936006238E-2</v>
      </c>
      <c r="AT334" s="56">
        <f t="shared" si="305"/>
        <v>244.18122292888637</v>
      </c>
      <c r="AU334" s="55">
        <f t="shared" si="288"/>
        <v>0.31005890174502254</v>
      </c>
      <c r="AV334" s="56">
        <f t="shared" si="258"/>
        <v>11547.084874698374</v>
      </c>
      <c r="AW334" s="53">
        <f t="shared" si="259"/>
        <v>1.0319886354404039E-2</v>
      </c>
      <c r="AX334" s="53">
        <f t="shared" si="260"/>
        <v>9.6755546934410713E-2</v>
      </c>
      <c r="AY334" s="56">
        <f t="shared" si="261"/>
        <v>676.67100427735318</v>
      </c>
      <c r="AZ334" s="56">
        <f t="shared" si="262"/>
        <v>399.58781947832273</v>
      </c>
      <c r="BA334" s="53">
        <f t="shared" si="263"/>
        <v>7.4403432051347793E-3</v>
      </c>
      <c r="BB334" s="56">
        <f t="shared" si="264"/>
        <v>277.09017223194701</v>
      </c>
      <c r="BC334" s="56">
        <f t="shared" si="265"/>
        <v>-6.9874329165600102E-3</v>
      </c>
      <c r="BD334" s="53">
        <f t="shared" si="266"/>
        <v>-6.2448240738167161E-9</v>
      </c>
      <c r="BE334" s="32">
        <f t="shared" si="267"/>
        <v>6.1111321396240381</v>
      </c>
      <c r="BF334" s="53">
        <f t="shared" si="268"/>
        <v>2.1086989472771866E-7</v>
      </c>
      <c r="BG334" s="51">
        <f t="shared" si="289"/>
        <v>6.111132350493933</v>
      </c>
      <c r="BH334" s="51">
        <f t="shared" si="269"/>
        <v>-8.9372222197345291E-3</v>
      </c>
      <c r="BI334" s="51">
        <f t="shared" si="270"/>
        <v>-8.3792184743949089E-2</v>
      </c>
    </row>
    <row r="335" spans="1:61" ht="12.75" customHeight="1" x14ac:dyDescent="0.2">
      <c r="A335" s="45">
        <f t="shared" si="271"/>
        <v>309</v>
      </c>
      <c r="B335" s="57">
        <f t="shared" si="290"/>
        <v>9.6755546934410713E-2</v>
      </c>
      <c r="C335" s="16">
        <f t="shared" si="272"/>
        <v>9.519437332102143E-2</v>
      </c>
      <c r="D335" s="34">
        <f t="shared" si="273"/>
        <v>1</v>
      </c>
      <c r="E335" s="49">
        <f t="shared" si="291"/>
        <v>8.2431779171888486E-2</v>
      </c>
      <c r="F335" s="49">
        <f t="shared" si="274"/>
        <v>4.7612730006327368E-2</v>
      </c>
      <c r="G335" s="20">
        <f t="shared" si="245"/>
        <v>4.7612730006327368E-2</v>
      </c>
      <c r="H335" s="49">
        <f t="shared" si="275"/>
        <v>30.010814528643813</v>
      </c>
      <c r="I335" s="20">
        <f t="shared" si="246"/>
        <v>30.010814528643813</v>
      </c>
      <c r="J335" s="57">
        <f t="shared" si="276"/>
        <v>0</v>
      </c>
      <c r="K335" s="16">
        <f t="shared" si="247"/>
        <v>30.010814528643813</v>
      </c>
      <c r="L335" s="34">
        <f t="shared" si="277"/>
        <v>1</v>
      </c>
      <c r="M335" s="49">
        <f t="shared" si="292"/>
        <v>59.989219721723146</v>
      </c>
      <c r="N335" s="20">
        <f t="shared" si="293"/>
        <v>59.989219721723146</v>
      </c>
      <c r="O335" s="16">
        <f t="shared" si="278"/>
        <v>30.010780278276854</v>
      </c>
      <c r="P335" s="49">
        <f t="shared" si="294"/>
        <v>4.7612730006327333E-2</v>
      </c>
      <c r="Q335" s="20">
        <f t="shared" si="248"/>
        <v>4.7612730006327333E-2</v>
      </c>
      <c r="R335" s="49">
        <f t="shared" si="295"/>
        <v>9.5194373317807127E-2</v>
      </c>
      <c r="S335" s="20">
        <f t="shared" si="249"/>
        <v>9.5194373317807127E-2</v>
      </c>
      <c r="T335" s="57">
        <f t="shared" si="296"/>
        <v>-8.3792184743949089E-2</v>
      </c>
      <c r="U335" s="16">
        <f t="shared" si="279"/>
        <v>-1.3604055720606023E-3</v>
      </c>
      <c r="V335" s="16">
        <f t="shared" si="297"/>
        <v>-1.3604055720606023E-3</v>
      </c>
      <c r="W335" s="34">
        <f t="shared" si="250"/>
        <v>4</v>
      </c>
      <c r="X335" s="49">
        <f t="shared" si="298"/>
        <v>59.989185480684704</v>
      </c>
      <c r="Y335" s="20">
        <f t="shared" si="299"/>
        <v>59.989185480684704</v>
      </c>
      <c r="Z335" s="16">
        <f t="shared" si="280"/>
        <v>30.010814519315296</v>
      </c>
      <c r="AA335" s="49">
        <f t="shared" si="251"/>
        <v>-7.8577292759152259E-4</v>
      </c>
      <c r="AB335" s="20">
        <f t="shared" si="281"/>
        <v>359.9992142270724</v>
      </c>
      <c r="AC335" s="49">
        <f t="shared" si="282"/>
        <v>1.5710321320658548E-3</v>
      </c>
      <c r="AD335" s="20">
        <f t="shared" si="283"/>
        <v>359.99842896786794</v>
      </c>
      <c r="AF335" s="58">
        <f t="shared" si="300"/>
        <v>6.111132350493933</v>
      </c>
      <c r="AG335" s="51">
        <f t="shared" si="284"/>
        <v>366.66794102963598</v>
      </c>
      <c r="AH335" s="16">
        <f t="shared" si="285"/>
        <v>250.00086888384274</v>
      </c>
      <c r="AI335" s="52">
        <f t="shared" si="252"/>
        <v>159.83513849516402</v>
      </c>
      <c r="AJ335" s="52">
        <f t="shared" si="286"/>
        <v>4.8398502933935106E-2</v>
      </c>
      <c r="AK335" s="16">
        <f t="shared" si="301"/>
        <v>14.951945779122866</v>
      </c>
      <c r="AL335" s="16">
        <f t="shared" si="302"/>
        <v>14.951160006195266</v>
      </c>
      <c r="AM335" s="32">
        <f t="shared" si="253"/>
        <v>6.1111323487713385</v>
      </c>
      <c r="AN335" s="32">
        <f t="shared" si="254"/>
        <v>-1.4510001558722775E-4</v>
      </c>
      <c r="AO335" s="32">
        <f t="shared" si="255"/>
        <v>5.9042466702339063</v>
      </c>
      <c r="AP335" s="32">
        <f t="shared" si="256"/>
        <v>-1.4510001558722775E-4</v>
      </c>
      <c r="AQ335" s="32">
        <f t="shared" si="257"/>
        <v>1.5766451221601261</v>
      </c>
      <c r="AR335" s="56">
        <f t="shared" si="305"/>
        <v>1872.9866002103795</v>
      </c>
      <c r="AS335" s="56">
        <f t="shared" si="305"/>
        <v>-1.4995027951593467E-2</v>
      </c>
      <c r="AT335" s="56">
        <f t="shared" si="305"/>
        <v>245.7578680510465</v>
      </c>
      <c r="AU335" s="55">
        <f t="shared" si="288"/>
        <v>0.31005890174502254</v>
      </c>
      <c r="AV335" s="56">
        <f t="shared" si="258"/>
        <v>11547.085647983273</v>
      </c>
      <c r="AW335" s="53">
        <f t="shared" si="259"/>
        <v>1.0319887045505939E-2</v>
      </c>
      <c r="AX335" s="53">
        <f t="shared" si="260"/>
        <v>9.6755550174172228E-2</v>
      </c>
      <c r="AY335" s="56">
        <f t="shared" si="261"/>
        <v>676.67098161971057</v>
      </c>
      <c r="AZ335" s="56">
        <f t="shared" si="262"/>
        <v>399.58784623791007</v>
      </c>
      <c r="BA335" s="53">
        <f t="shared" si="263"/>
        <v>7.4403432051347793E-3</v>
      </c>
      <c r="BB335" s="56">
        <f t="shared" si="264"/>
        <v>277.09019078811491</v>
      </c>
      <c r="BC335" s="56">
        <f t="shared" si="265"/>
        <v>-7.0554063144072643E-3</v>
      </c>
      <c r="BD335" s="53">
        <f t="shared" si="266"/>
        <v>-6.3055734099927587E-9</v>
      </c>
      <c r="BE335" s="32">
        <f t="shared" si="267"/>
        <v>6.1111323441883592</v>
      </c>
      <c r="BF335" s="53">
        <f t="shared" si="268"/>
        <v>2.1220143982745673E-7</v>
      </c>
      <c r="BG335" s="51">
        <f t="shared" si="289"/>
        <v>6.1111325563897987</v>
      </c>
      <c r="BH335" s="51">
        <f t="shared" si="269"/>
        <v>-8.9372222197030126E-3</v>
      </c>
      <c r="BI335" s="51">
        <f t="shared" si="270"/>
        <v>-8.3792181937957247E-2</v>
      </c>
    </row>
    <row r="336" spans="1:61" ht="12.75" customHeight="1" x14ac:dyDescent="0.2">
      <c r="A336" s="45">
        <f t="shared" si="271"/>
        <v>310</v>
      </c>
      <c r="B336" s="57">
        <f t="shared" si="290"/>
        <v>9.6755550174172228E-2</v>
      </c>
      <c r="C336" s="16">
        <f t="shared" si="272"/>
        <v>9.5184518042117361E-2</v>
      </c>
      <c r="D336" s="34">
        <f t="shared" si="273"/>
        <v>1</v>
      </c>
      <c r="E336" s="49">
        <f t="shared" si="291"/>
        <v>8.2423216728904514E-2</v>
      </c>
      <c r="F336" s="49">
        <f t="shared" si="274"/>
        <v>4.7607850008597907E-2</v>
      </c>
      <c r="G336" s="20">
        <f t="shared" si="245"/>
        <v>4.7607850008597907E-2</v>
      </c>
      <c r="H336" s="49">
        <f t="shared" si="275"/>
        <v>30.010848762614494</v>
      </c>
      <c r="I336" s="20">
        <f t="shared" si="246"/>
        <v>30.010848762614494</v>
      </c>
      <c r="J336" s="57">
        <f t="shared" si="276"/>
        <v>0</v>
      </c>
      <c r="K336" s="16">
        <f t="shared" si="247"/>
        <v>30.010848762614494</v>
      </c>
      <c r="L336" s="34">
        <f t="shared" si="277"/>
        <v>1</v>
      </c>
      <c r="M336" s="49">
        <f t="shared" si="292"/>
        <v>59.989185480684704</v>
      </c>
      <c r="N336" s="20">
        <f t="shared" si="293"/>
        <v>59.989185480684704</v>
      </c>
      <c r="O336" s="16">
        <f t="shared" si="278"/>
        <v>30.010814519315296</v>
      </c>
      <c r="P336" s="49">
        <f t="shared" si="294"/>
        <v>4.7607850008597893E-2</v>
      </c>
      <c r="Q336" s="20">
        <f t="shared" si="248"/>
        <v>4.7607850008597893E-2</v>
      </c>
      <c r="R336" s="49">
        <f t="shared" si="295"/>
        <v>9.5184518044099373E-2</v>
      </c>
      <c r="S336" s="20">
        <f t="shared" si="249"/>
        <v>9.5184518044099373E-2</v>
      </c>
      <c r="T336" s="57">
        <f t="shared" si="296"/>
        <v>-8.3792181937957247E-2</v>
      </c>
      <c r="U336" s="16">
        <f t="shared" si="279"/>
        <v>-1.3689652090527332E-3</v>
      </c>
      <c r="V336" s="16">
        <f t="shared" si="297"/>
        <v>-1.3689652090527332E-3</v>
      </c>
      <c r="W336" s="34">
        <f t="shared" si="250"/>
        <v>4</v>
      </c>
      <c r="X336" s="49">
        <f t="shared" si="298"/>
        <v>59.989151246831803</v>
      </c>
      <c r="Y336" s="20">
        <f t="shared" si="299"/>
        <v>59.989151246831803</v>
      </c>
      <c r="Z336" s="16">
        <f t="shared" si="280"/>
        <v>30.010848753168197</v>
      </c>
      <c r="AA336" s="49">
        <f t="shared" si="251"/>
        <v>-7.9071808154985166E-4</v>
      </c>
      <c r="AB336" s="20">
        <f t="shared" si="281"/>
        <v>359.99920928191847</v>
      </c>
      <c r="AC336" s="49">
        <f t="shared" si="282"/>
        <v>1.5809177011421765E-3</v>
      </c>
      <c r="AD336" s="20">
        <f t="shared" si="283"/>
        <v>359.99841908229888</v>
      </c>
      <c r="AF336" s="58">
        <f t="shared" si="300"/>
        <v>6.1111325563897987</v>
      </c>
      <c r="AG336" s="51">
        <f t="shared" si="284"/>
        <v>366.66795338338795</v>
      </c>
      <c r="AH336" s="16">
        <f t="shared" si="285"/>
        <v>250.00087730685544</v>
      </c>
      <c r="AI336" s="52">
        <f t="shared" si="252"/>
        <v>159.83514926547397</v>
      </c>
      <c r="AJ336" s="52">
        <f t="shared" si="286"/>
        <v>4.8398568090135541E-2</v>
      </c>
      <c r="AK336" s="16">
        <f t="shared" si="301"/>
        <v>15.000344347213002</v>
      </c>
      <c r="AL336" s="16">
        <f t="shared" si="302"/>
        <v>14.999553629131469</v>
      </c>
      <c r="AM336" s="32">
        <f t="shared" si="253"/>
        <v>6.111132554645458</v>
      </c>
      <c r="AN336" s="32">
        <f t="shared" si="254"/>
        <v>-1.4601298608566719E-4</v>
      </c>
      <c r="AO336" s="32">
        <f t="shared" si="255"/>
        <v>5.9029130845108622</v>
      </c>
      <c r="AP336" s="32">
        <f t="shared" si="256"/>
        <v>-1.4601298608566719E-4</v>
      </c>
      <c r="AQ336" s="32">
        <f t="shared" si="257"/>
        <v>1.5816315048575562</v>
      </c>
      <c r="AR336" s="56">
        <f t="shared" si="305"/>
        <v>1878.8895132948903</v>
      </c>
      <c r="AS336" s="56">
        <f t="shared" si="305"/>
        <v>-1.5141040937679134E-2</v>
      </c>
      <c r="AT336" s="56">
        <f t="shared" si="305"/>
        <v>247.33949955590407</v>
      </c>
      <c r="AU336" s="55">
        <f t="shared" si="288"/>
        <v>0.31005890174502254</v>
      </c>
      <c r="AV336" s="56">
        <f t="shared" si="258"/>
        <v>11547.086426070573</v>
      </c>
      <c r="AW336" s="53">
        <f t="shared" si="259"/>
        <v>1.031988774089985E-2</v>
      </c>
      <c r="AX336" s="53">
        <f t="shared" si="260"/>
        <v>9.6755553434053815E-2</v>
      </c>
      <c r="AY336" s="56">
        <f t="shared" si="261"/>
        <v>676.67095882135754</v>
      </c>
      <c r="AZ336" s="56">
        <f t="shared" si="262"/>
        <v>399.58787316368495</v>
      </c>
      <c r="BA336" s="53">
        <f t="shared" si="263"/>
        <v>7.4403432051347793E-3</v>
      </c>
      <c r="BB336" s="56">
        <f t="shared" si="264"/>
        <v>277.09020945952386</v>
      </c>
      <c r="BC336" s="56">
        <f t="shared" si="265"/>
        <v>-7.1238018512644885E-3</v>
      </c>
      <c r="BD336" s="53">
        <f t="shared" si="266"/>
        <v>-6.3667000211828791E-9</v>
      </c>
      <c r="BE336" s="32">
        <f t="shared" si="267"/>
        <v>6.1111325500230986</v>
      </c>
      <c r="BF336" s="53">
        <f t="shared" si="268"/>
        <v>2.135366058478625E-7</v>
      </c>
      <c r="BG336" s="51">
        <f t="shared" si="289"/>
        <v>6.1111327635597048</v>
      </c>
      <c r="BH336" s="51">
        <f t="shared" si="269"/>
        <v>-8.9372222196712117E-3</v>
      </c>
      <c r="BI336" s="51">
        <f t="shared" si="270"/>
        <v>-8.3792179114538554E-2</v>
      </c>
    </row>
    <row r="337" spans="1:61" ht="12.75" customHeight="1" x14ac:dyDescent="0.2">
      <c r="A337" s="45">
        <f t="shared" si="271"/>
        <v>311</v>
      </c>
      <c r="B337" s="57">
        <f t="shared" si="290"/>
        <v>9.6755553434053815E-2</v>
      </c>
      <c r="C337" s="16">
        <f t="shared" si="272"/>
        <v>9.5174635732917068E-2</v>
      </c>
      <c r="D337" s="34">
        <f t="shared" si="273"/>
        <v>1</v>
      </c>
      <c r="E337" s="49">
        <f t="shared" si="291"/>
        <v>8.2414630891396418E-2</v>
      </c>
      <c r="F337" s="49">
        <f t="shared" si="274"/>
        <v>4.7602956470709418E-2</v>
      </c>
      <c r="G337" s="20">
        <f t="shared" si="245"/>
        <v>4.7602956470709418E-2</v>
      </c>
      <c r="H337" s="49">
        <f t="shared" si="275"/>
        <v>30.010882989380899</v>
      </c>
      <c r="I337" s="20">
        <f t="shared" si="246"/>
        <v>30.010882989380899</v>
      </c>
      <c r="J337" s="57">
        <f t="shared" si="276"/>
        <v>0</v>
      </c>
      <c r="K337" s="16">
        <f t="shared" si="247"/>
        <v>30.010882989380899</v>
      </c>
      <c r="L337" s="34">
        <f t="shared" si="277"/>
        <v>1</v>
      </c>
      <c r="M337" s="49">
        <f t="shared" si="292"/>
        <v>59.989151246831817</v>
      </c>
      <c r="N337" s="20">
        <f t="shared" si="293"/>
        <v>59.989151246831817</v>
      </c>
      <c r="O337" s="16">
        <f t="shared" si="278"/>
        <v>30.010848753168183</v>
      </c>
      <c r="P337" s="49">
        <f t="shared" si="294"/>
        <v>4.7602956470709418E-2</v>
      </c>
      <c r="Q337" s="20">
        <f t="shared" si="248"/>
        <v>4.7602956470709418E-2</v>
      </c>
      <c r="R337" s="49">
        <f t="shared" si="295"/>
        <v>9.5174635732725263E-2</v>
      </c>
      <c r="S337" s="20">
        <f t="shared" si="249"/>
        <v>9.5174635732725263E-2</v>
      </c>
      <c r="T337" s="57">
        <f t="shared" si="296"/>
        <v>-8.3792179114538554E-2</v>
      </c>
      <c r="U337" s="16">
        <f t="shared" si="279"/>
        <v>-1.377548223142136E-3</v>
      </c>
      <c r="V337" s="16">
        <f t="shared" si="297"/>
        <v>-1.377548223142136E-3</v>
      </c>
      <c r="W337" s="34">
        <f t="shared" si="250"/>
        <v>4</v>
      </c>
      <c r="X337" s="49">
        <f t="shared" si="298"/>
        <v>59.989117020184239</v>
      </c>
      <c r="Y337" s="20">
        <f t="shared" si="299"/>
        <v>59.989117020184239</v>
      </c>
      <c r="Z337" s="16">
        <f t="shared" si="280"/>
        <v>30.010882979815761</v>
      </c>
      <c r="AA337" s="49">
        <f t="shared" si="251"/>
        <v>-7.9567675161364333E-4</v>
      </c>
      <c r="AB337" s="20">
        <f t="shared" si="281"/>
        <v>359.99920432324836</v>
      </c>
      <c r="AC337" s="49">
        <f t="shared" si="282"/>
        <v>1.5908300454254732E-3</v>
      </c>
      <c r="AD337" s="20">
        <f t="shared" si="283"/>
        <v>359.99840916995458</v>
      </c>
      <c r="AF337" s="58">
        <f t="shared" si="300"/>
        <v>6.1111327635597048</v>
      </c>
      <c r="AG337" s="51">
        <f t="shared" si="284"/>
        <v>366.66796581358227</v>
      </c>
      <c r="AH337" s="16">
        <f t="shared" si="285"/>
        <v>250.00088578198793</v>
      </c>
      <c r="AI337" s="52">
        <f t="shared" si="252"/>
        <v>159.83516010242869</v>
      </c>
      <c r="AJ337" s="52">
        <f t="shared" si="286"/>
        <v>4.8398633222348053E-2</v>
      </c>
      <c r="AK337" s="16">
        <f t="shared" si="301"/>
        <v>15.04874298043535</v>
      </c>
      <c r="AL337" s="16">
        <f t="shared" si="302"/>
        <v>15.047947303683713</v>
      </c>
      <c r="AM337" s="32">
        <f t="shared" si="253"/>
        <v>6.1111327617934226</v>
      </c>
      <c r="AN337" s="32">
        <f t="shared" si="254"/>
        <v>-1.4692845006313512E-4</v>
      </c>
      <c r="AO337" s="32">
        <f t="shared" si="255"/>
        <v>5.9015752873810294</v>
      </c>
      <c r="AP337" s="32">
        <f t="shared" si="256"/>
        <v>-1.4692845006313512E-4</v>
      </c>
      <c r="AQ337" s="32">
        <f t="shared" si="257"/>
        <v>1.5866167652077876</v>
      </c>
      <c r="AR337" s="56">
        <f t="shared" si="305"/>
        <v>1884.7910885822714</v>
      </c>
      <c r="AS337" s="56">
        <f t="shared" si="305"/>
        <v>-1.5287969387742269E-2</v>
      </c>
      <c r="AT337" s="56">
        <f t="shared" si="305"/>
        <v>248.92611632111186</v>
      </c>
      <c r="AU337" s="55">
        <f t="shared" si="288"/>
        <v>0.31005890174502254</v>
      </c>
      <c r="AV337" s="56">
        <f t="shared" si="258"/>
        <v>11547.08720897254</v>
      </c>
      <c r="AW337" s="53">
        <f t="shared" si="259"/>
        <v>1.0319888440596737E-2</v>
      </c>
      <c r="AX337" s="53">
        <f t="shared" si="260"/>
        <v>9.6755556714106863E-2</v>
      </c>
      <c r="AY337" s="56">
        <f t="shared" si="261"/>
        <v>676.67093588193472</v>
      </c>
      <c r="AZ337" s="56">
        <f t="shared" si="262"/>
        <v>399.58790025607175</v>
      </c>
      <c r="BA337" s="53">
        <f t="shared" si="263"/>
        <v>7.4403432051347793E-3</v>
      </c>
      <c r="BB337" s="56">
        <f t="shared" si="264"/>
        <v>277.0902282464682</v>
      </c>
      <c r="BC337" s="56">
        <f t="shared" si="265"/>
        <v>-7.192620605223965E-3</v>
      </c>
      <c r="BD337" s="53">
        <f t="shared" si="266"/>
        <v>-6.4282048709021068E-9</v>
      </c>
      <c r="BE337" s="32">
        <f t="shared" si="267"/>
        <v>6.1111327571315002</v>
      </c>
      <c r="BF337" s="53">
        <f t="shared" si="268"/>
        <v>2.1487541832032235E-7</v>
      </c>
      <c r="BG337" s="51">
        <f t="shared" si="289"/>
        <v>6.1111329720069181</v>
      </c>
      <c r="BH337" s="51">
        <f t="shared" si="269"/>
        <v>-8.9372222196391245E-3</v>
      </c>
      <c r="BI337" s="51">
        <f t="shared" si="270"/>
        <v>-8.3792176273648503E-2</v>
      </c>
    </row>
    <row r="338" spans="1:61" ht="12.75" customHeight="1" x14ac:dyDescent="0.2">
      <c r="A338" s="45">
        <f t="shared" si="271"/>
        <v>312</v>
      </c>
      <c r="B338" s="57">
        <f t="shared" si="290"/>
        <v>9.6755556714106863E-2</v>
      </c>
      <c r="C338" s="16">
        <f t="shared" si="272"/>
        <v>9.5164726668713229E-2</v>
      </c>
      <c r="D338" s="34">
        <f t="shared" si="273"/>
        <v>1</v>
      </c>
      <c r="E338" s="49">
        <f t="shared" si="291"/>
        <v>8.2406021897787299E-2</v>
      </c>
      <c r="F338" s="49">
        <f t="shared" si="274"/>
        <v>4.7598049530286672E-2</v>
      </c>
      <c r="G338" s="20">
        <f t="shared" si="245"/>
        <v>4.7598049530286672E-2</v>
      </c>
      <c r="H338" s="49">
        <f t="shared" si="275"/>
        <v>30.010917208923452</v>
      </c>
      <c r="I338" s="20">
        <f t="shared" si="246"/>
        <v>30.010917208923452</v>
      </c>
      <c r="J338" s="57">
        <f t="shared" si="276"/>
        <v>0</v>
      </c>
      <c r="K338" s="16">
        <f t="shared" si="247"/>
        <v>30.010917208923452</v>
      </c>
      <c r="L338" s="34">
        <f t="shared" si="277"/>
        <v>1</v>
      </c>
      <c r="M338" s="49">
        <f t="shared" si="292"/>
        <v>59.989117020184239</v>
      </c>
      <c r="N338" s="20">
        <f t="shared" si="293"/>
        <v>59.989117020184239</v>
      </c>
      <c r="O338" s="16">
        <f t="shared" si="278"/>
        <v>30.010882979815761</v>
      </c>
      <c r="P338" s="49">
        <f t="shared" si="294"/>
        <v>4.7598049530286686E-2</v>
      </c>
      <c r="Q338" s="20">
        <f t="shared" si="248"/>
        <v>4.7598049530286686E-2</v>
      </c>
      <c r="R338" s="49">
        <f t="shared" si="295"/>
        <v>9.5164726670151009E-2</v>
      </c>
      <c r="S338" s="20">
        <f t="shared" si="249"/>
        <v>9.5164726670151009E-2</v>
      </c>
      <c r="T338" s="57">
        <f t="shared" si="296"/>
        <v>-8.3792176273648503E-2</v>
      </c>
      <c r="U338" s="16">
        <f t="shared" si="279"/>
        <v>-1.3861543758612038E-3</v>
      </c>
      <c r="V338" s="16">
        <f t="shared" si="297"/>
        <v>-1.3861543758612038E-3</v>
      </c>
      <c r="W338" s="34">
        <f t="shared" si="250"/>
        <v>4</v>
      </c>
      <c r="X338" s="49">
        <f t="shared" si="298"/>
        <v>59.98908280076158</v>
      </c>
      <c r="Y338" s="20">
        <f t="shared" si="299"/>
        <v>59.98908280076158</v>
      </c>
      <c r="Z338" s="16">
        <f t="shared" si="280"/>
        <v>30.01091719923842</v>
      </c>
      <c r="AA338" s="49">
        <f t="shared" si="251"/>
        <v>-8.0064880009390513E-4</v>
      </c>
      <c r="AB338" s="20">
        <f t="shared" si="281"/>
        <v>359.99919935119993</v>
      </c>
      <c r="AC338" s="49">
        <f t="shared" si="282"/>
        <v>1.6007693505583603E-3</v>
      </c>
      <c r="AD338" s="20">
        <f t="shared" si="283"/>
        <v>359.99839923064945</v>
      </c>
      <c r="AF338" s="58">
        <f t="shared" si="300"/>
        <v>6.1111329720069181</v>
      </c>
      <c r="AG338" s="51">
        <f t="shared" si="284"/>
        <v>366.6679783204151</v>
      </c>
      <c r="AH338" s="16">
        <f t="shared" si="285"/>
        <v>250.00089430937396</v>
      </c>
      <c r="AI338" s="52">
        <f t="shared" si="252"/>
        <v>159.83517100619912</v>
      </c>
      <c r="AJ338" s="52">
        <f t="shared" si="286"/>
        <v>4.8398698330345269E-2</v>
      </c>
      <c r="AK338" s="16">
        <f t="shared" si="301"/>
        <v>15.097141678765695</v>
      </c>
      <c r="AL338" s="16">
        <f t="shared" si="302"/>
        <v>15.096341029965629</v>
      </c>
      <c r="AM338" s="32">
        <f t="shared" si="253"/>
        <v>6.111132970218498</v>
      </c>
      <c r="AN338" s="32">
        <f t="shared" si="254"/>
        <v>-1.4784638208572686E-4</v>
      </c>
      <c r="AO338" s="32">
        <f t="shared" si="255"/>
        <v>5.9002332797841914</v>
      </c>
      <c r="AP338" s="32">
        <f t="shared" si="256"/>
        <v>-1.4784638208572686E-4</v>
      </c>
      <c r="AQ338" s="32">
        <f t="shared" si="257"/>
        <v>1.5916008996663229</v>
      </c>
      <c r="AR338" s="56">
        <f t="shared" si="305"/>
        <v>1890.6913218620557</v>
      </c>
      <c r="AS338" s="56">
        <f t="shared" si="305"/>
        <v>-1.5435815769827995E-2</v>
      </c>
      <c r="AT338" s="56">
        <f t="shared" si="305"/>
        <v>250.5177172207782</v>
      </c>
      <c r="AU338" s="55">
        <f t="shared" si="288"/>
        <v>0.31005890174502254</v>
      </c>
      <c r="AV338" s="56">
        <f t="shared" si="258"/>
        <v>11547.087996701523</v>
      </c>
      <c r="AW338" s="53">
        <f t="shared" si="259"/>
        <v>1.0319889144607632E-2</v>
      </c>
      <c r="AX338" s="53">
        <f t="shared" si="260"/>
        <v>9.6755560014383082E-2</v>
      </c>
      <c r="AY338" s="56">
        <f t="shared" si="261"/>
        <v>676.67091280108014</v>
      </c>
      <c r="AZ338" s="56">
        <f t="shared" si="262"/>
        <v>399.58792751549777</v>
      </c>
      <c r="BA338" s="53">
        <f t="shared" si="263"/>
        <v>7.4403432051347793E-3</v>
      </c>
      <c r="BB338" s="56">
        <f t="shared" si="264"/>
        <v>277.09024714924425</v>
      </c>
      <c r="BC338" s="56">
        <f t="shared" si="265"/>
        <v>-7.2618636618813071E-3</v>
      </c>
      <c r="BD338" s="53">
        <f t="shared" si="266"/>
        <v>-6.4900889293713662E-9</v>
      </c>
      <c r="BE338" s="32">
        <f t="shared" si="267"/>
        <v>6.1111329655168287</v>
      </c>
      <c r="BF338" s="53">
        <f t="shared" si="268"/>
        <v>2.1621784004771605E-7</v>
      </c>
      <c r="BG338" s="51">
        <f t="shared" si="289"/>
        <v>6.1111331817346688</v>
      </c>
      <c r="BH338" s="51">
        <f t="shared" si="269"/>
        <v>-8.9372222196067476E-3</v>
      </c>
      <c r="BI338" s="51">
        <f t="shared" si="270"/>
        <v>-8.3792173415242255E-2</v>
      </c>
    </row>
    <row r="339" spans="1:61" ht="12.75" customHeight="1" x14ac:dyDescent="0.2">
      <c r="A339" s="45">
        <f t="shared" si="271"/>
        <v>313</v>
      </c>
      <c r="B339" s="57">
        <f t="shared" si="290"/>
        <v>9.6755560014383082E-2</v>
      </c>
      <c r="C339" s="16">
        <f t="shared" si="272"/>
        <v>9.5154790663855238E-2</v>
      </c>
      <c r="D339" s="34">
        <f t="shared" si="273"/>
        <v>1</v>
      </c>
      <c r="E339" s="49">
        <f t="shared" si="291"/>
        <v>8.2397389587355069E-2</v>
      </c>
      <c r="F339" s="49">
        <f t="shared" si="274"/>
        <v>4.7593129094407098E-2</v>
      </c>
      <c r="G339" s="20">
        <f t="shared" si="245"/>
        <v>4.7593129094407098E-2</v>
      </c>
      <c r="H339" s="49">
        <f t="shared" si="275"/>
        <v>30.01095142122243</v>
      </c>
      <c r="I339" s="20">
        <f t="shared" si="246"/>
        <v>30.01095142122243</v>
      </c>
      <c r="J339" s="57">
        <f t="shared" si="276"/>
        <v>0</v>
      </c>
      <c r="K339" s="16">
        <f t="shared" si="247"/>
        <v>30.01095142122243</v>
      </c>
      <c r="L339" s="34">
        <f t="shared" si="277"/>
        <v>1</v>
      </c>
      <c r="M339" s="49">
        <f t="shared" si="292"/>
        <v>59.98908280076158</v>
      </c>
      <c r="N339" s="20">
        <f t="shared" si="293"/>
        <v>59.98908280076158</v>
      </c>
      <c r="O339" s="16">
        <f t="shared" si="278"/>
        <v>30.01091719923842</v>
      </c>
      <c r="P339" s="49">
        <f t="shared" si="294"/>
        <v>4.7593129094407077E-2</v>
      </c>
      <c r="Q339" s="20">
        <f t="shared" si="248"/>
        <v>4.7593129094407077E-2</v>
      </c>
      <c r="R339" s="49">
        <f t="shared" si="295"/>
        <v>9.5154790664182046E-2</v>
      </c>
      <c r="S339" s="20">
        <f t="shared" si="249"/>
        <v>9.5154790664182046E-2</v>
      </c>
      <c r="T339" s="57">
        <f t="shared" si="296"/>
        <v>-8.3792173415242255E-2</v>
      </c>
      <c r="U339" s="16">
        <f t="shared" si="279"/>
        <v>-1.394783827887186E-3</v>
      </c>
      <c r="V339" s="16">
        <f t="shared" si="297"/>
        <v>-1.394783827887186E-3</v>
      </c>
      <c r="W339" s="34">
        <f t="shared" si="250"/>
        <v>4</v>
      </c>
      <c r="X339" s="49">
        <f t="shared" si="298"/>
        <v>59.989048588583586</v>
      </c>
      <c r="Y339" s="20">
        <f t="shared" si="299"/>
        <v>59.989048588583586</v>
      </c>
      <c r="Z339" s="16">
        <f t="shared" si="280"/>
        <v>30.010951411416414</v>
      </c>
      <c r="AA339" s="49">
        <f t="shared" si="251"/>
        <v>-8.0563431984896497E-4</v>
      </c>
      <c r="AB339" s="20">
        <f t="shared" si="281"/>
        <v>359.99919436568013</v>
      </c>
      <c r="AC339" s="49">
        <f t="shared" si="282"/>
        <v>1.6107355699902395E-3</v>
      </c>
      <c r="AD339" s="20">
        <f t="shared" si="283"/>
        <v>359.99838926442999</v>
      </c>
      <c r="AF339" s="58">
        <f t="shared" si="300"/>
        <v>6.1111331817346688</v>
      </c>
      <c r="AG339" s="51">
        <f t="shared" si="284"/>
        <v>366.66799090408011</v>
      </c>
      <c r="AH339" s="16">
        <f t="shared" si="285"/>
        <v>250.00090288914555</v>
      </c>
      <c r="AI339" s="52">
        <f t="shared" si="252"/>
        <v>159.83518197695415</v>
      </c>
      <c r="AJ339" s="52">
        <f t="shared" si="286"/>
        <v>4.8398763414297719E-2</v>
      </c>
      <c r="AK339" s="16">
        <f t="shared" si="301"/>
        <v>15.145540442179993</v>
      </c>
      <c r="AL339" s="16">
        <f t="shared" si="302"/>
        <v>15.144734807860118</v>
      </c>
      <c r="AM339" s="32">
        <f t="shared" si="253"/>
        <v>6.111133179923911</v>
      </c>
      <c r="AN339" s="32">
        <f t="shared" si="254"/>
        <v>-1.4876679929208734E-4</v>
      </c>
      <c r="AO339" s="32">
        <f t="shared" si="255"/>
        <v>5.898887062669484</v>
      </c>
      <c r="AP339" s="32">
        <f t="shared" si="256"/>
        <v>-1.4876679929208734E-4</v>
      </c>
      <c r="AQ339" s="32">
        <f t="shared" si="257"/>
        <v>1.5965839046656818</v>
      </c>
      <c r="AR339" s="56">
        <f t="shared" si="305"/>
        <v>1896.5902089247252</v>
      </c>
      <c r="AS339" s="56">
        <f t="shared" si="305"/>
        <v>-1.5584582569120082E-2</v>
      </c>
      <c r="AT339" s="56">
        <f t="shared" si="305"/>
        <v>252.11430112544389</v>
      </c>
      <c r="AU339" s="55">
        <f t="shared" si="288"/>
        <v>0.31005890174502254</v>
      </c>
      <c r="AV339" s="56">
        <f t="shared" si="258"/>
        <v>11547.088789269721</v>
      </c>
      <c r="AW339" s="53">
        <f t="shared" si="259"/>
        <v>1.0319889852943444E-2</v>
      </c>
      <c r="AX339" s="53">
        <f t="shared" si="260"/>
        <v>9.6755563334933611E-2</v>
      </c>
      <c r="AY339" s="56">
        <f t="shared" si="261"/>
        <v>676.67088957843646</v>
      </c>
      <c r="AZ339" s="56">
        <f t="shared" si="262"/>
        <v>399.58795494238535</v>
      </c>
      <c r="BA339" s="53">
        <f t="shared" si="263"/>
        <v>7.4403432051347793E-3</v>
      </c>
      <c r="BB339" s="56">
        <f t="shared" si="264"/>
        <v>277.09026616814481</v>
      </c>
      <c r="BC339" s="56">
        <f t="shared" si="265"/>
        <v>-7.3315320937012984E-3</v>
      </c>
      <c r="BD339" s="53">
        <f t="shared" si="266"/>
        <v>-6.5523531550762658E-9</v>
      </c>
      <c r="BE339" s="32">
        <f t="shared" si="267"/>
        <v>6.1111331751823155</v>
      </c>
      <c r="BF339" s="53">
        <f t="shared" si="268"/>
        <v>2.1756389609311621E-7</v>
      </c>
      <c r="BG339" s="51">
        <f t="shared" si="289"/>
        <v>6.1111333927462113</v>
      </c>
      <c r="BH339" s="51">
        <f t="shared" si="269"/>
        <v>-8.9372222195740793E-3</v>
      </c>
      <c r="BI339" s="51">
        <f t="shared" si="270"/>
        <v>-8.3792170539275498E-2</v>
      </c>
    </row>
    <row r="340" spans="1:61" ht="12.75" customHeight="1" x14ac:dyDescent="0.2">
      <c r="A340" s="45">
        <f t="shared" si="271"/>
        <v>314</v>
      </c>
      <c r="B340" s="57">
        <f t="shared" si="290"/>
        <v>9.6755563334933611E-2</v>
      </c>
      <c r="C340" s="16">
        <f t="shared" si="272"/>
        <v>9.5144827764897855E-2</v>
      </c>
      <c r="D340" s="34">
        <f t="shared" si="273"/>
        <v>1</v>
      </c>
      <c r="E340" s="49">
        <f t="shared" si="291"/>
        <v>8.2388734000451644E-2</v>
      </c>
      <c r="F340" s="49">
        <f t="shared" si="274"/>
        <v>4.7588195186288901E-2</v>
      </c>
      <c r="G340" s="20">
        <f t="shared" si="245"/>
        <v>4.7588195186288901E-2</v>
      </c>
      <c r="H340" s="49">
        <f t="shared" si="275"/>
        <v>30.010985626258144</v>
      </c>
      <c r="I340" s="20">
        <f t="shared" si="246"/>
        <v>30.010985626258144</v>
      </c>
      <c r="J340" s="57">
        <f t="shared" si="276"/>
        <v>0</v>
      </c>
      <c r="K340" s="16">
        <f t="shared" si="247"/>
        <v>30.010985626258144</v>
      </c>
      <c r="L340" s="34">
        <f t="shared" si="277"/>
        <v>1</v>
      </c>
      <c r="M340" s="49">
        <f t="shared" si="292"/>
        <v>59.989048588583586</v>
      </c>
      <c r="N340" s="20">
        <f t="shared" si="293"/>
        <v>59.989048588583586</v>
      </c>
      <c r="O340" s="16">
        <f t="shared" si="278"/>
        <v>30.010951411416414</v>
      </c>
      <c r="P340" s="49">
        <f t="shared" si="294"/>
        <v>4.7588195186288894E-2</v>
      </c>
      <c r="Q340" s="20">
        <f t="shared" si="248"/>
        <v>4.7588195186288894E-2</v>
      </c>
      <c r="R340" s="49">
        <f t="shared" si="295"/>
        <v>9.514482776381164E-2</v>
      </c>
      <c r="S340" s="20">
        <f t="shared" si="249"/>
        <v>9.514482776381164E-2</v>
      </c>
      <c r="T340" s="57">
        <f t="shared" si="296"/>
        <v>-8.3792170539275498E-2</v>
      </c>
      <c r="U340" s="16">
        <f t="shared" si="279"/>
        <v>-1.4034365388238546E-3</v>
      </c>
      <c r="V340" s="16">
        <f t="shared" si="297"/>
        <v>-1.4034365388238546E-3</v>
      </c>
      <c r="W340" s="34">
        <f t="shared" si="250"/>
        <v>4</v>
      </c>
      <c r="X340" s="49">
        <f t="shared" si="298"/>
        <v>59.989014383669918</v>
      </c>
      <c r="Y340" s="20">
        <f t="shared" si="299"/>
        <v>59.989014383669918</v>
      </c>
      <c r="Z340" s="16">
        <f t="shared" si="280"/>
        <v>30.010985616330082</v>
      </c>
      <c r="AA340" s="49">
        <f t="shared" si="251"/>
        <v>-8.1063328759638882E-4</v>
      </c>
      <c r="AB340" s="20">
        <f t="shared" si="281"/>
        <v>359.99918936671241</v>
      </c>
      <c r="AC340" s="49">
        <f t="shared" si="282"/>
        <v>1.620728432089019E-3</v>
      </c>
      <c r="AD340" s="20">
        <f t="shared" si="283"/>
        <v>359.9983792715679</v>
      </c>
      <c r="AF340" s="58">
        <f t="shared" si="300"/>
        <v>6.1111333927462113</v>
      </c>
      <c r="AG340" s="51">
        <f t="shared" si="284"/>
        <v>366.66800356477268</v>
      </c>
      <c r="AH340" s="16">
        <f t="shared" si="285"/>
        <v>250.00091152143594</v>
      </c>
      <c r="AI340" s="52">
        <f t="shared" si="252"/>
        <v>159.8351930148641</v>
      </c>
      <c r="AJ340" s="52">
        <f t="shared" si="286"/>
        <v>4.8398828473864342E-2</v>
      </c>
      <c r="AK340" s="16">
        <f t="shared" si="301"/>
        <v>15.193939270653857</v>
      </c>
      <c r="AL340" s="16">
        <f t="shared" si="302"/>
        <v>15.193128637366272</v>
      </c>
      <c r="AM340" s="32">
        <f t="shared" si="253"/>
        <v>6.1111333909129169</v>
      </c>
      <c r="AN340" s="32">
        <f t="shared" si="254"/>
        <v>-1.496896973744933E-4</v>
      </c>
      <c r="AO340" s="32">
        <f t="shared" si="255"/>
        <v>5.8975366369858682</v>
      </c>
      <c r="AP340" s="32">
        <f t="shared" si="256"/>
        <v>-1.496896973744933E-4</v>
      </c>
      <c r="AQ340" s="32">
        <f t="shared" si="257"/>
        <v>1.6015657766511584</v>
      </c>
      <c r="AR340" s="56">
        <f t="shared" si="305"/>
        <v>1902.4877455617111</v>
      </c>
      <c r="AS340" s="56">
        <f t="shared" si="305"/>
        <v>-1.5734272266494577E-2</v>
      </c>
      <c r="AT340" s="56">
        <f t="shared" si="305"/>
        <v>253.71586690209506</v>
      </c>
      <c r="AU340" s="55">
        <f t="shared" si="288"/>
        <v>0.31005890174502254</v>
      </c>
      <c r="AV340" s="56">
        <f t="shared" si="258"/>
        <v>11547.089586689444</v>
      </c>
      <c r="AW340" s="53">
        <f t="shared" si="259"/>
        <v>1.0319890565615171E-2</v>
      </c>
      <c r="AX340" s="53">
        <f t="shared" si="260"/>
        <v>9.6755566675810048E-2</v>
      </c>
      <c r="AY340" s="56">
        <f t="shared" si="261"/>
        <v>676.67086621364319</v>
      </c>
      <c r="AZ340" s="56">
        <f t="shared" si="262"/>
        <v>399.58798253716026</v>
      </c>
      <c r="BA340" s="53">
        <f t="shared" si="263"/>
        <v>7.4403432051347793E-3</v>
      </c>
      <c r="BB340" s="56">
        <f t="shared" si="264"/>
        <v>277.09028530346518</v>
      </c>
      <c r="BC340" s="56">
        <f t="shared" si="265"/>
        <v>-7.4016269822436698E-3</v>
      </c>
      <c r="BD340" s="53">
        <f t="shared" si="266"/>
        <v>-6.6149985146307723E-9</v>
      </c>
      <c r="BE340" s="32">
        <f t="shared" si="267"/>
        <v>6.1111333861312129</v>
      </c>
      <c r="BF340" s="53">
        <f t="shared" si="268"/>
        <v>2.1891358015535935E-7</v>
      </c>
      <c r="BG340" s="51">
        <f t="shared" si="289"/>
        <v>6.1111336050447935</v>
      </c>
      <c r="BH340" s="51">
        <f t="shared" si="269"/>
        <v>-8.9372222195411213E-3</v>
      </c>
      <c r="BI340" s="51">
        <f t="shared" si="270"/>
        <v>-8.3792167645703658E-2</v>
      </c>
    </row>
    <row r="341" spans="1:61" ht="12.75" customHeight="1" x14ac:dyDescent="0.2">
      <c r="A341" s="45">
        <f t="shared" si="271"/>
        <v>315</v>
      </c>
      <c r="B341" s="57">
        <f t="shared" si="290"/>
        <v>9.6755566675810048E-2</v>
      </c>
      <c r="C341" s="16">
        <f t="shared" si="272"/>
        <v>9.5134838243723152E-2</v>
      </c>
      <c r="D341" s="34">
        <f t="shared" si="273"/>
        <v>1</v>
      </c>
      <c r="E341" s="49">
        <f t="shared" si="291"/>
        <v>8.2380055372546182E-2</v>
      </c>
      <c r="F341" s="49">
        <f t="shared" si="274"/>
        <v>4.7583247941851911E-2</v>
      </c>
      <c r="G341" s="20">
        <f t="shared" si="245"/>
        <v>4.7583247941851911E-2</v>
      </c>
      <c r="H341" s="49">
        <f t="shared" si="275"/>
        <v>30.011019824011111</v>
      </c>
      <c r="I341" s="20">
        <f t="shared" si="246"/>
        <v>30.011019824011111</v>
      </c>
      <c r="J341" s="57">
        <f t="shared" si="276"/>
        <v>0</v>
      </c>
      <c r="K341" s="16">
        <f t="shared" si="247"/>
        <v>30.011019824011111</v>
      </c>
      <c r="L341" s="34">
        <f t="shared" si="277"/>
        <v>1</v>
      </c>
      <c r="M341" s="49">
        <f t="shared" si="292"/>
        <v>59.989014383669932</v>
      </c>
      <c r="N341" s="20">
        <f t="shared" si="293"/>
        <v>59.989014383669932</v>
      </c>
      <c r="O341" s="16">
        <f t="shared" si="278"/>
        <v>30.010985616330068</v>
      </c>
      <c r="P341" s="49">
        <f t="shared" si="294"/>
        <v>4.758324794185189E-2</v>
      </c>
      <c r="Q341" s="20">
        <f t="shared" si="248"/>
        <v>4.758324794185189E-2</v>
      </c>
      <c r="R341" s="49">
        <f t="shared" si="295"/>
        <v>9.5134838240277506E-2</v>
      </c>
      <c r="S341" s="20">
        <f t="shared" si="249"/>
        <v>9.5134838240277506E-2</v>
      </c>
      <c r="T341" s="57">
        <f t="shared" si="296"/>
        <v>-8.3792167645703658E-2</v>
      </c>
      <c r="U341" s="16">
        <f t="shared" si="279"/>
        <v>-1.4121122731574759E-3</v>
      </c>
      <c r="V341" s="16">
        <f t="shared" si="297"/>
        <v>-1.4121122731574759E-3</v>
      </c>
      <c r="W341" s="34">
        <f t="shared" si="250"/>
        <v>4</v>
      </c>
      <c r="X341" s="49">
        <f t="shared" si="298"/>
        <v>59.988980186040102</v>
      </c>
      <c r="Y341" s="20">
        <f t="shared" si="299"/>
        <v>59.988980186040102</v>
      </c>
      <c r="Z341" s="16">
        <f t="shared" si="280"/>
        <v>30.011019813959898</v>
      </c>
      <c r="AA341" s="49">
        <f t="shared" si="251"/>
        <v>-8.1564556735239449E-4</v>
      </c>
      <c r="AB341" s="20">
        <f t="shared" si="281"/>
        <v>359.99918435443266</v>
      </c>
      <c r="AC341" s="49">
        <f t="shared" si="282"/>
        <v>1.630747894069877E-3</v>
      </c>
      <c r="AD341" s="20">
        <f t="shared" si="283"/>
        <v>359.99836925210593</v>
      </c>
      <c r="AF341" s="58">
        <f t="shared" si="300"/>
        <v>6.1111336050447935</v>
      </c>
      <c r="AG341" s="51">
        <f t="shared" si="284"/>
        <v>366.66801630268759</v>
      </c>
      <c r="AH341" s="16">
        <f t="shared" si="285"/>
        <v>250.00092020637791</v>
      </c>
      <c r="AI341" s="52">
        <f t="shared" si="252"/>
        <v>159.83520412009884</v>
      </c>
      <c r="AJ341" s="52">
        <f t="shared" si="286"/>
        <v>4.8398893509215668E-2</v>
      </c>
      <c r="AK341" s="16">
        <f t="shared" si="301"/>
        <v>15.242338164163073</v>
      </c>
      <c r="AL341" s="16">
        <f t="shared" si="302"/>
        <v>15.24152251859573</v>
      </c>
      <c r="AM341" s="32">
        <f t="shared" si="253"/>
        <v>6.1111336031887635</v>
      </c>
      <c r="AN341" s="32">
        <f t="shared" si="254"/>
        <v>-1.506150512141092E-4</v>
      </c>
      <c r="AO341" s="32">
        <f t="shared" si="255"/>
        <v>5.8961820036821369</v>
      </c>
      <c r="AP341" s="32">
        <f t="shared" si="256"/>
        <v>-1.506150512141092E-4</v>
      </c>
      <c r="AQ341" s="32">
        <f t="shared" si="257"/>
        <v>1.6065465120804265</v>
      </c>
      <c r="AR341" s="56">
        <f t="shared" si="305"/>
        <v>1908.3839275653932</v>
      </c>
      <c r="AS341" s="56">
        <f t="shared" si="305"/>
        <v>-1.5884887317708686E-2</v>
      </c>
      <c r="AT341" s="56">
        <f t="shared" si="305"/>
        <v>255.32241341417549</v>
      </c>
      <c r="AU341" s="55">
        <f t="shared" si="288"/>
        <v>0.31005890174502254</v>
      </c>
      <c r="AV341" s="56">
        <f t="shared" si="258"/>
        <v>11547.090388972958</v>
      </c>
      <c r="AW341" s="53">
        <f t="shared" si="259"/>
        <v>1.0319891282633775E-2</v>
      </c>
      <c r="AX341" s="53">
        <f t="shared" si="260"/>
        <v>9.6755570037063698E-2</v>
      </c>
      <c r="AY341" s="56">
        <f t="shared" si="261"/>
        <v>676.67084270634086</v>
      </c>
      <c r="AZ341" s="56">
        <f t="shared" si="262"/>
        <v>399.58801030024711</v>
      </c>
      <c r="BA341" s="53">
        <f t="shared" si="263"/>
        <v>7.4403432051347793E-3</v>
      </c>
      <c r="BB341" s="56">
        <f t="shared" si="264"/>
        <v>277.09030455549976</v>
      </c>
      <c r="BC341" s="56">
        <f t="shared" si="265"/>
        <v>-7.4721494059986071E-3</v>
      </c>
      <c r="BD341" s="53">
        <f t="shared" si="266"/>
        <v>-6.6780259719055329E-9</v>
      </c>
      <c r="BE341" s="32">
        <f t="shared" si="267"/>
        <v>6.1111335983667674</v>
      </c>
      <c r="BF341" s="53">
        <f t="shared" si="268"/>
        <v>2.2026685549808205E-7</v>
      </c>
      <c r="BG341" s="51">
        <f t="shared" si="289"/>
        <v>6.1111338186336228</v>
      </c>
      <c r="BH341" s="51">
        <f t="shared" si="269"/>
        <v>-8.9372222195078718E-3</v>
      </c>
      <c r="BI341" s="51">
        <f t="shared" si="270"/>
        <v>-8.3792164734482172E-2</v>
      </c>
    </row>
    <row r="342" spans="1:61" ht="12.75" customHeight="1" x14ac:dyDescent="0.2">
      <c r="A342" s="45">
        <f t="shared" si="271"/>
        <v>316</v>
      </c>
      <c r="B342" s="57">
        <f t="shared" si="290"/>
        <v>9.6755570037063698E-2</v>
      </c>
      <c r="C342" s="16">
        <f t="shared" si="272"/>
        <v>9.5124822143020538E-2</v>
      </c>
      <c r="D342" s="34">
        <f t="shared" si="273"/>
        <v>1</v>
      </c>
      <c r="E342" s="49">
        <f t="shared" si="291"/>
        <v>8.2371353740642847E-2</v>
      </c>
      <c r="F342" s="49">
        <f t="shared" si="274"/>
        <v>4.7578287382381922E-2</v>
      </c>
      <c r="G342" s="20">
        <f t="shared" si="245"/>
        <v>4.7578287382381922E-2</v>
      </c>
      <c r="H342" s="49">
        <f t="shared" si="275"/>
        <v>30.011054014461877</v>
      </c>
      <c r="I342" s="20">
        <f t="shared" si="246"/>
        <v>30.011054014461877</v>
      </c>
      <c r="J342" s="57">
        <f t="shared" si="276"/>
        <v>0</v>
      </c>
      <c r="K342" s="16">
        <f t="shared" si="247"/>
        <v>30.011054014461877</v>
      </c>
      <c r="L342" s="34">
        <f t="shared" si="277"/>
        <v>1</v>
      </c>
      <c r="M342" s="49">
        <f t="shared" si="292"/>
        <v>59.988980186040102</v>
      </c>
      <c r="N342" s="20">
        <f t="shared" si="293"/>
        <v>59.988980186040102</v>
      </c>
      <c r="O342" s="16">
        <f t="shared" si="278"/>
        <v>30.011019813959898</v>
      </c>
      <c r="P342" s="49">
        <f t="shared" si="294"/>
        <v>4.7578287382381942E-2</v>
      </c>
      <c r="Q342" s="20">
        <f t="shared" si="248"/>
        <v>4.7578287382381942E-2</v>
      </c>
      <c r="R342" s="49">
        <f t="shared" si="295"/>
        <v>9.5124822146491331E-2</v>
      </c>
      <c r="S342" s="20">
        <f t="shared" si="249"/>
        <v>9.5124822146491331E-2</v>
      </c>
      <c r="T342" s="57">
        <f t="shared" si="296"/>
        <v>-8.3792164734482172E-2</v>
      </c>
      <c r="U342" s="16">
        <f t="shared" si="279"/>
        <v>-1.4208109938393249E-3</v>
      </c>
      <c r="V342" s="16">
        <f t="shared" si="297"/>
        <v>-1.4208109938393249E-3</v>
      </c>
      <c r="W342" s="34">
        <f t="shared" si="250"/>
        <v>4</v>
      </c>
      <c r="X342" s="49">
        <f t="shared" si="298"/>
        <v>59.988945995713557</v>
      </c>
      <c r="Y342" s="20">
        <f t="shared" si="299"/>
        <v>59.988945995713557</v>
      </c>
      <c r="Z342" s="16">
        <f t="shared" si="280"/>
        <v>30.011054004286443</v>
      </c>
      <c r="AA342" s="49">
        <f t="shared" si="251"/>
        <v>-8.2067113776729717E-4</v>
      </c>
      <c r="AB342" s="20">
        <f t="shared" si="281"/>
        <v>359.99917932886223</v>
      </c>
      <c r="AC342" s="49">
        <f t="shared" si="282"/>
        <v>1.6407939128808256E-3</v>
      </c>
      <c r="AD342" s="20">
        <f t="shared" si="283"/>
        <v>359.99835920608712</v>
      </c>
      <c r="AF342" s="58">
        <f t="shared" si="300"/>
        <v>6.1111338186336228</v>
      </c>
      <c r="AG342" s="51">
        <f t="shared" si="284"/>
        <v>366.66802911801739</v>
      </c>
      <c r="AH342" s="16">
        <f t="shared" si="285"/>
        <v>250.00092894410278</v>
      </c>
      <c r="AI342" s="52">
        <f t="shared" si="252"/>
        <v>159.83521529282618</v>
      </c>
      <c r="AJ342" s="52">
        <f t="shared" si="286"/>
        <v>4.8398958520181168E-2</v>
      </c>
      <c r="AK342" s="16">
        <f t="shared" si="301"/>
        <v>15.290737122683254</v>
      </c>
      <c r="AL342" s="16">
        <f t="shared" si="302"/>
        <v>15.28991645154548</v>
      </c>
      <c r="AM342" s="32">
        <f t="shared" si="253"/>
        <v>6.1111338167546556</v>
      </c>
      <c r="AN342" s="32">
        <f t="shared" si="254"/>
        <v>-1.5154285686026016E-4</v>
      </c>
      <c r="AO342" s="32">
        <f t="shared" si="255"/>
        <v>5.894823163713232</v>
      </c>
      <c r="AP342" s="32">
        <f t="shared" si="256"/>
        <v>-1.5154285686026016E-4</v>
      </c>
      <c r="AQ342" s="32">
        <f t="shared" si="257"/>
        <v>1.6115261074001419</v>
      </c>
      <c r="AR342" s="56">
        <f t="shared" si="305"/>
        <v>1914.2787507291064</v>
      </c>
      <c r="AS342" s="56">
        <f t="shared" si="305"/>
        <v>-1.6036430174568947E-2</v>
      </c>
      <c r="AT342" s="56">
        <f t="shared" si="305"/>
        <v>256.93393952157561</v>
      </c>
      <c r="AU342" s="55">
        <f t="shared" si="288"/>
        <v>0.31005890174502254</v>
      </c>
      <c r="AV342" s="56">
        <f t="shared" si="258"/>
        <v>11547.091196132391</v>
      </c>
      <c r="AW342" s="53">
        <f t="shared" si="259"/>
        <v>1.0319892004010097E-2</v>
      </c>
      <c r="AX342" s="53">
        <f t="shared" si="260"/>
        <v>9.6755573418745452E-2</v>
      </c>
      <c r="AY342" s="56">
        <f t="shared" si="261"/>
        <v>676.6708190561742</v>
      </c>
      <c r="AZ342" s="56">
        <f t="shared" si="262"/>
        <v>399.58803823206546</v>
      </c>
      <c r="BA342" s="53">
        <f t="shared" si="263"/>
        <v>7.4403432051347793E-3</v>
      </c>
      <c r="BB342" s="56">
        <f t="shared" si="264"/>
        <v>277.09032392453946</v>
      </c>
      <c r="BC342" s="56">
        <f t="shared" si="265"/>
        <v>-7.5431004307233707E-3</v>
      </c>
      <c r="BD342" s="53">
        <f t="shared" si="266"/>
        <v>-6.7414364793914923E-9</v>
      </c>
      <c r="BE342" s="32">
        <f t="shared" si="267"/>
        <v>6.1111338118921861</v>
      </c>
      <c r="BF342" s="53">
        <f t="shared" si="268"/>
        <v>2.2162371634227768E-7</v>
      </c>
      <c r="BG342" s="51">
        <f t="shared" si="289"/>
        <v>6.1111340335159028</v>
      </c>
      <c r="BH342" s="51">
        <f t="shared" si="269"/>
        <v>-8.9372222194743275E-3</v>
      </c>
      <c r="BI342" s="51">
        <f t="shared" si="270"/>
        <v>-8.3792161805567048E-2</v>
      </c>
    </row>
    <row r="343" spans="1:61" ht="12.75" customHeight="1" x14ac:dyDescent="0.2">
      <c r="A343" s="45">
        <f t="shared" si="271"/>
        <v>317</v>
      </c>
      <c r="B343" s="57">
        <f t="shared" si="290"/>
        <v>9.6755573418745452E-2</v>
      </c>
      <c r="C343" s="16">
        <f t="shared" si="272"/>
        <v>9.5114779505877323E-2</v>
      </c>
      <c r="D343" s="34">
        <f t="shared" si="273"/>
        <v>1</v>
      </c>
      <c r="E343" s="49">
        <f t="shared" si="291"/>
        <v>8.2362629142090263E-2</v>
      </c>
      <c r="F343" s="49">
        <f t="shared" si="274"/>
        <v>4.7573313529364059E-2</v>
      </c>
      <c r="G343" s="20">
        <f t="shared" si="245"/>
        <v>4.7573313529364059E-2</v>
      </c>
      <c r="H343" s="49">
        <f t="shared" si="275"/>
        <v>30.011088197591022</v>
      </c>
      <c r="I343" s="20">
        <f t="shared" si="246"/>
        <v>30.011088197591022</v>
      </c>
      <c r="J343" s="57">
        <f t="shared" si="276"/>
        <v>0</v>
      </c>
      <c r="K343" s="16">
        <f t="shared" si="247"/>
        <v>30.011088197591022</v>
      </c>
      <c r="L343" s="34">
        <f t="shared" si="277"/>
        <v>1</v>
      </c>
      <c r="M343" s="49">
        <f t="shared" si="292"/>
        <v>59.988945995713543</v>
      </c>
      <c r="N343" s="20">
        <f t="shared" si="293"/>
        <v>59.988945995713543</v>
      </c>
      <c r="O343" s="16">
        <f t="shared" si="278"/>
        <v>30.011054004286457</v>
      </c>
      <c r="P343" s="49">
        <f t="shared" si="294"/>
        <v>4.7573313529364065E-2</v>
      </c>
      <c r="Q343" s="20">
        <f t="shared" si="248"/>
        <v>4.7573313529364065E-2</v>
      </c>
      <c r="R343" s="49">
        <f t="shared" si="295"/>
        <v>9.5114779508546396E-2</v>
      </c>
      <c r="S343" s="20">
        <f t="shared" si="249"/>
        <v>9.5114779508546396E-2</v>
      </c>
      <c r="T343" s="57">
        <f t="shared" si="296"/>
        <v>-8.3792161805567048E-2</v>
      </c>
      <c r="U343" s="16">
        <f t="shared" si="279"/>
        <v>-1.4295326634767846E-3</v>
      </c>
      <c r="V343" s="16">
        <f t="shared" si="297"/>
        <v>-1.4295326634767846E-3</v>
      </c>
      <c r="W343" s="34">
        <f t="shared" si="250"/>
        <v>4</v>
      </c>
      <c r="X343" s="49">
        <f t="shared" si="298"/>
        <v>59.988911812709738</v>
      </c>
      <c r="Y343" s="20">
        <f t="shared" si="299"/>
        <v>59.988911812709738</v>
      </c>
      <c r="Z343" s="16">
        <f t="shared" si="280"/>
        <v>30.011088187290262</v>
      </c>
      <c r="AA343" s="49">
        <f t="shared" si="251"/>
        <v>-8.2570997729262019E-4</v>
      </c>
      <c r="AB343" s="20">
        <f t="shared" si="281"/>
        <v>359.99917429002272</v>
      </c>
      <c r="AC343" s="49">
        <f t="shared" si="282"/>
        <v>1.6508666660349826E-3</v>
      </c>
      <c r="AD343" s="20">
        <f t="shared" si="283"/>
        <v>359.99834913333399</v>
      </c>
      <c r="AF343" s="58">
        <f t="shared" si="300"/>
        <v>6.1111340335159028</v>
      </c>
      <c r="AG343" s="51">
        <f t="shared" si="284"/>
        <v>366.6680420109542</v>
      </c>
      <c r="AH343" s="16">
        <f t="shared" si="285"/>
        <v>250.00093773474151</v>
      </c>
      <c r="AI343" s="52">
        <f t="shared" si="252"/>
        <v>159.8352265332137</v>
      </c>
      <c r="AJ343" s="52">
        <f t="shared" si="286"/>
        <v>4.8399023506647154E-2</v>
      </c>
      <c r="AK343" s="16">
        <f t="shared" si="301"/>
        <v>15.339136146189901</v>
      </c>
      <c r="AL343" s="16">
        <f t="shared" si="302"/>
        <v>15.338310436212623</v>
      </c>
      <c r="AM343" s="32">
        <f t="shared" si="253"/>
        <v>6.1111340316137968</v>
      </c>
      <c r="AN343" s="32">
        <f t="shared" si="254"/>
        <v>-1.5247311032559629E-4</v>
      </c>
      <c r="AO343" s="32">
        <f t="shared" si="255"/>
        <v>5.8934601180370878</v>
      </c>
      <c r="AP343" s="32">
        <f t="shared" si="256"/>
        <v>-1.5247311032559629E-4</v>
      </c>
      <c r="AQ343" s="32">
        <f t="shared" si="257"/>
        <v>1.6165045590577758</v>
      </c>
      <c r="AR343" s="56">
        <f t="shared" si="305"/>
        <v>1920.1722108471436</v>
      </c>
      <c r="AS343" s="56">
        <f t="shared" si="305"/>
        <v>-1.6188903284894543E-2</v>
      </c>
      <c r="AT343" s="56">
        <f t="shared" si="305"/>
        <v>258.55044408063338</v>
      </c>
      <c r="AU343" s="55">
        <f t="shared" si="288"/>
        <v>0.31005890174502254</v>
      </c>
      <c r="AV343" s="56">
        <f t="shared" si="258"/>
        <v>11547.092008179845</v>
      </c>
      <c r="AW343" s="53">
        <f t="shared" si="259"/>
        <v>1.0319892729754953E-2</v>
      </c>
      <c r="AX343" s="53">
        <f t="shared" si="260"/>
        <v>9.6755576820906006E-2</v>
      </c>
      <c r="AY343" s="56">
        <f t="shared" si="261"/>
        <v>676.6707952627886</v>
      </c>
      <c r="AZ343" s="56">
        <f t="shared" si="262"/>
        <v>399.58806633303425</v>
      </c>
      <c r="BA343" s="53">
        <f t="shared" si="263"/>
        <v>7.4403432051347793E-3</v>
      </c>
      <c r="BB343" s="56">
        <f t="shared" si="264"/>
        <v>277.09034341087494</v>
      </c>
      <c r="BC343" s="56">
        <f t="shared" si="265"/>
        <v>-7.6144811205836049E-3</v>
      </c>
      <c r="BD343" s="53">
        <f t="shared" si="266"/>
        <v>-6.8052309881571356E-9</v>
      </c>
      <c r="BE343" s="32">
        <f t="shared" si="267"/>
        <v>6.1111340267106717</v>
      </c>
      <c r="BF343" s="53">
        <f t="shared" si="268"/>
        <v>2.2298415685529794E-7</v>
      </c>
      <c r="BG343" s="51">
        <f t="shared" si="289"/>
        <v>6.1111342496948282</v>
      </c>
      <c r="BH343" s="51">
        <f t="shared" si="269"/>
        <v>-8.9372222194404882E-3</v>
      </c>
      <c r="BI343" s="51">
        <f t="shared" si="270"/>
        <v>-8.3792158858914334E-2</v>
      </c>
    </row>
    <row r="344" spans="1:61" ht="12.75" customHeight="1" x14ac:dyDescent="0.2">
      <c r="A344" s="45">
        <f t="shared" si="271"/>
        <v>318</v>
      </c>
      <c r="B344" s="57">
        <f t="shared" si="290"/>
        <v>9.6755576820906006E-2</v>
      </c>
      <c r="C344" s="16">
        <f t="shared" si="272"/>
        <v>9.5104710154885197E-2</v>
      </c>
      <c r="D344" s="34">
        <f t="shared" si="273"/>
        <v>1</v>
      </c>
      <c r="E344" s="49">
        <f t="shared" si="291"/>
        <v>8.2353881423303535E-2</v>
      </c>
      <c r="F344" s="49">
        <f t="shared" si="274"/>
        <v>4.7568326293998479E-2</v>
      </c>
      <c r="G344" s="20">
        <f t="shared" si="245"/>
        <v>4.7568326293998479E-2</v>
      </c>
      <c r="H344" s="49">
        <f t="shared" si="275"/>
        <v>30.011122373378978</v>
      </c>
      <c r="I344" s="20">
        <f t="shared" si="246"/>
        <v>30.011122373378978</v>
      </c>
      <c r="J344" s="57">
        <f t="shared" si="276"/>
        <v>0</v>
      </c>
      <c r="K344" s="16">
        <f t="shared" si="247"/>
        <v>30.011122373378978</v>
      </c>
      <c r="L344" s="34">
        <f t="shared" si="277"/>
        <v>1</v>
      </c>
      <c r="M344" s="49">
        <f t="shared" si="292"/>
        <v>59.988911812709738</v>
      </c>
      <c r="N344" s="20">
        <f t="shared" si="293"/>
        <v>59.988911812709738</v>
      </c>
      <c r="O344" s="16">
        <f t="shared" si="278"/>
        <v>30.011088187290262</v>
      </c>
      <c r="P344" s="49">
        <f t="shared" si="294"/>
        <v>4.75683262939985E-2</v>
      </c>
      <c r="Q344" s="20">
        <f t="shared" si="248"/>
        <v>4.75683262939985E-2</v>
      </c>
      <c r="R344" s="49">
        <f t="shared" si="295"/>
        <v>9.5104710153242414E-2</v>
      </c>
      <c r="S344" s="20">
        <f t="shared" si="249"/>
        <v>9.5104710153242414E-2</v>
      </c>
      <c r="T344" s="57">
        <f t="shared" si="296"/>
        <v>-8.3792158858914334E-2</v>
      </c>
      <c r="U344" s="16">
        <f t="shared" si="279"/>
        <v>-1.4382774356107991E-3</v>
      </c>
      <c r="V344" s="16">
        <f t="shared" si="297"/>
        <v>-1.4382774356107991E-3</v>
      </c>
      <c r="W344" s="34">
        <f t="shared" si="250"/>
        <v>4</v>
      </c>
      <c r="X344" s="49">
        <f t="shared" si="298"/>
        <v>59.988877637048205</v>
      </c>
      <c r="Y344" s="20">
        <f t="shared" si="299"/>
        <v>59.988877637048205</v>
      </c>
      <c r="Z344" s="16">
        <f t="shared" si="280"/>
        <v>30.011122362951795</v>
      </c>
      <c r="AA344" s="49">
        <f t="shared" si="251"/>
        <v>-8.3076217466469197E-4</v>
      </c>
      <c r="AB344" s="20">
        <f t="shared" si="281"/>
        <v>359.99916923782536</v>
      </c>
      <c r="AC344" s="49">
        <f t="shared" si="282"/>
        <v>1.6609658865693099E-3</v>
      </c>
      <c r="AD344" s="20">
        <f t="shared" si="283"/>
        <v>359.99833903411343</v>
      </c>
      <c r="AF344" s="58">
        <f t="shared" si="300"/>
        <v>6.1111342496948282</v>
      </c>
      <c r="AG344" s="51">
        <f t="shared" si="284"/>
        <v>366.66805498168969</v>
      </c>
      <c r="AH344" s="16">
        <f t="shared" si="285"/>
        <v>250.00094657842482</v>
      </c>
      <c r="AI344" s="52">
        <f t="shared" si="252"/>
        <v>159.83523784142847</v>
      </c>
      <c r="AJ344" s="52">
        <f t="shared" si="286"/>
        <v>4.839908846867047E-2</v>
      </c>
      <c r="AK344" s="16">
        <f t="shared" si="301"/>
        <v>15.387535234658571</v>
      </c>
      <c r="AL344" s="16">
        <f t="shared" si="302"/>
        <v>15.386704472483927</v>
      </c>
      <c r="AM344" s="32">
        <f t="shared" si="253"/>
        <v>6.11113424776938</v>
      </c>
      <c r="AN344" s="32">
        <f t="shared" si="254"/>
        <v>-1.5340582798763368E-4</v>
      </c>
      <c r="AO344" s="32">
        <f t="shared" si="255"/>
        <v>5.8920928676177526</v>
      </c>
      <c r="AP344" s="32">
        <f t="shared" si="256"/>
        <v>-1.5340582798763368E-4</v>
      </c>
      <c r="AQ344" s="32">
        <f t="shared" si="257"/>
        <v>1.6214818634902566</v>
      </c>
      <c r="AR344" s="56">
        <f t="shared" si="305"/>
        <v>1926.0643037147613</v>
      </c>
      <c r="AS344" s="56">
        <f t="shared" si="305"/>
        <v>-1.6342309112882175E-2</v>
      </c>
      <c r="AT344" s="56">
        <f t="shared" si="305"/>
        <v>260.17192594412364</v>
      </c>
      <c r="AU344" s="55">
        <f t="shared" si="288"/>
        <v>0.31005890174502254</v>
      </c>
      <c r="AV344" s="56">
        <f t="shared" si="258"/>
        <v>11547.092825127391</v>
      </c>
      <c r="AW344" s="53">
        <f t="shared" si="259"/>
        <v>1.031989345987913E-2</v>
      </c>
      <c r="AX344" s="53">
        <f t="shared" si="260"/>
        <v>9.6755580243595846E-2</v>
      </c>
      <c r="AY344" s="56">
        <f t="shared" si="261"/>
        <v>676.6707713258304</v>
      </c>
      <c r="AZ344" s="56">
        <f t="shared" si="262"/>
        <v>399.58809460357116</v>
      </c>
      <c r="BA344" s="53">
        <f t="shared" si="263"/>
        <v>7.4403432051347793E-3</v>
      </c>
      <c r="BB344" s="56">
        <f t="shared" si="264"/>
        <v>277.09036301479568</v>
      </c>
      <c r="BC344" s="56">
        <f t="shared" si="265"/>
        <v>-7.6862925364480361E-3</v>
      </c>
      <c r="BD344" s="53">
        <f t="shared" si="266"/>
        <v>-6.8694104463244199E-9</v>
      </c>
      <c r="BE344" s="32">
        <f t="shared" si="267"/>
        <v>6.1111342428254174</v>
      </c>
      <c r="BF344" s="53">
        <f t="shared" si="268"/>
        <v>2.2434820098706618E-7</v>
      </c>
      <c r="BG344" s="51">
        <f t="shared" si="289"/>
        <v>6.1111344671736187</v>
      </c>
      <c r="BH344" s="51">
        <f t="shared" si="269"/>
        <v>-8.9372222194063506E-3</v>
      </c>
      <c r="BI344" s="51">
        <f t="shared" si="270"/>
        <v>-8.3792155894480219E-2</v>
      </c>
    </row>
    <row r="345" spans="1:61" ht="12.75" customHeight="1" x14ac:dyDescent="0.2">
      <c r="A345" s="45">
        <f t="shared" si="271"/>
        <v>319</v>
      </c>
      <c r="B345" s="57">
        <f t="shared" si="290"/>
        <v>9.6755580243595846E-2</v>
      </c>
      <c r="C345" s="16">
        <f t="shared" si="272"/>
        <v>9.5094614357037699E-2</v>
      </c>
      <c r="D345" s="34">
        <f t="shared" si="273"/>
        <v>1</v>
      </c>
      <c r="E345" s="49">
        <f t="shared" si="291"/>
        <v>8.2345110815518055E-2</v>
      </c>
      <c r="F345" s="49">
        <f t="shared" si="274"/>
        <v>4.7563325809761019E-2</v>
      </c>
      <c r="G345" s="20">
        <f t="shared" si="245"/>
        <v>4.7563325809761019E-2</v>
      </c>
      <c r="H345" s="49">
        <f t="shared" si="275"/>
        <v>30.01115654180639</v>
      </c>
      <c r="I345" s="20">
        <f t="shared" si="246"/>
        <v>30.01115654180639</v>
      </c>
      <c r="J345" s="57">
        <f t="shared" si="276"/>
        <v>0</v>
      </c>
      <c r="K345" s="16">
        <f t="shared" si="247"/>
        <v>30.01115654180639</v>
      </c>
      <c r="L345" s="34">
        <f t="shared" si="277"/>
        <v>1</v>
      </c>
      <c r="M345" s="49">
        <f t="shared" si="292"/>
        <v>59.988877637048205</v>
      </c>
      <c r="N345" s="20">
        <f t="shared" si="293"/>
        <v>59.988877637048205</v>
      </c>
      <c r="O345" s="16">
        <f t="shared" si="278"/>
        <v>30.011122362951795</v>
      </c>
      <c r="P345" s="49">
        <f t="shared" si="294"/>
        <v>4.7563325809761005E-2</v>
      </c>
      <c r="Q345" s="20">
        <f t="shared" si="248"/>
        <v>4.7563325809761005E-2</v>
      </c>
      <c r="R345" s="49">
        <f t="shared" si="295"/>
        <v>9.5094614359539476E-2</v>
      </c>
      <c r="S345" s="20">
        <f t="shared" si="249"/>
        <v>9.5094614359539476E-2</v>
      </c>
      <c r="T345" s="57">
        <f t="shared" si="296"/>
        <v>-8.3792155894480219E-2</v>
      </c>
      <c r="U345" s="16">
        <f t="shared" si="279"/>
        <v>-1.4470450789621642E-3</v>
      </c>
      <c r="V345" s="16">
        <f t="shared" si="297"/>
        <v>-1.4470450789621642E-3</v>
      </c>
      <c r="W345" s="34">
        <f t="shared" si="250"/>
        <v>4</v>
      </c>
      <c r="X345" s="49">
        <f t="shared" si="298"/>
        <v>59.988843468748321</v>
      </c>
      <c r="Y345" s="20">
        <f t="shared" si="299"/>
        <v>59.988843468748321</v>
      </c>
      <c r="Z345" s="16">
        <f t="shared" si="280"/>
        <v>30.011156531251679</v>
      </c>
      <c r="AA345" s="49">
        <f t="shared" si="251"/>
        <v>-8.3582759634436151E-4</v>
      </c>
      <c r="AB345" s="20">
        <f t="shared" si="281"/>
        <v>359.99916417240365</v>
      </c>
      <c r="AC345" s="49">
        <f t="shared" si="282"/>
        <v>1.671091530808431E-3</v>
      </c>
      <c r="AD345" s="20">
        <f t="shared" si="283"/>
        <v>359.9983289084692</v>
      </c>
      <c r="AF345" s="58">
        <f t="shared" si="300"/>
        <v>6.1111344671736187</v>
      </c>
      <c r="AG345" s="51">
        <f t="shared" si="284"/>
        <v>366.66806803041715</v>
      </c>
      <c r="AH345" s="16">
        <f t="shared" si="285"/>
        <v>250.00095547528443</v>
      </c>
      <c r="AI345" s="52">
        <f t="shared" si="252"/>
        <v>159.83524921763899</v>
      </c>
      <c r="AJ345" s="52">
        <f t="shared" si="286"/>
        <v>4.8399153406080586E-2</v>
      </c>
      <c r="AK345" s="16">
        <f t="shared" si="301"/>
        <v>15.435934388064652</v>
      </c>
      <c r="AL345" s="16">
        <f t="shared" si="302"/>
        <v>15.435098560468305</v>
      </c>
      <c r="AM345" s="32">
        <f t="shared" si="253"/>
        <v>6.111134465224624</v>
      </c>
      <c r="AN345" s="32">
        <f t="shared" si="254"/>
        <v>-1.5434098517920364E-4</v>
      </c>
      <c r="AO345" s="32">
        <f t="shared" si="255"/>
        <v>5.8907214134160295</v>
      </c>
      <c r="AP345" s="32">
        <f t="shared" si="256"/>
        <v>-1.5434098517920364E-4</v>
      </c>
      <c r="AQ345" s="32">
        <f t="shared" si="257"/>
        <v>1.6264580171581777</v>
      </c>
      <c r="AR345" s="56">
        <f t="shared" si="305"/>
        <v>1931.9550251281773</v>
      </c>
      <c r="AS345" s="56">
        <f t="shared" si="305"/>
        <v>-1.649665009806138E-2</v>
      </c>
      <c r="AT345" s="56">
        <f t="shared" si="305"/>
        <v>261.79838396128184</v>
      </c>
      <c r="AU345" s="55">
        <f t="shared" si="288"/>
        <v>0.31005890174502254</v>
      </c>
      <c r="AV345" s="56">
        <f t="shared" si="258"/>
        <v>11547.093646987207</v>
      </c>
      <c r="AW345" s="53">
        <f t="shared" si="259"/>
        <v>1.031989419439351E-2</v>
      </c>
      <c r="AX345" s="53">
        <f t="shared" si="260"/>
        <v>9.6755583686866098E-2</v>
      </c>
      <c r="AY345" s="56">
        <f t="shared" si="261"/>
        <v>676.67074724494296</v>
      </c>
      <c r="AZ345" s="56">
        <f t="shared" si="262"/>
        <v>399.58812304409747</v>
      </c>
      <c r="BA345" s="53">
        <f t="shared" si="263"/>
        <v>7.4403432051347793E-3</v>
      </c>
      <c r="BB345" s="56">
        <f t="shared" si="264"/>
        <v>277.09038273659388</v>
      </c>
      <c r="BC345" s="56">
        <f t="shared" si="265"/>
        <v>-7.7585357483940243E-3</v>
      </c>
      <c r="BD345" s="53">
        <f t="shared" si="266"/>
        <v>-6.9339758102452589E-9</v>
      </c>
      <c r="BE345" s="32">
        <f t="shared" si="267"/>
        <v>6.1111344602396427</v>
      </c>
      <c r="BF345" s="53">
        <f t="shared" si="268"/>
        <v>2.2571581266173778E-7</v>
      </c>
      <c r="BG345" s="51">
        <f t="shared" si="289"/>
        <v>6.1111346859554549</v>
      </c>
      <c r="BH345" s="51">
        <f t="shared" si="269"/>
        <v>-8.9372222193719163E-3</v>
      </c>
      <c r="BI345" s="51">
        <f t="shared" si="270"/>
        <v>-8.3792152912220599E-2</v>
      </c>
    </row>
    <row r="346" spans="1:61" ht="12.75" customHeight="1" x14ac:dyDescent="0.2">
      <c r="A346" s="45">
        <f t="shared" si="271"/>
        <v>320</v>
      </c>
      <c r="B346" s="57">
        <f t="shared" si="290"/>
        <v>9.6755583686866098E-2</v>
      </c>
      <c r="C346" s="16">
        <f t="shared" si="272"/>
        <v>9.5084492156047418E-2</v>
      </c>
      <c r="D346" s="34">
        <f t="shared" si="273"/>
        <v>1</v>
      </c>
      <c r="E346" s="49">
        <f t="shared" si="291"/>
        <v>8.2336317356623653E-2</v>
      </c>
      <c r="F346" s="49">
        <f t="shared" si="274"/>
        <v>4.7558312098449941E-2</v>
      </c>
      <c r="G346" s="20">
        <f t="shared" ref="G346:G409" si="306">MOD(IF(OR(D346=2,D346=3,D346=6,D346=7,D346=10,D346=11,D346=14,D346=15),180+F346,F346),360)</f>
        <v>4.7558312098449941E-2</v>
      </c>
      <c r="H346" s="49">
        <f t="shared" si="275"/>
        <v>30.011190702853938</v>
      </c>
      <c r="I346" s="20">
        <f t="shared" ref="I346:I409" si="307">IF(D346&gt;8,360-H346,H346)</f>
        <v>30.011190702853938</v>
      </c>
      <c r="J346" s="57">
        <f t="shared" si="276"/>
        <v>0</v>
      </c>
      <c r="K346" s="16">
        <f t="shared" ref="K346:K409" si="308">MOD(I346+J346,360)</f>
        <v>30.011190702853938</v>
      </c>
      <c r="L346" s="34">
        <f t="shared" si="277"/>
        <v>1</v>
      </c>
      <c r="M346" s="49">
        <f t="shared" si="292"/>
        <v>59.988843468748321</v>
      </c>
      <c r="N346" s="20">
        <f t="shared" si="293"/>
        <v>59.988843468748321</v>
      </c>
      <c r="O346" s="16">
        <f t="shared" si="278"/>
        <v>30.011156531251679</v>
      </c>
      <c r="P346" s="49">
        <f t="shared" si="294"/>
        <v>4.7558312098449941E-2</v>
      </c>
      <c r="Q346" s="20">
        <f t="shared" ref="Q346:Q409" si="309">MOD(IF(OR(L346=2,L346=3,L346=6,L346=7,L346=10,L346=11,L346=14,L346=15),180+P346,P346),360)</f>
        <v>4.7558312098449941E-2</v>
      </c>
      <c r="R346" s="49">
        <f t="shared" si="295"/>
        <v>9.508449215734753E-2</v>
      </c>
      <c r="S346" s="20">
        <f t="shared" ref="S346:S409" si="310">MOD(IF(OR(L346=3,L346=4,L346=7,L346=8,L346=11,L346=12,L346=15,L346=16),360-R346,R346),360)</f>
        <v>9.508449215734753E-2</v>
      </c>
      <c r="T346" s="57">
        <f t="shared" si="296"/>
        <v>-8.3792152912220599E-2</v>
      </c>
      <c r="U346" s="16">
        <f t="shared" si="279"/>
        <v>-1.455835555596946E-3</v>
      </c>
      <c r="V346" s="16">
        <f t="shared" si="297"/>
        <v>-1.455835555596946E-3</v>
      </c>
      <c r="W346" s="34">
        <f t="shared" ref="W346:W409" si="311">IF(AND(E346&gt;=0,V346&lt;0),IF(L346=1,4,IF(L346=2,3,IF(L346=7,6,IF(L346=8,5,IF(L346=11,10,IF(L346=12,9,IF(L346=13,16,IF(L346=14,15,L346)))))))),L346)</f>
        <v>4</v>
      </c>
      <c r="X346" s="49">
        <f t="shared" si="298"/>
        <v>59.988809307829406</v>
      </c>
      <c r="Y346" s="20">
        <f t="shared" si="299"/>
        <v>59.988809307829406</v>
      </c>
      <c r="Z346" s="16">
        <f t="shared" si="280"/>
        <v>30.011190692170594</v>
      </c>
      <c r="AA346" s="49">
        <f t="shared" ref="AA346:AA409" si="312">DEGREES(ATAN(TAN(RADIANS(K346))*SIN(RADIANS(V346))))</f>
        <v>-8.4090622047000346E-4</v>
      </c>
      <c r="AB346" s="20">
        <f t="shared" si="281"/>
        <v>359.99915909377955</v>
      </c>
      <c r="AC346" s="49">
        <f t="shared" si="282"/>
        <v>1.6812437716981871E-3</v>
      </c>
      <c r="AD346" s="20">
        <f t="shared" si="283"/>
        <v>359.99831875622829</v>
      </c>
      <c r="AF346" s="58">
        <f t="shared" si="300"/>
        <v>6.1111346859554549</v>
      </c>
      <c r="AG346" s="51">
        <f t="shared" si="284"/>
        <v>366.66808115732732</v>
      </c>
      <c r="AH346" s="16">
        <f t="shared" si="285"/>
        <v>250.00096442545046</v>
      </c>
      <c r="AI346" s="52">
        <f t="shared" ref="AI346:AI409" si="313">AG346^2*$H$7/2</f>
        <v>159.83526066201159</v>
      </c>
      <c r="AJ346" s="52">
        <f t="shared" si="286"/>
        <v>4.8399218318877502E-2</v>
      </c>
      <c r="AK346" s="16">
        <f t="shared" si="301"/>
        <v>15.48433360638353</v>
      </c>
      <c r="AL346" s="16">
        <f t="shared" si="302"/>
        <v>15.483492700163083</v>
      </c>
      <c r="AM346" s="32">
        <f t="shared" ref="AM346:AM409" si="314">AF346*COS(RADIANS($V346))</f>
        <v>6.1111346839827085</v>
      </c>
      <c r="AN346" s="32">
        <f t="shared" ref="AN346:AN409" si="315">AF346*SIN(RADIANS($V346))</f>
        <v>-1.5527857785523264E-4</v>
      </c>
      <c r="AO346" s="32">
        <f t="shared" ref="AO346:AO409" si="316">AM346*COS(RADIANS(AL346))</f>
        <v>5.8893457563988187</v>
      </c>
      <c r="AP346" s="32">
        <f t="shared" ref="AP346:AP409" si="317">AN346</f>
        <v>-1.5527857785523264E-4</v>
      </c>
      <c r="AQ346" s="32">
        <f t="shared" ref="AQ346:AQ409" si="318">AM346*SIN(RADIANS(AL346))</f>
        <v>1.6314330165114534</v>
      </c>
      <c r="AR346" s="56">
        <f t="shared" si="305"/>
        <v>1937.8443708845762</v>
      </c>
      <c r="AS346" s="56">
        <f t="shared" si="305"/>
        <v>-1.6651928675916614E-2</v>
      </c>
      <c r="AT346" s="56">
        <f t="shared" si="305"/>
        <v>263.42981697779328</v>
      </c>
      <c r="AU346" s="55">
        <f t="shared" si="288"/>
        <v>0.31005890174502254</v>
      </c>
      <c r="AV346" s="56">
        <f t="shared" ref="AV346:AV409" si="319">AI346*AU346*$C$16</f>
        <v>11547.094473771303</v>
      </c>
      <c r="AW346" s="53">
        <f t="shared" ref="AW346:AW409" si="320">(AV346/$C$6)*$H$8^2</f>
        <v>1.0319894933308831E-2</v>
      </c>
      <c r="AX346" s="53">
        <f t="shared" ref="AX346:AX409" si="321">AW346*360 / (2*PI()*AF346)</f>
        <v>9.6755587150767014E-2</v>
      </c>
      <c r="AY346" s="56">
        <f t="shared" ref="AY346:AY409" si="322">550*$H$19*$C$13/AG346</f>
        <v>676.6707230197743</v>
      </c>
      <c r="AZ346" s="56">
        <f t="shared" ref="AZ346:AZ409" si="323">AI346*$C$18*$C$19</f>
        <v>399.58815165502898</v>
      </c>
      <c r="BA346" s="53">
        <f t="shared" ref="BA346:BA409" si="324">ABS((AU346^2)/(PI()*$C$17*$C$14))</f>
        <v>7.4403432051347793E-3</v>
      </c>
      <c r="BB346" s="56">
        <f t="shared" ref="BB346:BB409" si="325">BA346*AI346*$C$16</f>
        <v>277.09040257655784</v>
      </c>
      <c r="BC346" s="56">
        <f t="shared" ref="BC346:BC409" si="326">AY346-AZ346-BB346</f>
        <v>-7.8312118125154484E-3</v>
      </c>
      <c r="BD346" s="53">
        <f t="shared" ref="BD346:BD409" si="327">(BC346/$C$6)*$H$8^2</f>
        <v>-6.9989280237742235E-9</v>
      </c>
      <c r="BE346" s="32">
        <f t="shared" ref="BE346:BE409" si="328">AF346+BD346</f>
        <v>6.1111346789565273</v>
      </c>
      <c r="BF346" s="53">
        <f t="shared" ref="BF346:BF409" si="329">-$H$9*SIN(RADIANS(V346))</f>
        <v>2.270869859622276E-7</v>
      </c>
      <c r="BG346" s="51">
        <f t="shared" si="289"/>
        <v>6.1111349060435129</v>
      </c>
      <c r="BH346" s="51">
        <f t="shared" ref="BH346:BH409" si="330">-$H$9*COS(RADIANS(V346))</f>
        <v>-8.9372222193371802E-3</v>
      </c>
      <c r="BI346" s="51">
        <f t="shared" ref="BI346:BI409" si="331">BH346*360 / (2*PI()*AF346)</f>
        <v>-8.3792149912091773E-2</v>
      </c>
    </row>
    <row r="347" spans="1:61" ht="12.75" customHeight="1" x14ac:dyDescent="0.2">
      <c r="A347" s="45">
        <f t="shared" ref="A347:A410" si="332">A346+1</f>
        <v>321</v>
      </c>
      <c r="B347" s="57">
        <f t="shared" si="290"/>
        <v>9.6755587150767014E-2</v>
      </c>
      <c r="C347" s="16">
        <f t="shared" ref="C347:C410" si="333">MOD(AD346+B347,360)</f>
        <v>9.5074343379053516E-2</v>
      </c>
      <c r="D347" s="34">
        <f t="shared" ref="D347:D410" si="334">IF($O346&gt;=270,IF(C347&gt;270,16,IF(C347&gt;180,15,IF(C347&gt;90,14,13))),IF($O346&gt;=180,IF(C347&gt;270,12,IF(C347&gt;180,11,IF(C347&gt;90,10,9))),IF($O346&gt;=90,IF(C347&gt;270,8,IF(C347&gt;180,7,IF(C347&gt;90,6,5))),IF(C347&gt;270,4,IF(C347&gt;180,3,IF(C347&gt;90,2,1))))))</f>
        <v>1</v>
      </c>
      <c r="E347" s="49">
        <f t="shared" si="291"/>
        <v>8.2327500896973091E-2</v>
      </c>
      <c r="F347" s="49">
        <f t="shared" ref="F347:F410" si="335">IF(OR(N346=90, N346=270), 0, DEGREES(ATAN(COS(RADIANS(Y346))*TAN(RADIANS(C347)))))</f>
        <v>4.7553285073540168E-2</v>
      </c>
      <c r="G347" s="20">
        <f t="shared" si="306"/>
        <v>4.7553285073540168E-2</v>
      </c>
      <c r="H347" s="49">
        <f t="shared" ref="H347:H410" si="336">DEGREES(ACOS(SIN(RADIANS(Y346))*COS(RADIANS(G347))))</f>
        <v>30.01122485650215</v>
      </c>
      <c r="I347" s="20">
        <f t="shared" si="307"/>
        <v>30.01122485650215</v>
      </c>
      <c r="J347" s="57">
        <f t="shared" ref="J347:J410" si="337">J346</f>
        <v>0</v>
      </c>
      <c r="K347" s="16">
        <f t="shared" si="308"/>
        <v>30.01122485650215</v>
      </c>
      <c r="L347" s="34">
        <f t="shared" ref="L347:L410" si="338">IF(J347&gt;0,IF(K347&gt;=270,IF(D347=9,16,IF(D347=12,13,IF(D347=14,11,IF(D347=15,10,D347)))),IF(K347&gt;=180,IF(D347=2,14,IF(D347=3,15,IF(D347=5,9,IF(D347=8,12,D347)))),IF(K347&gt;=90,IF(D347=1,8,IF(D347=4,5,IF(D347=6,3,IF(D347=7,2,D347)))),IF(D347=10,6,IF(D347=11,7,IF(D347=13,1,IF(D347=16,4,D347))))))),IF(K347&gt;=270,IF(D347=1,13,IF(D347=4,16,IF(D347=6,10,IF(D347=7,11,D347)))),IF(K347&gt;=180,IF(D347=10,15,IF(D347=11,14,IF(D347=13,12,IF(D347=16,9,D347)))),IF(K347&gt;=90,IF(D347=9,5,IF(D347=12,8,IF(D347=14,2,IF(D347=15,3,D347)))),IF(D347=2,7,IF(D347=3,6,IF(D347=5,4,IF(D347=8,1,D347))))))))</f>
        <v>1</v>
      </c>
      <c r="M347" s="49">
        <f t="shared" si="292"/>
        <v>59.98880930782942</v>
      </c>
      <c r="N347" s="20">
        <f t="shared" si="293"/>
        <v>59.98880930782942</v>
      </c>
      <c r="O347" s="16">
        <f t="shared" ref="O347:O410" si="339">MOD(90-N347,360)</f>
        <v>30.01119069217058</v>
      </c>
      <c r="P347" s="49">
        <f t="shared" si="294"/>
        <v>4.7553285073540133E-2</v>
      </c>
      <c r="Q347" s="20">
        <f t="shared" si="309"/>
        <v>4.7553285073540133E-2</v>
      </c>
      <c r="R347" s="49">
        <f t="shared" si="295"/>
        <v>9.5074343377232043E-2</v>
      </c>
      <c r="S347" s="20">
        <f t="shared" si="310"/>
        <v>9.5074343377232043E-2</v>
      </c>
      <c r="T347" s="57">
        <f t="shared" si="296"/>
        <v>-8.3792149912091773E-2</v>
      </c>
      <c r="U347" s="16">
        <f t="shared" ref="U347:U410" si="340">E347+T347</f>
        <v>-1.4646490151186825E-3</v>
      </c>
      <c r="V347" s="16">
        <f t="shared" si="297"/>
        <v>-1.4646490151186825E-3</v>
      </c>
      <c r="W347" s="34">
        <f t="shared" si="311"/>
        <v>4</v>
      </c>
      <c r="X347" s="49">
        <f t="shared" si="298"/>
        <v>59.988775154310943</v>
      </c>
      <c r="Y347" s="20">
        <f t="shared" si="299"/>
        <v>59.988775154310943</v>
      </c>
      <c r="Z347" s="16">
        <f t="shared" ref="Z347:Z410" si="341">MOD(90-Y347,360)</f>
        <v>30.011224845689057</v>
      </c>
      <c r="AA347" s="49">
        <f t="shared" si="312"/>
        <v>-8.4599813350363061E-4</v>
      </c>
      <c r="AB347" s="20">
        <f t="shared" ref="AB347:AB410" si="342">MOD(IF(OR(W347=2,W347=3,W347=6,W347=7,W347=10,W347=11,W347=14,W347=15),180+AA347,AA347),360)</f>
        <v>359.99915400186649</v>
      </c>
      <c r="AC347" s="49">
        <f t="shared" ref="AC347:AC410" si="343">DEGREES(ACOS(COS(RADIANS(V347))*COS(RADIANS(AB347))))</f>
        <v>1.691422345786873E-3</v>
      </c>
      <c r="AD347" s="20">
        <f t="shared" ref="AD347:AD410" si="344">MOD(IF(OR(W347=3,W347=4,W347=7,W347=8,W347=11,W347=12,W347=15,W347=16),360-AC347,AC347),360)</f>
        <v>359.9983085776542</v>
      </c>
      <c r="AF347" s="58">
        <f t="shared" si="300"/>
        <v>6.1111349060435129</v>
      </c>
      <c r="AG347" s="51">
        <f t="shared" ref="AG347:AG410" si="345">AF347/$H$8</f>
        <v>366.66809436261076</v>
      </c>
      <c r="AH347" s="16">
        <f t="shared" ref="AH347:AH410" si="346">AG347/(5280/3600)</f>
        <v>250.00097342905281</v>
      </c>
      <c r="AI347" s="52">
        <f t="shared" si="313"/>
        <v>159.8352721747124</v>
      </c>
      <c r="AJ347" s="52">
        <f t="shared" ref="AJ347:AJ410" si="347">MOD(Q347-AB347,360)</f>
        <v>4.8399283207061217E-2</v>
      </c>
      <c r="AK347" s="16">
        <f t="shared" si="301"/>
        <v>15.532732889590591</v>
      </c>
      <c r="AL347" s="16">
        <f t="shared" si="302"/>
        <v>15.531886891457077</v>
      </c>
      <c r="AM347" s="32">
        <f t="shared" si="314"/>
        <v>6.1111349040468088</v>
      </c>
      <c r="AN347" s="32">
        <f t="shared" si="315"/>
        <v>-1.5621862197329051E-4</v>
      </c>
      <c r="AO347" s="32">
        <f t="shared" si="316"/>
        <v>5.8879658975391163</v>
      </c>
      <c r="AP347" s="32">
        <f t="shared" si="317"/>
        <v>-1.5621862197329051E-4</v>
      </c>
      <c r="AQ347" s="32">
        <f t="shared" si="318"/>
        <v>1.6364068579896593</v>
      </c>
      <c r="AR347" s="56">
        <f t="shared" ref="AR347:AT362" si="348">AR346+AO347</f>
        <v>1943.7323367821152</v>
      </c>
      <c r="AS347" s="56">
        <f t="shared" si="348"/>
        <v>-1.6808147297889906E-2</v>
      </c>
      <c r="AT347" s="56">
        <f t="shared" si="348"/>
        <v>265.06622383578292</v>
      </c>
      <c r="AU347" s="55">
        <f t="shared" ref="AU347:AU410" si="349">$H$15</f>
        <v>0.31005890174502254</v>
      </c>
      <c r="AV347" s="56">
        <f t="shared" si="319"/>
        <v>11547.095305491684</v>
      </c>
      <c r="AW347" s="53">
        <f t="shared" si="320"/>
        <v>1.0319895676635819E-2</v>
      </c>
      <c r="AX347" s="53">
        <f t="shared" si="321"/>
        <v>9.6755590635348887E-2</v>
      </c>
      <c r="AY347" s="56">
        <f t="shared" si="322"/>
        <v>676.67069864997268</v>
      </c>
      <c r="AZ347" s="56">
        <f t="shared" si="323"/>
        <v>399.58818043678099</v>
      </c>
      <c r="BA347" s="53">
        <f t="shared" si="324"/>
        <v>7.4403432051347793E-3</v>
      </c>
      <c r="BB347" s="56">
        <f t="shared" si="325"/>
        <v>277.09042253497557</v>
      </c>
      <c r="BC347" s="56">
        <f t="shared" si="326"/>
        <v>-7.904321783883006E-3</v>
      </c>
      <c r="BD347" s="53">
        <f t="shared" si="327"/>
        <v>-7.0642680298514402E-9</v>
      </c>
      <c r="BE347" s="32">
        <f t="shared" si="328"/>
        <v>6.1111348989792447</v>
      </c>
      <c r="BF347" s="53">
        <f t="shared" si="329"/>
        <v>2.2846174422428688E-7</v>
      </c>
      <c r="BG347" s="51">
        <f t="shared" ref="BG347:BG410" si="350">BE347+BF347</f>
        <v>6.1111351274409893</v>
      </c>
      <c r="BH347" s="51">
        <f t="shared" si="330"/>
        <v>-8.9372222193021423E-3</v>
      </c>
      <c r="BI347" s="51">
        <f t="shared" si="331"/>
        <v>-8.3792146894050221E-2</v>
      </c>
    </row>
    <row r="348" spans="1:61" ht="12.75" customHeight="1" x14ac:dyDescent="0.2">
      <c r="A348" s="45">
        <f t="shared" si="332"/>
        <v>322</v>
      </c>
      <c r="B348" s="57">
        <f t="shared" ref="B348:B411" si="351">AX347</f>
        <v>9.6755590635348887E-2</v>
      </c>
      <c r="C348" s="16">
        <f t="shared" si="333"/>
        <v>9.5064168289525242E-2</v>
      </c>
      <c r="D348" s="34">
        <f t="shared" si="334"/>
        <v>1</v>
      </c>
      <c r="E348" s="49">
        <f t="shared" ref="E348:E411" si="352">DEGREES(ASIN(SIN(RADIANS(Y347))*SIN(RADIANS(C348))))</f>
        <v>8.2318661664749562E-2</v>
      </c>
      <c r="F348" s="49">
        <f t="shared" si="335"/>
        <v>4.7548244866745575E-2</v>
      </c>
      <c r="G348" s="20">
        <f t="shared" si="306"/>
        <v>4.7548244866745575E-2</v>
      </c>
      <c r="H348" s="49">
        <f t="shared" si="336"/>
        <v>30.011259002731798</v>
      </c>
      <c r="I348" s="20">
        <f t="shared" si="307"/>
        <v>30.011259002731798</v>
      </c>
      <c r="J348" s="57">
        <f t="shared" si="337"/>
        <v>0</v>
      </c>
      <c r="K348" s="16">
        <f t="shared" si="308"/>
        <v>30.011259002731798</v>
      </c>
      <c r="L348" s="34">
        <f t="shared" si="338"/>
        <v>1</v>
      </c>
      <c r="M348" s="49">
        <f t="shared" ref="M348:M411" si="353">DEGREES(ACOS(SIN(RADIANS(K348))*COS(RADIANS(E348))))</f>
        <v>59.988775154310943</v>
      </c>
      <c r="N348" s="20">
        <f t="shared" ref="N348:N411" si="354">MOD(IF(AND(L348&gt;=5,L348&lt;=12),360-M348,M348),360)</f>
        <v>59.988775154310943</v>
      </c>
      <c r="O348" s="16">
        <f t="shared" si="339"/>
        <v>30.011224845689057</v>
      </c>
      <c r="P348" s="49">
        <f t="shared" ref="P348:P411" si="355">IF(OR(N348=90, N348=270), 0, DEGREES(ATAN(TAN(RADIANS(K348))*SIN(RADIANS(E348)))))</f>
        <v>4.7548244866745554E-2</v>
      </c>
      <c r="Q348" s="20">
        <f t="shared" si="309"/>
        <v>4.7548244866745554E-2</v>
      </c>
      <c r="R348" s="49">
        <f t="shared" ref="R348:R411" si="356">DEGREES(ACOS(COS(RADIANS(E348))*COS(RADIANS(Q348))))</f>
        <v>9.5064168290557957E-2</v>
      </c>
      <c r="S348" s="20">
        <f t="shared" si="310"/>
        <v>9.5064168290557957E-2</v>
      </c>
      <c r="T348" s="57">
        <f t="shared" ref="T348:T411" si="357">BI347</f>
        <v>-8.3792146894050221E-2</v>
      </c>
      <c r="U348" s="16">
        <f t="shared" si="340"/>
        <v>-1.4734852293006584E-3</v>
      </c>
      <c r="V348" s="16">
        <f t="shared" ref="V348:V411" si="358">IF(U348&lt;-90,-90,U348)</f>
        <v>-1.4734852293006584E-3</v>
      </c>
      <c r="W348" s="34">
        <f t="shared" si="311"/>
        <v>4</v>
      </c>
      <c r="X348" s="49">
        <f t="shared" ref="X348:X411" si="359">DEGREES(ACOS(SIN(RADIANS(K348))*COS(RADIANS(V348))))</f>
        <v>59.988741008212187</v>
      </c>
      <c r="Y348" s="20">
        <f t="shared" ref="Y348:Y411" si="360">MOD(IF(AND(W348&gt;=5,W348&lt;=12),360-X348,X348),360)</f>
        <v>59.988741008212187</v>
      </c>
      <c r="Z348" s="16">
        <f t="shared" si="341"/>
        <v>30.011258991787813</v>
      </c>
      <c r="AA348" s="49">
        <f t="shared" si="312"/>
        <v>-8.5110320366829553E-4</v>
      </c>
      <c r="AB348" s="20">
        <f t="shared" si="342"/>
        <v>359.99914889679633</v>
      </c>
      <c r="AC348" s="49">
        <f t="shared" si="343"/>
        <v>1.7016272088902231E-3</v>
      </c>
      <c r="AD348" s="20">
        <f t="shared" si="344"/>
        <v>359.99829837279111</v>
      </c>
      <c r="AF348" s="58">
        <f t="shared" ref="AF348:AF411" si="361">BG347</f>
        <v>6.1111351274409893</v>
      </c>
      <c r="AG348" s="51">
        <f t="shared" si="345"/>
        <v>366.66810764645936</v>
      </c>
      <c r="AH348" s="16">
        <f t="shared" si="346"/>
        <v>250.00098248622231</v>
      </c>
      <c r="AI348" s="52">
        <f t="shared" si="313"/>
        <v>159.83528375590873</v>
      </c>
      <c r="AJ348" s="52">
        <f t="shared" si="347"/>
        <v>4.8399348070404358E-2</v>
      </c>
      <c r="AK348" s="16">
        <f t="shared" ref="AK348:AK411" si="362">MOD(AJ348+AK347,360)</f>
        <v>15.581132237660995</v>
      </c>
      <c r="AL348" s="16">
        <f t="shared" ref="AL348:AL411" si="363">MOD(AB348+AK348,360)</f>
        <v>15.580281134457323</v>
      </c>
      <c r="AM348" s="32">
        <f t="shared" si="314"/>
        <v>6.1111351254201205</v>
      </c>
      <c r="AN348" s="32">
        <f t="shared" si="315"/>
        <v>-1.571610931917959E-4</v>
      </c>
      <c r="AO348" s="32">
        <f t="shared" si="316"/>
        <v>5.886581837806717</v>
      </c>
      <c r="AP348" s="32">
        <f t="shared" si="317"/>
        <v>-1.571610931917959E-4</v>
      </c>
      <c r="AQ348" s="32">
        <f t="shared" si="318"/>
        <v>1.6413795380556229</v>
      </c>
      <c r="AR348" s="56">
        <f t="shared" si="348"/>
        <v>1949.6189186199219</v>
      </c>
      <c r="AS348" s="56">
        <f t="shared" si="348"/>
        <v>-1.6965308391081704E-2</v>
      </c>
      <c r="AT348" s="56">
        <f t="shared" si="348"/>
        <v>266.70760337383854</v>
      </c>
      <c r="AU348" s="55">
        <f t="shared" si="349"/>
        <v>0.31005890174502254</v>
      </c>
      <c r="AV348" s="56">
        <f t="shared" si="319"/>
        <v>11547.096142160437</v>
      </c>
      <c r="AW348" s="53">
        <f t="shared" si="320"/>
        <v>1.0319896424385274E-2</v>
      </c>
      <c r="AX348" s="53">
        <f t="shared" si="321"/>
        <v>9.6755594140662357E-2</v>
      </c>
      <c r="AY348" s="56">
        <f t="shared" si="322"/>
        <v>676.67067413518419</v>
      </c>
      <c r="AZ348" s="56">
        <f t="shared" si="323"/>
        <v>399.58820938977181</v>
      </c>
      <c r="BA348" s="53">
        <f t="shared" si="324"/>
        <v>7.4403432051347793E-3</v>
      </c>
      <c r="BB348" s="56">
        <f t="shared" si="325"/>
        <v>277.09044261213711</v>
      </c>
      <c r="BC348" s="56">
        <f t="shared" si="326"/>
        <v>-7.9778667247296653E-3</v>
      </c>
      <c r="BD348" s="53">
        <f t="shared" si="327"/>
        <v>-7.1299967778181177E-9</v>
      </c>
      <c r="BE348" s="32">
        <f t="shared" si="328"/>
        <v>6.1111351203109923</v>
      </c>
      <c r="BF348" s="53">
        <f t="shared" si="329"/>
        <v>2.2984005184821022E-7</v>
      </c>
      <c r="BG348" s="51">
        <f t="shared" si="350"/>
        <v>6.1111353501510441</v>
      </c>
      <c r="BH348" s="51">
        <f t="shared" si="330"/>
        <v>-8.9372222192668042E-3</v>
      </c>
      <c r="BI348" s="51">
        <f t="shared" si="331"/>
        <v>-8.3792143858052129E-2</v>
      </c>
    </row>
    <row r="349" spans="1:61" ht="12.75" customHeight="1" x14ac:dyDescent="0.2">
      <c r="A349" s="45">
        <f t="shared" si="332"/>
        <v>323</v>
      </c>
      <c r="B349" s="57">
        <f t="shared" si="351"/>
        <v>9.6755594140662357E-2</v>
      </c>
      <c r="C349" s="16">
        <f t="shared" si="333"/>
        <v>9.505396693180046E-2</v>
      </c>
      <c r="D349" s="34">
        <f t="shared" si="334"/>
        <v>1</v>
      </c>
      <c r="E349" s="49">
        <f t="shared" si="352"/>
        <v>8.2309799698383965E-2</v>
      </c>
      <c r="F349" s="49">
        <f t="shared" si="335"/>
        <v>4.7543191500177731E-2</v>
      </c>
      <c r="G349" s="20">
        <f t="shared" si="306"/>
        <v>4.7543191500177731E-2</v>
      </c>
      <c r="H349" s="49">
        <f t="shared" si="336"/>
        <v>30.011293141523616</v>
      </c>
      <c r="I349" s="20">
        <f t="shared" si="307"/>
        <v>30.011293141523616</v>
      </c>
      <c r="J349" s="57">
        <f t="shared" si="337"/>
        <v>0</v>
      </c>
      <c r="K349" s="16">
        <f t="shared" si="308"/>
        <v>30.011293141523616</v>
      </c>
      <c r="L349" s="34">
        <f t="shared" si="338"/>
        <v>1</v>
      </c>
      <c r="M349" s="49">
        <f t="shared" si="353"/>
        <v>59.988741008212195</v>
      </c>
      <c r="N349" s="20">
        <f t="shared" si="354"/>
        <v>59.988741008212195</v>
      </c>
      <c r="O349" s="16">
        <f t="shared" si="339"/>
        <v>30.011258991787805</v>
      </c>
      <c r="P349" s="49">
        <f t="shared" si="355"/>
        <v>4.7543191500177703E-2</v>
      </c>
      <c r="Q349" s="20">
        <f t="shared" si="309"/>
        <v>4.7543191500177703E-2</v>
      </c>
      <c r="R349" s="49">
        <f t="shared" si="356"/>
        <v>9.5053966931039138E-2</v>
      </c>
      <c r="S349" s="20">
        <f t="shared" si="310"/>
        <v>9.5053966931039138E-2</v>
      </c>
      <c r="T349" s="57">
        <f t="shared" si="357"/>
        <v>-8.3792143858052129E-2</v>
      </c>
      <c r="U349" s="16">
        <f t="shared" si="340"/>
        <v>-1.4823441596681641E-3</v>
      </c>
      <c r="V349" s="16">
        <f t="shared" si="358"/>
        <v>-1.4823441596681641E-3</v>
      </c>
      <c r="W349" s="34">
        <f t="shared" si="311"/>
        <v>4</v>
      </c>
      <c r="X349" s="49">
        <f t="shared" si="359"/>
        <v>59.988706869552374</v>
      </c>
      <c r="Y349" s="20">
        <f t="shared" si="360"/>
        <v>59.988706869552374</v>
      </c>
      <c r="Z349" s="16">
        <f t="shared" si="341"/>
        <v>30.011293130447626</v>
      </c>
      <c r="AA349" s="49">
        <f t="shared" si="312"/>
        <v>-8.5622140878952957E-4</v>
      </c>
      <c r="AB349" s="20">
        <f t="shared" si="342"/>
        <v>359.99914377859119</v>
      </c>
      <c r="AC349" s="49">
        <f t="shared" si="343"/>
        <v>1.711858316684027E-3</v>
      </c>
      <c r="AD349" s="20">
        <f t="shared" si="344"/>
        <v>359.9982881416833</v>
      </c>
      <c r="AF349" s="58">
        <f t="shared" si="361"/>
        <v>6.1111353501510441</v>
      </c>
      <c r="AG349" s="51">
        <f t="shared" si="345"/>
        <v>366.66812100906265</v>
      </c>
      <c r="AH349" s="16">
        <f t="shared" si="346"/>
        <v>250.00099159708819</v>
      </c>
      <c r="AI349" s="52">
        <f t="shared" si="313"/>
        <v>159.83529540576583</v>
      </c>
      <c r="AJ349" s="52">
        <f t="shared" si="347"/>
        <v>4.8399412908963768E-2</v>
      </c>
      <c r="AK349" s="16">
        <f t="shared" si="362"/>
        <v>15.629531650569959</v>
      </c>
      <c r="AL349" s="16">
        <f t="shared" si="363"/>
        <v>15.628675429161149</v>
      </c>
      <c r="AM349" s="32">
        <f t="shared" si="314"/>
        <v>6.1111353481058019</v>
      </c>
      <c r="AN349" s="32">
        <f t="shared" si="315"/>
        <v>-1.5810598740800941E-4</v>
      </c>
      <c r="AO349" s="32">
        <f t="shared" si="316"/>
        <v>5.8851935781774909</v>
      </c>
      <c r="AP349" s="32">
        <f t="shared" si="317"/>
        <v>-1.5810598740800941E-4</v>
      </c>
      <c r="AQ349" s="32">
        <f t="shared" si="318"/>
        <v>1.6463510531617005</v>
      </c>
      <c r="AR349" s="56">
        <f t="shared" si="348"/>
        <v>1955.5041121980994</v>
      </c>
      <c r="AS349" s="56">
        <f t="shared" si="348"/>
        <v>-1.7123414378489712E-2</v>
      </c>
      <c r="AT349" s="56">
        <f t="shared" si="348"/>
        <v>268.35395442700025</v>
      </c>
      <c r="AU349" s="55">
        <f t="shared" si="349"/>
        <v>0.31005890174502254</v>
      </c>
      <c r="AV349" s="56">
        <f t="shared" si="319"/>
        <v>11547.096983789499</v>
      </c>
      <c r="AW349" s="53">
        <f t="shared" si="320"/>
        <v>1.0319897176567871E-2</v>
      </c>
      <c r="AX349" s="53">
        <f t="shared" si="321"/>
        <v>9.6755597666757481E-2</v>
      </c>
      <c r="AY349" s="56">
        <f t="shared" si="322"/>
        <v>676.67064947505901</v>
      </c>
      <c r="AZ349" s="56">
        <f t="shared" si="323"/>
        <v>399.58823851441457</v>
      </c>
      <c r="BA349" s="53">
        <f t="shared" si="324"/>
        <v>7.4403432051347793E-3</v>
      </c>
      <c r="BB349" s="56">
        <f t="shared" si="325"/>
        <v>277.09046280832899</v>
      </c>
      <c r="BC349" s="56">
        <f t="shared" si="326"/>
        <v>-8.0518476845554687E-3</v>
      </c>
      <c r="BD349" s="53">
        <f t="shared" si="327"/>
        <v>-7.1961152056357683E-9</v>
      </c>
      <c r="BE349" s="32">
        <f t="shared" si="328"/>
        <v>6.1111353429549293</v>
      </c>
      <c r="BF349" s="53">
        <f t="shared" si="329"/>
        <v>2.3122190283256019E-7</v>
      </c>
      <c r="BG349" s="51">
        <f t="shared" si="350"/>
        <v>6.1111355741768323</v>
      </c>
      <c r="BH349" s="51">
        <f t="shared" si="330"/>
        <v>-8.9372222192311591E-3</v>
      </c>
      <c r="BI349" s="51">
        <f t="shared" si="331"/>
        <v>-8.3792140804054102E-2</v>
      </c>
    </row>
    <row r="350" spans="1:61" ht="12.75" customHeight="1" x14ac:dyDescent="0.2">
      <c r="A350" s="45">
        <f t="shared" si="332"/>
        <v>324</v>
      </c>
      <c r="B350" s="57">
        <f t="shared" si="351"/>
        <v>9.6755597666757481E-2</v>
      </c>
      <c r="C350" s="16">
        <f t="shared" si="333"/>
        <v>9.5043739350046508E-2</v>
      </c>
      <c r="D350" s="34">
        <f t="shared" si="334"/>
        <v>1</v>
      </c>
      <c r="E350" s="49">
        <f t="shared" si="352"/>
        <v>8.2300915036159453E-2</v>
      </c>
      <c r="F350" s="49">
        <f t="shared" si="335"/>
        <v>4.753812499586306E-2</v>
      </c>
      <c r="G350" s="20">
        <f t="shared" si="306"/>
        <v>4.753812499586306E-2</v>
      </c>
      <c r="H350" s="49">
        <f t="shared" si="336"/>
        <v>30.011327272858434</v>
      </c>
      <c r="I350" s="20">
        <f t="shared" si="307"/>
        <v>30.011327272858434</v>
      </c>
      <c r="J350" s="57">
        <f t="shared" si="337"/>
        <v>0</v>
      </c>
      <c r="K350" s="16">
        <f t="shared" si="308"/>
        <v>30.011327272858434</v>
      </c>
      <c r="L350" s="34">
        <f t="shared" si="338"/>
        <v>1</v>
      </c>
      <c r="M350" s="49">
        <f t="shared" si="353"/>
        <v>59.988706869552374</v>
      </c>
      <c r="N350" s="20">
        <f t="shared" si="354"/>
        <v>59.988706869552374</v>
      </c>
      <c r="O350" s="16">
        <f t="shared" si="339"/>
        <v>30.011293130447626</v>
      </c>
      <c r="P350" s="49">
        <f t="shared" si="355"/>
        <v>4.7538124995863032E-2</v>
      </c>
      <c r="Q350" s="20">
        <f t="shared" si="309"/>
        <v>4.7538124995863032E-2</v>
      </c>
      <c r="R350" s="49">
        <f t="shared" si="356"/>
        <v>9.5043739351574591E-2</v>
      </c>
      <c r="S350" s="20">
        <f t="shared" si="310"/>
        <v>9.5043739351574591E-2</v>
      </c>
      <c r="T350" s="57">
        <f t="shared" si="357"/>
        <v>-8.3792140804054102E-2</v>
      </c>
      <c r="U350" s="16">
        <f t="shared" si="340"/>
        <v>-1.4912257678946494E-3</v>
      </c>
      <c r="V350" s="16">
        <f t="shared" si="358"/>
        <v>-1.4912257678946494E-3</v>
      </c>
      <c r="W350" s="34">
        <f t="shared" si="311"/>
        <v>4</v>
      </c>
      <c r="X350" s="49">
        <f t="shared" si="359"/>
        <v>59.988672738350708</v>
      </c>
      <c r="Y350" s="20">
        <f t="shared" si="360"/>
        <v>59.988672738350708</v>
      </c>
      <c r="Z350" s="16">
        <f t="shared" si="341"/>
        <v>30.011327261649292</v>
      </c>
      <c r="AA350" s="49">
        <f t="shared" si="312"/>
        <v>-8.6135272677828438E-4</v>
      </c>
      <c r="AB350" s="20">
        <f t="shared" si="342"/>
        <v>359.99913864727324</v>
      </c>
      <c r="AC350" s="49">
        <f t="shared" si="343"/>
        <v>1.7221158363127944E-3</v>
      </c>
      <c r="AD350" s="20">
        <f t="shared" si="344"/>
        <v>359.99827788416371</v>
      </c>
      <c r="AF350" s="58">
        <f t="shared" si="361"/>
        <v>6.1111355741768323</v>
      </c>
      <c r="AG350" s="51">
        <f t="shared" si="345"/>
        <v>366.66813445060995</v>
      </c>
      <c r="AH350" s="16">
        <f t="shared" si="346"/>
        <v>250.00100076177952</v>
      </c>
      <c r="AI350" s="52">
        <f t="shared" si="313"/>
        <v>159.83530712444878</v>
      </c>
      <c r="AJ350" s="52">
        <f t="shared" si="347"/>
        <v>4.8399477722625761E-2</v>
      </c>
      <c r="AK350" s="16">
        <f t="shared" si="362"/>
        <v>15.677931128292585</v>
      </c>
      <c r="AL350" s="16">
        <f t="shared" si="363"/>
        <v>15.677069775565826</v>
      </c>
      <c r="AM350" s="32">
        <f t="shared" si="314"/>
        <v>6.111135572107008</v>
      </c>
      <c r="AN350" s="32">
        <f t="shared" si="315"/>
        <v>-1.5905330053499859E-4</v>
      </c>
      <c r="AO350" s="32">
        <f t="shared" si="316"/>
        <v>5.8838011196303031</v>
      </c>
      <c r="AP350" s="32">
        <f t="shared" si="317"/>
        <v>-1.5905330053499859E-4</v>
      </c>
      <c r="AQ350" s="32">
        <f t="shared" si="318"/>
        <v>1.6513213997610645</v>
      </c>
      <c r="AR350" s="56">
        <f t="shared" si="348"/>
        <v>1961.3879133177297</v>
      </c>
      <c r="AS350" s="56">
        <f t="shared" si="348"/>
        <v>-1.7282467679024711E-2</v>
      </c>
      <c r="AT350" s="56">
        <f t="shared" si="348"/>
        <v>270.00527582676131</v>
      </c>
      <c r="AU350" s="55">
        <f t="shared" si="349"/>
        <v>0.31005890174502254</v>
      </c>
      <c r="AV350" s="56">
        <f t="shared" si="319"/>
        <v>11547.097830390798</v>
      </c>
      <c r="AW350" s="53">
        <f t="shared" si="320"/>
        <v>1.0319897933194265E-2</v>
      </c>
      <c r="AX350" s="53">
        <f t="shared" si="321"/>
        <v>9.6755601213684192E-2</v>
      </c>
      <c r="AY350" s="56">
        <f t="shared" si="322"/>
        <v>676.67062466924767</v>
      </c>
      <c r="AZ350" s="56">
        <f t="shared" si="323"/>
        <v>399.58826781112191</v>
      </c>
      <c r="BA350" s="53">
        <f t="shared" si="324"/>
        <v>7.4403432051347793E-3</v>
      </c>
      <c r="BB350" s="56">
        <f t="shared" si="325"/>
        <v>277.09048312383737</v>
      </c>
      <c r="BC350" s="56">
        <f t="shared" si="326"/>
        <v>-8.1262657116099035E-3</v>
      </c>
      <c r="BD350" s="53">
        <f t="shared" si="327"/>
        <v>-7.262624250148251E-9</v>
      </c>
      <c r="BE350" s="32">
        <f t="shared" si="328"/>
        <v>6.111135566914208</v>
      </c>
      <c r="BF350" s="53">
        <f t="shared" si="329"/>
        <v>2.326072911990099E-7</v>
      </c>
      <c r="BG350" s="51">
        <f t="shared" si="350"/>
        <v>6.1111357995214988</v>
      </c>
      <c r="BH350" s="51">
        <f t="shared" si="330"/>
        <v>-8.9372222191952087E-3</v>
      </c>
      <c r="BI350" s="51">
        <f t="shared" si="331"/>
        <v>-8.3792137732012925E-2</v>
      </c>
    </row>
    <row r="351" spans="1:61" ht="12.75" customHeight="1" x14ac:dyDescent="0.2">
      <c r="A351" s="45">
        <f t="shared" si="332"/>
        <v>325</v>
      </c>
      <c r="B351" s="57">
        <f t="shared" si="351"/>
        <v>9.6755601213684192E-2</v>
      </c>
      <c r="C351" s="16">
        <f t="shared" si="333"/>
        <v>9.5033485377371107E-2</v>
      </c>
      <c r="D351" s="34">
        <f t="shared" si="334"/>
        <v>1</v>
      </c>
      <c r="E351" s="49">
        <f t="shared" si="352"/>
        <v>8.229200753359707E-2</v>
      </c>
      <c r="F351" s="49">
        <f t="shared" si="335"/>
        <v>4.7533045270261962E-2</v>
      </c>
      <c r="G351" s="20">
        <f t="shared" si="306"/>
        <v>4.7533045270261962E-2</v>
      </c>
      <c r="H351" s="49">
        <f t="shared" si="336"/>
        <v>30.011361396716911</v>
      </c>
      <c r="I351" s="20">
        <f t="shared" si="307"/>
        <v>30.011361396716911</v>
      </c>
      <c r="J351" s="57">
        <f t="shared" si="337"/>
        <v>0</v>
      </c>
      <c r="K351" s="16">
        <f t="shared" si="308"/>
        <v>30.011361396716911</v>
      </c>
      <c r="L351" s="34">
        <f t="shared" si="338"/>
        <v>1</v>
      </c>
      <c r="M351" s="49">
        <f t="shared" si="353"/>
        <v>59.988672738350708</v>
      </c>
      <c r="N351" s="20">
        <f t="shared" si="354"/>
        <v>59.988672738350708</v>
      </c>
      <c r="O351" s="16">
        <f t="shared" si="339"/>
        <v>30.011327261649292</v>
      </c>
      <c r="P351" s="49">
        <f t="shared" si="355"/>
        <v>4.7533045270261941E-2</v>
      </c>
      <c r="Q351" s="20">
        <f t="shared" si="309"/>
        <v>4.7533045270261941E-2</v>
      </c>
      <c r="R351" s="49">
        <f t="shared" si="356"/>
        <v>9.5033485374969237E-2</v>
      </c>
      <c r="S351" s="20">
        <f t="shared" si="310"/>
        <v>9.5033485374969237E-2</v>
      </c>
      <c r="T351" s="57">
        <f t="shared" si="357"/>
        <v>-8.3792137732012925E-2</v>
      </c>
      <c r="U351" s="16">
        <f t="shared" si="340"/>
        <v>-1.5001301984158555E-3</v>
      </c>
      <c r="V351" s="16">
        <f t="shared" si="358"/>
        <v>-1.5001301984158555E-3</v>
      </c>
      <c r="W351" s="34">
        <f t="shared" si="311"/>
        <v>4</v>
      </c>
      <c r="X351" s="49">
        <f t="shared" si="359"/>
        <v>59.988638614626488</v>
      </c>
      <c r="Y351" s="20">
        <f t="shared" si="360"/>
        <v>59.988638614626488</v>
      </c>
      <c r="Z351" s="16">
        <f t="shared" si="341"/>
        <v>30.011361385373512</v>
      </c>
      <c r="AA351" s="49">
        <f t="shared" si="312"/>
        <v>-8.6649724111152856E-4</v>
      </c>
      <c r="AB351" s="20">
        <f t="shared" si="342"/>
        <v>359.99913350275887</v>
      </c>
      <c r="AC351" s="49">
        <f t="shared" si="343"/>
        <v>1.7323995090065968E-3</v>
      </c>
      <c r="AD351" s="20">
        <f t="shared" si="344"/>
        <v>359.99826760049098</v>
      </c>
      <c r="AF351" s="58">
        <f t="shared" si="361"/>
        <v>6.1111357995214988</v>
      </c>
      <c r="AG351" s="51">
        <f t="shared" si="345"/>
        <v>366.66814797128995</v>
      </c>
      <c r="AH351" s="16">
        <f t="shared" si="346"/>
        <v>250.00100998042498</v>
      </c>
      <c r="AI351" s="52">
        <f t="shared" si="313"/>
        <v>159.83531891212201</v>
      </c>
      <c r="AJ351" s="52">
        <f t="shared" si="347"/>
        <v>4.8399542511390337E-2</v>
      </c>
      <c r="AK351" s="16">
        <f t="shared" si="362"/>
        <v>15.726330670803975</v>
      </c>
      <c r="AL351" s="16">
        <f t="shared" si="363"/>
        <v>15.725464173562841</v>
      </c>
      <c r="AM351" s="32">
        <f t="shared" si="314"/>
        <v>6.1111357974268818</v>
      </c>
      <c r="AN351" s="32">
        <f t="shared" si="315"/>
        <v>-1.6000304797915895E-4</v>
      </c>
      <c r="AO351" s="32">
        <f t="shared" si="316"/>
        <v>5.882404463150058</v>
      </c>
      <c r="AP351" s="32">
        <f t="shared" si="317"/>
        <v>-1.6000304797915895E-4</v>
      </c>
      <c r="AQ351" s="32">
        <f t="shared" si="318"/>
        <v>1.6562905742968457</v>
      </c>
      <c r="AR351" s="56">
        <f t="shared" si="348"/>
        <v>1967.2703177808799</v>
      </c>
      <c r="AS351" s="56">
        <f t="shared" si="348"/>
        <v>-1.7442470727003868E-2</v>
      </c>
      <c r="AT351" s="56">
        <f t="shared" si="348"/>
        <v>271.66156640105817</v>
      </c>
      <c r="AU351" s="55">
        <f t="shared" si="349"/>
        <v>0.31005890174502254</v>
      </c>
      <c r="AV351" s="56">
        <f t="shared" si="319"/>
        <v>11547.098681976209</v>
      </c>
      <c r="AW351" s="53">
        <f t="shared" si="320"/>
        <v>1.0319898694275071E-2</v>
      </c>
      <c r="AX351" s="53">
        <f t="shared" si="321"/>
        <v>9.6755604781492227E-2</v>
      </c>
      <c r="AY351" s="56">
        <f t="shared" si="322"/>
        <v>676.67059971740218</v>
      </c>
      <c r="AZ351" s="56">
        <f t="shared" si="323"/>
        <v>399.58829728030503</v>
      </c>
      <c r="BA351" s="53">
        <f t="shared" si="324"/>
        <v>7.4403432051347793E-3</v>
      </c>
      <c r="BB351" s="56">
        <f t="shared" si="325"/>
        <v>277.09050355894732</v>
      </c>
      <c r="BC351" s="56">
        <f t="shared" si="326"/>
        <v>-8.2011218501634175E-3</v>
      </c>
      <c r="BD351" s="53">
        <f t="shared" si="327"/>
        <v>-7.3295248446432719E-9</v>
      </c>
      <c r="BE351" s="32">
        <f t="shared" si="328"/>
        <v>6.1111357921919742</v>
      </c>
      <c r="BF351" s="53">
        <f t="shared" si="329"/>
        <v>2.3399623947721719E-7</v>
      </c>
      <c r="BG351" s="51">
        <f t="shared" si="350"/>
        <v>6.1111360261882135</v>
      </c>
      <c r="BH351" s="51">
        <f t="shared" si="330"/>
        <v>-8.937222219158953E-3</v>
      </c>
      <c r="BI351" s="51">
        <f t="shared" si="331"/>
        <v>-8.3792134641885452E-2</v>
      </c>
    </row>
    <row r="352" spans="1:61" ht="12.75" customHeight="1" x14ac:dyDescent="0.2">
      <c r="A352" s="45">
        <f t="shared" si="332"/>
        <v>326</v>
      </c>
      <c r="B352" s="57">
        <f t="shared" si="351"/>
        <v>9.6755604781492227E-2</v>
      </c>
      <c r="C352" s="16">
        <f t="shared" si="333"/>
        <v>9.5023205272468658E-2</v>
      </c>
      <c r="D352" s="34">
        <f t="shared" si="334"/>
        <v>1</v>
      </c>
      <c r="E352" s="49">
        <f t="shared" si="352"/>
        <v>8.2283077414744582E-2</v>
      </c>
      <c r="F352" s="49">
        <f t="shared" si="335"/>
        <v>4.7527952452701291E-2</v>
      </c>
      <c r="G352" s="20">
        <f t="shared" si="306"/>
        <v>4.7527952452701291E-2</v>
      </c>
      <c r="H352" s="49">
        <f t="shared" si="336"/>
        <v>30.011395513079968</v>
      </c>
      <c r="I352" s="20">
        <f t="shared" si="307"/>
        <v>30.011395513079968</v>
      </c>
      <c r="J352" s="57">
        <f t="shared" si="337"/>
        <v>0</v>
      </c>
      <c r="K352" s="16">
        <f t="shared" si="308"/>
        <v>30.011395513079968</v>
      </c>
      <c r="L352" s="34">
        <f t="shared" si="338"/>
        <v>1</v>
      </c>
      <c r="M352" s="49">
        <f t="shared" si="353"/>
        <v>59.988638614626488</v>
      </c>
      <c r="N352" s="20">
        <f t="shared" si="354"/>
        <v>59.988638614626488</v>
      </c>
      <c r="O352" s="16">
        <f t="shared" si="339"/>
        <v>30.011361385373512</v>
      </c>
      <c r="P352" s="49">
        <f t="shared" si="355"/>
        <v>4.7527952452701298E-2</v>
      </c>
      <c r="Q352" s="20">
        <f t="shared" si="309"/>
        <v>4.7527952452701298E-2</v>
      </c>
      <c r="R352" s="49">
        <f t="shared" si="356"/>
        <v>9.5023205272651623E-2</v>
      </c>
      <c r="S352" s="20">
        <f t="shared" si="310"/>
        <v>9.5023205272651623E-2</v>
      </c>
      <c r="T352" s="57">
        <f t="shared" si="357"/>
        <v>-8.3792134641885452E-2</v>
      </c>
      <c r="U352" s="16">
        <f t="shared" si="340"/>
        <v>-1.5090572271408698E-3</v>
      </c>
      <c r="V352" s="16">
        <f t="shared" si="358"/>
        <v>-1.5090572271408698E-3</v>
      </c>
      <c r="W352" s="34">
        <f t="shared" si="311"/>
        <v>4</v>
      </c>
      <c r="X352" s="49">
        <f t="shared" si="359"/>
        <v>59.988604498398857</v>
      </c>
      <c r="Y352" s="20">
        <f t="shared" si="360"/>
        <v>59.988604498398857</v>
      </c>
      <c r="Z352" s="16">
        <f t="shared" si="341"/>
        <v>30.011395501601143</v>
      </c>
      <c r="AA352" s="49">
        <f t="shared" si="312"/>
        <v>-8.7165482239995806E-4</v>
      </c>
      <c r="AB352" s="20">
        <f t="shared" si="342"/>
        <v>359.99912834517761</v>
      </c>
      <c r="AC352" s="49">
        <f t="shared" si="343"/>
        <v>1.7427092900722794E-3</v>
      </c>
      <c r="AD352" s="20">
        <f t="shared" si="344"/>
        <v>359.99825729070994</v>
      </c>
      <c r="AF352" s="58">
        <f t="shared" si="361"/>
        <v>6.1111360261882135</v>
      </c>
      <c r="AG352" s="51">
        <f t="shared" si="345"/>
        <v>366.66816157129284</v>
      </c>
      <c r="AH352" s="16">
        <f t="shared" si="346"/>
        <v>250.00101925315423</v>
      </c>
      <c r="AI352" s="52">
        <f t="shared" si="313"/>
        <v>159.83533076895142</v>
      </c>
      <c r="AJ352" s="52">
        <f t="shared" si="347"/>
        <v>4.8399607275086964E-2</v>
      </c>
      <c r="AK352" s="16">
        <f t="shared" si="362"/>
        <v>15.774730278079062</v>
      </c>
      <c r="AL352" s="16">
        <f t="shared" si="363"/>
        <v>15.773858623256672</v>
      </c>
      <c r="AM352" s="32">
        <f t="shared" si="314"/>
        <v>6.1111360240685935</v>
      </c>
      <c r="AN352" s="32">
        <f t="shared" si="315"/>
        <v>-1.6095520584004589E-4</v>
      </c>
      <c r="AO352" s="32">
        <f t="shared" si="316"/>
        <v>5.8810036097185403</v>
      </c>
      <c r="AP352" s="32">
        <f t="shared" si="317"/>
        <v>-1.6095520584004589E-4</v>
      </c>
      <c r="AQ352" s="32">
        <f t="shared" si="318"/>
        <v>1.6612585732348815</v>
      </c>
      <c r="AR352" s="56">
        <f t="shared" si="348"/>
        <v>1973.1513213905985</v>
      </c>
      <c r="AS352" s="56">
        <f t="shared" si="348"/>
        <v>-1.7603425932843916E-2</v>
      </c>
      <c r="AT352" s="56">
        <f t="shared" si="348"/>
        <v>273.32282497429304</v>
      </c>
      <c r="AU352" s="55">
        <f t="shared" si="349"/>
        <v>0.31005890174502254</v>
      </c>
      <c r="AV352" s="56">
        <f t="shared" si="319"/>
        <v>11547.099538557723</v>
      </c>
      <c r="AW352" s="53">
        <f t="shared" si="320"/>
        <v>1.0319899459821005E-2</v>
      </c>
      <c r="AX352" s="53">
        <f t="shared" si="321"/>
        <v>9.6755608370231852E-2</v>
      </c>
      <c r="AY352" s="56">
        <f t="shared" si="322"/>
        <v>676.67057461917148</v>
      </c>
      <c r="AZ352" s="56">
        <f t="shared" si="323"/>
        <v>399.58832692237854</v>
      </c>
      <c r="BA352" s="53">
        <f t="shared" si="324"/>
        <v>7.4403432051347793E-3</v>
      </c>
      <c r="BB352" s="56">
        <f t="shared" si="325"/>
        <v>277.0905241139464</v>
      </c>
      <c r="BC352" s="56">
        <f t="shared" si="326"/>
        <v>-8.2764171534677189E-3</v>
      </c>
      <c r="BD352" s="53">
        <f t="shared" si="327"/>
        <v>-7.3968179304352883E-9</v>
      </c>
      <c r="BE352" s="32">
        <f t="shared" si="328"/>
        <v>6.1111360187913952</v>
      </c>
      <c r="BF352" s="53">
        <f t="shared" si="329"/>
        <v>2.3538871271259554E-7</v>
      </c>
      <c r="BG352" s="51">
        <f t="shared" si="350"/>
        <v>6.1111362541801082</v>
      </c>
      <c r="BH352" s="51">
        <f t="shared" si="330"/>
        <v>-8.937222219122385E-3</v>
      </c>
      <c r="BI352" s="51">
        <f t="shared" si="331"/>
        <v>-8.3792131533628161E-2</v>
      </c>
    </row>
    <row r="353" spans="1:61" ht="12.75" customHeight="1" x14ac:dyDescent="0.2">
      <c r="A353" s="45">
        <f t="shared" si="332"/>
        <v>327</v>
      </c>
      <c r="B353" s="57">
        <f t="shared" si="351"/>
        <v>9.6755608370231852E-2</v>
      </c>
      <c r="C353" s="16">
        <f t="shared" si="333"/>
        <v>9.5012899080188618E-2</v>
      </c>
      <c r="D353" s="34">
        <f t="shared" si="334"/>
        <v>1</v>
      </c>
      <c r="E353" s="49">
        <f t="shared" si="352"/>
        <v>8.2274124718475547E-2</v>
      </c>
      <c r="F353" s="49">
        <f t="shared" si="335"/>
        <v>4.7522846565549143E-2</v>
      </c>
      <c r="G353" s="20">
        <f t="shared" si="306"/>
        <v>4.7522846565549143E-2</v>
      </c>
      <c r="H353" s="49">
        <f t="shared" si="336"/>
        <v>30.011429621928443</v>
      </c>
      <c r="I353" s="20">
        <f t="shared" si="307"/>
        <v>30.011429621928443</v>
      </c>
      <c r="J353" s="57">
        <f t="shared" si="337"/>
        <v>0</v>
      </c>
      <c r="K353" s="16">
        <f t="shared" si="308"/>
        <v>30.011429621928443</v>
      </c>
      <c r="L353" s="34">
        <f t="shared" si="338"/>
        <v>1</v>
      </c>
      <c r="M353" s="49">
        <f t="shared" si="353"/>
        <v>59.988604498398885</v>
      </c>
      <c r="N353" s="20">
        <f t="shared" si="354"/>
        <v>59.988604498398885</v>
      </c>
      <c r="O353" s="16">
        <f t="shared" si="339"/>
        <v>30.011395501601115</v>
      </c>
      <c r="P353" s="49">
        <f t="shared" si="355"/>
        <v>4.7522846565549115E-2</v>
      </c>
      <c r="Q353" s="20">
        <f t="shared" si="309"/>
        <v>4.7522846565549115E-2</v>
      </c>
      <c r="R353" s="49">
        <f t="shared" si="356"/>
        <v>9.501289907834834E-2</v>
      </c>
      <c r="S353" s="20">
        <f t="shared" si="310"/>
        <v>9.501289907834834E-2</v>
      </c>
      <c r="T353" s="57">
        <f t="shared" si="357"/>
        <v>-8.3792131533628161E-2</v>
      </c>
      <c r="U353" s="16">
        <f t="shared" si="340"/>
        <v>-1.5180068151526144E-3</v>
      </c>
      <c r="V353" s="16">
        <f t="shared" si="358"/>
        <v>-1.5180068151526144E-3</v>
      </c>
      <c r="W353" s="34">
        <f t="shared" si="311"/>
        <v>4</v>
      </c>
      <c r="X353" s="49">
        <f t="shared" si="359"/>
        <v>59.988570389686956</v>
      </c>
      <c r="Y353" s="20">
        <f t="shared" si="360"/>
        <v>59.988570389686956</v>
      </c>
      <c r="Z353" s="16">
        <f t="shared" si="341"/>
        <v>30.011429610313044</v>
      </c>
      <c r="AA353" s="49">
        <f t="shared" si="312"/>
        <v>-8.7682544821293532E-4</v>
      </c>
      <c r="AB353" s="20">
        <f t="shared" si="342"/>
        <v>359.99912317455181</v>
      </c>
      <c r="AC353" s="49">
        <f t="shared" si="343"/>
        <v>1.7530453425577974E-3</v>
      </c>
      <c r="AD353" s="20">
        <f t="shared" si="344"/>
        <v>359.99824695465742</v>
      </c>
      <c r="AF353" s="58">
        <f t="shared" si="361"/>
        <v>6.1111362541801082</v>
      </c>
      <c r="AG353" s="51">
        <f t="shared" si="345"/>
        <v>366.66817525080648</v>
      </c>
      <c r="AH353" s="16">
        <f t="shared" si="346"/>
        <v>250.00102858009535</v>
      </c>
      <c r="AI353" s="52">
        <f t="shared" si="313"/>
        <v>159.83534269510076</v>
      </c>
      <c r="AJ353" s="52">
        <f t="shared" si="347"/>
        <v>4.8399672013715644E-2</v>
      </c>
      <c r="AK353" s="16">
        <f t="shared" si="362"/>
        <v>15.823129950092778</v>
      </c>
      <c r="AL353" s="16">
        <f t="shared" si="363"/>
        <v>15.82225312464459</v>
      </c>
      <c r="AM353" s="32">
        <f t="shared" si="314"/>
        <v>6.1111362520352719</v>
      </c>
      <c r="AN353" s="32">
        <f t="shared" si="315"/>
        <v>-1.6190976996775436E-4</v>
      </c>
      <c r="AO353" s="32">
        <f t="shared" si="316"/>
        <v>5.8795985603235712</v>
      </c>
      <c r="AP353" s="32">
        <f t="shared" si="317"/>
        <v>-1.6190976996775436E-4</v>
      </c>
      <c r="AQ353" s="32">
        <f t="shared" si="318"/>
        <v>1.6662253930308142</v>
      </c>
      <c r="AR353" s="56">
        <f t="shared" si="348"/>
        <v>1979.030919950922</v>
      </c>
      <c r="AS353" s="56">
        <f t="shared" si="348"/>
        <v>-1.776533570281167E-2</v>
      </c>
      <c r="AT353" s="56">
        <f t="shared" si="348"/>
        <v>274.98905036732384</v>
      </c>
      <c r="AU353" s="55">
        <f t="shared" si="349"/>
        <v>0.31005890174502254</v>
      </c>
      <c r="AV353" s="56">
        <f t="shared" si="319"/>
        <v>11547.100400147165</v>
      </c>
      <c r="AW353" s="53">
        <f t="shared" si="320"/>
        <v>1.0319900229842636E-2</v>
      </c>
      <c r="AX353" s="53">
        <f t="shared" si="321"/>
        <v>9.6755611979952555E-2</v>
      </c>
      <c r="AY353" s="56">
        <f t="shared" si="322"/>
        <v>676.67054937420892</v>
      </c>
      <c r="AZ353" s="56">
        <f t="shared" si="323"/>
        <v>399.58835673775189</v>
      </c>
      <c r="BA353" s="53">
        <f t="shared" si="324"/>
        <v>7.4403432051347793E-3</v>
      </c>
      <c r="BB353" s="56">
        <f t="shared" si="325"/>
        <v>277.09054478911844</v>
      </c>
      <c r="BC353" s="56">
        <f t="shared" si="326"/>
        <v>-8.3521526614163122E-3</v>
      </c>
      <c r="BD353" s="53">
        <f t="shared" si="327"/>
        <v>-7.4645044369002328E-9</v>
      </c>
      <c r="BE353" s="32">
        <f t="shared" si="328"/>
        <v>6.1111362467156036</v>
      </c>
      <c r="BF353" s="53">
        <f t="shared" si="329"/>
        <v>2.3678470483470512E-7</v>
      </c>
      <c r="BG353" s="51">
        <f t="shared" si="350"/>
        <v>6.1111364835003084</v>
      </c>
      <c r="BH353" s="51">
        <f t="shared" si="330"/>
        <v>-8.9372222190855083E-3</v>
      </c>
      <c r="BI353" s="51">
        <f t="shared" si="331"/>
        <v>-8.3792128407198158E-2</v>
      </c>
    </row>
    <row r="354" spans="1:61" ht="12.75" customHeight="1" x14ac:dyDescent="0.2">
      <c r="A354" s="45">
        <f t="shared" si="332"/>
        <v>328</v>
      </c>
      <c r="B354" s="57">
        <f t="shared" si="351"/>
        <v>9.6755611979952555E-2</v>
      </c>
      <c r="C354" s="16">
        <f t="shared" si="333"/>
        <v>9.5002566637390373E-2</v>
      </c>
      <c r="D354" s="34">
        <f t="shared" si="334"/>
        <v>1</v>
      </c>
      <c r="E354" s="49">
        <f t="shared" si="352"/>
        <v>8.2265149303559548E-2</v>
      </c>
      <c r="F354" s="49">
        <f t="shared" si="335"/>
        <v>4.7517727527142575E-2</v>
      </c>
      <c r="G354" s="20">
        <f t="shared" si="306"/>
        <v>4.7517727527142575E-2</v>
      </c>
      <c r="H354" s="49">
        <f t="shared" si="336"/>
        <v>30.01146372324316</v>
      </c>
      <c r="I354" s="20">
        <f t="shared" si="307"/>
        <v>30.01146372324316</v>
      </c>
      <c r="J354" s="57">
        <f t="shared" si="337"/>
        <v>0</v>
      </c>
      <c r="K354" s="16">
        <f t="shared" si="308"/>
        <v>30.01146372324316</v>
      </c>
      <c r="L354" s="34">
        <f t="shared" si="338"/>
        <v>1</v>
      </c>
      <c r="M354" s="49">
        <f t="shared" si="353"/>
        <v>59.988570389686956</v>
      </c>
      <c r="N354" s="20">
        <f t="shared" si="354"/>
        <v>59.988570389686956</v>
      </c>
      <c r="O354" s="16">
        <f t="shared" si="339"/>
        <v>30.011429610313044</v>
      </c>
      <c r="P354" s="49">
        <f t="shared" si="355"/>
        <v>4.7517727527142561E-2</v>
      </c>
      <c r="Q354" s="20">
        <f t="shared" si="309"/>
        <v>4.7517727527142561E-2</v>
      </c>
      <c r="R354" s="49">
        <f t="shared" si="356"/>
        <v>9.5002566637789776E-2</v>
      </c>
      <c r="S354" s="20">
        <f t="shared" si="310"/>
        <v>9.5002566637789776E-2</v>
      </c>
      <c r="T354" s="57">
        <f t="shared" si="357"/>
        <v>-8.3792128407198158E-2</v>
      </c>
      <c r="U354" s="16">
        <f t="shared" si="340"/>
        <v>-1.5269791036386093E-3</v>
      </c>
      <c r="V354" s="16">
        <f t="shared" si="358"/>
        <v>-1.5269791036386093E-3</v>
      </c>
      <c r="W354" s="34">
        <f t="shared" si="311"/>
        <v>4</v>
      </c>
      <c r="X354" s="49">
        <f t="shared" si="359"/>
        <v>59.98853628850997</v>
      </c>
      <c r="Y354" s="20">
        <f t="shared" si="360"/>
        <v>59.98853628850997</v>
      </c>
      <c r="Z354" s="16">
        <f t="shared" si="341"/>
        <v>30.01146371149003</v>
      </c>
      <c r="AA354" s="49">
        <f t="shared" si="312"/>
        <v>-8.8200920015114935E-4</v>
      </c>
      <c r="AB354" s="20">
        <f t="shared" si="342"/>
        <v>359.99911799079985</v>
      </c>
      <c r="AC354" s="49">
        <f t="shared" si="343"/>
        <v>1.7634074111918326E-3</v>
      </c>
      <c r="AD354" s="20">
        <f t="shared" si="344"/>
        <v>359.9982365925888</v>
      </c>
      <c r="AF354" s="58">
        <f t="shared" si="361"/>
        <v>6.1111364835003084</v>
      </c>
      <c r="AG354" s="51">
        <f t="shared" si="345"/>
        <v>366.66818901001852</v>
      </c>
      <c r="AH354" s="16">
        <f t="shared" si="346"/>
        <v>250.00103796137628</v>
      </c>
      <c r="AI354" s="52">
        <f t="shared" si="313"/>
        <v>159.83535469073365</v>
      </c>
      <c r="AJ354" s="52">
        <f t="shared" si="347"/>
        <v>4.8399736727276377E-2</v>
      </c>
      <c r="AK354" s="16">
        <f t="shared" si="362"/>
        <v>15.871529686820054</v>
      </c>
      <c r="AL354" s="16">
        <f t="shared" si="363"/>
        <v>15.8706476776199</v>
      </c>
      <c r="AM354" s="32">
        <f t="shared" si="314"/>
        <v>6.1111364813300426</v>
      </c>
      <c r="AN354" s="32">
        <f t="shared" si="315"/>
        <v>-1.6286675542224151E-4</v>
      </c>
      <c r="AO354" s="32">
        <f t="shared" si="316"/>
        <v>5.8781893159589931</v>
      </c>
      <c r="AP354" s="32">
        <f t="shared" si="317"/>
        <v>-1.6286675542224151E-4</v>
      </c>
      <c r="AQ354" s="32">
        <f t="shared" si="318"/>
        <v>1.6711910301304511</v>
      </c>
      <c r="AR354" s="56">
        <f t="shared" si="348"/>
        <v>1984.9091092668809</v>
      </c>
      <c r="AS354" s="56">
        <f t="shared" si="348"/>
        <v>-1.7928202458233913E-2</v>
      </c>
      <c r="AT354" s="56">
        <f t="shared" si="348"/>
        <v>276.66024139745429</v>
      </c>
      <c r="AU354" s="55">
        <f t="shared" si="349"/>
        <v>0.31005890174502254</v>
      </c>
      <c r="AV354" s="56">
        <f t="shared" si="319"/>
        <v>11547.101266756359</v>
      </c>
      <c r="AW354" s="53">
        <f t="shared" si="320"/>
        <v>1.0319901004350531E-2</v>
      </c>
      <c r="AX354" s="53">
        <f t="shared" si="321"/>
        <v>9.6755615610703949E-2</v>
      </c>
      <c r="AY354" s="56">
        <f t="shared" si="322"/>
        <v>676.67052398216822</v>
      </c>
      <c r="AZ354" s="56">
        <f t="shared" si="323"/>
        <v>399.58838672683413</v>
      </c>
      <c r="BA354" s="53">
        <f t="shared" si="324"/>
        <v>7.4403432051347793E-3</v>
      </c>
      <c r="BB354" s="56">
        <f t="shared" si="325"/>
        <v>277.09056558474725</v>
      </c>
      <c r="BC354" s="56">
        <f t="shared" si="326"/>
        <v>-8.4283294131637376E-3</v>
      </c>
      <c r="BD354" s="53">
        <f t="shared" si="327"/>
        <v>-7.5325852927536138E-9</v>
      </c>
      <c r="BE354" s="32">
        <f t="shared" si="328"/>
        <v>6.1111364759677231</v>
      </c>
      <c r="BF354" s="53">
        <f t="shared" si="329"/>
        <v>2.3818423786653344E-7</v>
      </c>
      <c r="BG354" s="51">
        <f t="shared" si="350"/>
        <v>6.1111367141519608</v>
      </c>
      <c r="BH354" s="51">
        <f t="shared" si="330"/>
        <v>-8.9372222190483193E-3</v>
      </c>
      <c r="BI354" s="51">
        <f t="shared" si="331"/>
        <v>-8.3792125262552558E-2</v>
      </c>
    </row>
    <row r="355" spans="1:61" ht="12.75" customHeight="1" x14ac:dyDescent="0.2">
      <c r="A355" s="45">
        <f t="shared" si="332"/>
        <v>329</v>
      </c>
      <c r="B355" s="57">
        <f t="shared" si="351"/>
        <v>9.6755615610703949E-2</v>
      </c>
      <c r="C355" s="16">
        <f t="shared" si="333"/>
        <v>9.499220819952825E-2</v>
      </c>
      <c r="D355" s="34">
        <f t="shared" si="334"/>
        <v>1</v>
      </c>
      <c r="E355" s="49">
        <f t="shared" si="352"/>
        <v>8.2256151391238236E-2</v>
      </c>
      <c r="F355" s="49">
        <f t="shared" si="335"/>
        <v>4.7512595465188677E-2</v>
      </c>
      <c r="G355" s="20">
        <f t="shared" si="306"/>
        <v>4.7512595465188677E-2</v>
      </c>
      <c r="H355" s="49">
        <f t="shared" si="336"/>
        <v>30.011497817005093</v>
      </c>
      <c r="I355" s="20">
        <f t="shared" si="307"/>
        <v>30.011497817005093</v>
      </c>
      <c r="J355" s="57">
        <f t="shared" si="337"/>
        <v>0</v>
      </c>
      <c r="K355" s="16">
        <f t="shared" si="308"/>
        <v>30.011497817005093</v>
      </c>
      <c r="L355" s="34">
        <f t="shared" si="338"/>
        <v>1</v>
      </c>
      <c r="M355" s="49">
        <f t="shared" si="353"/>
        <v>59.988536288509955</v>
      </c>
      <c r="N355" s="20">
        <f t="shared" si="354"/>
        <v>59.988536288509955</v>
      </c>
      <c r="O355" s="16">
        <f t="shared" si="339"/>
        <v>30.011463711490045</v>
      </c>
      <c r="P355" s="49">
        <f t="shared" si="355"/>
        <v>4.7512595465188691E-2</v>
      </c>
      <c r="Q355" s="20">
        <f t="shared" si="309"/>
        <v>4.7512595465188691E-2</v>
      </c>
      <c r="R355" s="49">
        <f t="shared" si="356"/>
        <v>9.4992208203308406E-2</v>
      </c>
      <c r="S355" s="20">
        <f t="shared" si="310"/>
        <v>9.4992208203308406E-2</v>
      </c>
      <c r="T355" s="57">
        <f t="shared" si="357"/>
        <v>-8.3792125262552558E-2</v>
      </c>
      <c r="U355" s="16">
        <f t="shared" si="340"/>
        <v>-1.5359738713143223E-3</v>
      </c>
      <c r="V355" s="16">
        <f t="shared" si="358"/>
        <v>-1.5359738713143223E-3</v>
      </c>
      <c r="W355" s="34">
        <f t="shared" si="311"/>
        <v>4</v>
      </c>
      <c r="X355" s="49">
        <f t="shared" si="359"/>
        <v>59.988502194886927</v>
      </c>
      <c r="Y355" s="20">
        <f t="shared" si="360"/>
        <v>59.988502194886927</v>
      </c>
      <c r="Z355" s="16">
        <f t="shared" si="341"/>
        <v>30.011497805113073</v>
      </c>
      <c r="AA355" s="49">
        <f t="shared" si="312"/>
        <v>-8.872059504453707E-4</v>
      </c>
      <c r="AB355" s="20">
        <f t="shared" si="342"/>
        <v>359.99911279404955</v>
      </c>
      <c r="AC355" s="49">
        <f t="shared" si="343"/>
        <v>1.7737954509886189E-3</v>
      </c>
      <c r="AD355" s="20">
        <f t="shared" si="344"/>
        <v>359.99822620454898</v>
      </c>
      <c r="AF355" s="58">
        <f t="shared" si="361"/>
        <v>6.1111367141519608</v>
      </c>
      <c r="AG355" s="51">
        <f t="shared" si="345"/>
        <v>366.66820284911768</v>
      </c>
      <c r="AH355" s="16">
        <f t="shared" si="346"/>
        <v>250.00104739712572</v>
      </c>
      <c r="AI355" s="52">
        <f t="shared" si="313"/>
        <v>159.83536675601465</v>
      </c>
      <c r="AJ355" s="52">
        <f t="shared" si="347"/>
        <v>4.8399801415655475E-2</v>
      </c>
      <c r="AK355" s="16">
        <f t="shared" si="362"/>
        <v>15.919929488235709</v>
      </c>
      <c r="AL355" s="16">
        <f t="shared" si="363"/>
        <v>15.919042282285261</v>
      </c>
      <c r="AM355" s="32">
        <f t="shared" si="314"/>
        <v>6.1111367119560516</v>
      </c>
      <c r="AN355" s="32">
        <f t="shared" si="315"/>
        <v>-1.638261386024002E-4</v>
      </c>
      <c r="AO355" s="32">
        <f t="shared" si="316"/>
        <v>5.876775877615569</v>
      </c>
      <c r="AP355" s="32">
        <f t="shared" si="317"/>
        <v>-1.638261386024002E-4</v>
      </c>
      <c r="AQ355" s="32">
        <f t="shared" si="318"/>
        <v>1.6761554810019221</v>
      </c>
      <c r="AR355" s="56">
        <f t="shared" si="348"/>
        <v>1990.7858851444964</v>
      </c>
      <c r="AS355" s="56">
        <f t="shared" si="348"/>
        <v>-1.8092028596836313E-2</v>
      </c>
      <c r="AT355" s="56">
        <f t="shared" si="348"/>
        <v>278.33639687845618</v>
      </c>
      <c r="AU355" s="55">
        <f t="shared" si="349"/>
        <v>0.31005890174502254</v>
      </c>
      <c r="AV355" s="56">
        <f t="shared" si="319"/>
        <v>11547.102138397189</v>
      </c>
      <c r="AW355" s="53">
        <f t="shared" si="320"/>
        <v>1.0319901783355311E-2</v>
      </c>
      <c r="AX355" s="53">
        <f t="shared" si="321"/>
        <v>9.6755619262535758E-2</v>
      </c>
      <c r="AY355" s="56">
        <f t="shared" si="322"/>
        <v>676.67049844270127</v>
      </c>
      <c r="AZ355" s="56">
        <f t="shared" si="323"/>
        <v>399.58841689003663</v>
      </c>
      <c r="BA355" s="53">
        <f t="shared" si="324"/>
        <v>7.4403432051347793E-3</v>
      </c>
      <c r="BB355" s="56">
        <f t="shared" si="325"/>
        <v>277.09058650111797</v>
      </c>
      <c r="BC355" s="56">
        <f t="shared" si="326"/>
        <v>-8.5049484533215036E-3</v>
      </c>
      <c r="BD355" s="53">
        <f t="shared" si="327"/>
        <v>-7.6010614315879458E-9</v>
      </c>
      <c r="BE355" s="32">
        <f t="shared" si="328"/>
        <v>6.1111367065508997</v>
      </c>
      <c r="BF355" s="53">
        <f t="shared" si="329"/>
        <v>2.3958727729124419E-7</v>
      </c>
      <c r="BG355" s="51">
        <f t="shared" si="350"/>
        <v>6.1111369461381768</v>
      </c>
      <c r="BH355" s="51">
        <f t="shared" si="330"/>
        <v>-8.937222219010818E-3</v>
      </c>
      <c r="BI355" s="51">
        <f t="shared" si="331"/>
        <v>-8.3792122099648231E-2</v>
      </c>
    </row>
    <row r="356" spans="1:61" ht="12.75" customHeight="1" x14ac:dyDescent="0.2">
      <c r="A356" s="45">
        <f t="shared" si="332"/>
        <v>330</v>
      </c>
      <c r="B356" s="57">
        <f t="shared" si="351"/>
        <v>9.6755619262535758E-2</v>
      </c>
      <c r="C356" s="16">
        <f t="shared" si="333"/>
        <v>9.4981823811508548E-2</v>
      </c>
      <c r="D356" s="34">
        <f t="shared" si="334"/>
        <v>1</v>
      </c>
      <c r="E356" s="49">
        <f t="shared" si="352"/>
        <v>8.2247131020434058E-2</v>
      </c>
      <c r="F356" s="49">
        <f t="shared" si="335"/>
        <v>4.7507450402084504E-2</v>
      </c>
      <c r="G356" s="20">
        <f t="shared" si="306"/>
        <v>4.7507450402084504E-2</v>
      </c>
      <c r="H356" s="49">
        <f t="shared" si="336"/>
        <v>30.01153190319522</v>
      </c>
      <c r="I356" s="20">
        <f t="shared" si="307"/>
        <v>30.01153190319522</v>
      </c>
      <c r="J356" s="57">
        <f t="shared" si="337"/>
        <v>0</v>
      </c>
      <c r="K356" s="16">
        <f t="shared" si="308"/>
        <v>30.01153190319522</v>
      </c>
      <c r="L356" s="34">
        <f t="shared" si="338"/>
        <v>1</v>
      </c>
      <c r="M356" s="49">
        <f t="shared" si="353"/>
        <v>59.988502194886927</v>
      </c>
      <c r="N356" s="20">
        <f t="shared" si="354"/>
        <v>59.988502194886927</v>
      </c>
      <c r="O356" s="16">
        <f t="shared" si="339"/>
        <v>30.011497805113073</v>
      </c>
      <c r="P356" s="49">
        <f t="shared" si="355"/>
        <v>4.7507450402084497E-2</v>
      </c>
      <c r="Q356" s="20">
        <f t="shared" si="309"/>
        <v>4.7507450402084497E-2</v>
      </c>
      <c r="R356" s="49">
        <f t="shared" si="356"/>
        <v>9.4981823812434779E-2</v>
      </c>
      <c r="S356" s="20">
        <f t="shared" si="310"/>
        <v>9.4981823812434779E-2</v>
      </c>
      <c r="T356" s="57">
        <f t="shared" si="357"/>
        <v>-8.3792122099648231E-2</v>
      </c>
      <c r="U356" s="16">
        <f t="shared" si="340"/>
        <v>-1.5449910792141724E-3</v>
      </c>
      <c r="V356" s="16">
        <f t="shared" si="358"/>
        <v>-1.5449910792141724E-3</v>
      </c>
      <c r="W356" s="34">
        <f t="shared" si="311"/>
        <v>4</v>
      </c>
      <c r="X356" s="49">
        <f t="shared" si="359"/>
        <v>59.988468108836855</v>
      </c>
      <c r="Y356" s="20">
        <f t="shared" si="360"/>
        <v>59.988468108836855</v>
      </c>
      <c r="Z356" s="16">
        <f t="shared" si="341"/>
        <v>30.011531891163145</v>
      </c>
      <c r="AA356" s="49">
        <f t="shared" si="312"/>
        <v>-8.924156766364549E-4</v>
      </c>
      <c r="AB356" s="20">
        <f t="shared" si="342"/>
        <v>359.99910758432338</v>
      </c>
      <c r="AC356" s="49">
        <f t="shared" si="343"/>
        <v>1.7842094168606134E-3</v>
      </c>
      <c r="AD356" s="20">
        <f t="shared" si="344"/>
        <v>359.99821579058312</v>
      </c>
      <c r="AF356" s="58">
        <f t="shared" si="361"/>
        <v>6.1111369461381768</v>
      </c>
      <c r="AG356" s="51">
        <f t="shared" si="345"/>
        <v>366.66821676829062</v>
      </c>
      <c r="AH356" s="16">
        <f t="shared" si="346"/>
        <v>250.0010568874709</v>
      </c>
      <c r="AI356" s="52">
        <f t="shared" si="313"/>
        <v>159.83537889110647</v>
      </c>
      <c r="AJ356" s="52">
        <f t="shared" si="347"/>
        <v>4.8399866078682408E-2</v>
      </c>
      <c r="AK356" s="16">
        <f t="shared" si="362"/>
        <v>15.968329354314392</v>
      </c>
      <c r="AL356" s="16">
        <f t="shared" si="363"/>
        <v>15.967436938637775</v>
      </c>
      <c r="AM356" s="32">
        <f t="shared" si="314"/>
        <v>6.1111369439164092</v>
      </c>
      <c r="AN356" s="32">
        <f t="shared" si="315"/>
        <v>-1.6478791535316507E-4</v>
      </c>
      <c r="AO356" s="32">
        <f t="shared" si="316"/>
        <v>5.8753582462900793</v>
      </c>
      <c r="AP356" s="32">
        <f t="shared" si="317"/>
        <v>-1.6478791535316507E-4</v>
      </c>
      <c r="AQ356" s="32">
        <f t="shared" si="318"/>
        <v>1.6811187421033484</v>
      </c>
      <c r="AR356" s="56">
        <f t="shared" si="348"/>
        <v>1996.6612433907865</v>
      </c>
      <c r="AS356" s="56">
        <f t="shared" si="348"/>
        <v>-1.8256816512189477E-2</v>
      </c>
      <c r="AT356" s="56">
        <f t="shared" si="348"/>
        <v>280.01751562055955</v>
      </c>
      <c r="AU356" s="55">
        <f t="shared" si="349"/>
        <v>0.31005890174502254</v>
      </c>
      <c r="AV356" s="56">
        <f t="shared" si="319"/>
        <v>11547.103015081417</v>
      </c>
      <c r="AW356" s="53">
        <f t="shared" si="320"/>
        <v>1.0319902566867486E-2</v>
      </c>
      <c r="AX356" s="53">
        <f t="shared" si="321"/>
        <v>9.6755622935497276E-2</v>
      </c>
      <c r="AY356" s="56">
        <f t="shared" si="322"/>
        <v>676.67047275546338</v>
      </c>
      <c r="AZ356" s="56">
        <f t="shared" si="323"/>
        <v>399.58844722776621</v>
      </c>
      <c r="BA356" s="53">
        <f t="shared" si="324"/>
        <v>7.4403432051347793E-3</v>
      </c>
      <c r="BB356" s="56">
        <f t="shared" si="325"/>
        <v>277.09060753851281</v>
      </c>
      <c r="BC356" s="56">
        <f t="shared" si="326"/>
        <v>-8.5820108156440256E-3</v>
      </c>
      <c r="BD356" s="53">
        <f t="shared" si="327"/>
        <v>-7.6699337772925246E-9</v>
      </c>
      <c r="BE356" s="32">
        <f t="shared" si="328"/>
        <v>6.1111369384682428</v>
      </c>
      <c r="BF356" s="53">
        <f t="shared" si="329"/>
        <v>2.4099381703083202E-7</v>
      </c>
      <c r="BG356" s="51">
        <f t="shared" si="350"/>
        <v>6.1111371794620597</v>
      </c>
      <c r="BH356" s="51">
        <f t="shared" si="330"/>
        <v>-8.9372222189730011E-3</v>
      </c>
      <c r="BI356" s="51">
        <f t="shared" si="331"/>
        <v>-8.379211891844246E-2</v>
      </c>
    </row>
    <row r="357" spans="1:61" ht="12.75" customHeight="1" x14ac:dyDescent="0.2">
      <c r="A357" s="45">
        <f t="shared" si="332"/>
        <v>331</v>
      </c>
      <c r="B357" s="57">
        <f t="shared" si="351"/>
        <v>9.6755622935497276E-2</v>
      </c>
      <c r="C357" s="16">
        <f t="shared" si="333"/>
        <v>9.4971413518635472E-2</v>
      </c>
      <c r="D357" s="34">
        <f t="shared" si="334"/>
        <v>1</v>
      </c>
      <c r="E357" s="49">
        <f t="shared" si="352"/>
        <v>8.2238088230413967E-2</v>
      </c>
      <c r="F357" s="49">
        <f t="shared" si="335"/>
        <v>4.7502292360426288E-2</v>
      </c>
      <c r="G357" s="20">
        <f t="shared" si="306"/>
        <v>4.7502292360426288E-2</v>
      </c>
      <c r="H357" s="49">
        <f t="shared" si="336"/>
        <v>30.011565981794583</v>
      </c>
      <c r="I357" s="20">
        <f t="shared" si="307"/>
        <v>30.011565981794583</v>
      </c>
      <c r="J357" s="57">
        <f t="shared" si="337"/>
        <v>0</v>
      </c>
      <c r="K357" s="16">
        <f t="shared" si="308"/>
        <v>30.011565981794583</v>
      </c>
      <c r="L357" s="34">
        <f t="shared" si="338"/>
        <v>1</v>
      </c>
      <c r="M357" s="49">
        <f t="shared" si="353"/>
        <v>59.988468108836855</v>
      </c>
      <c r="N357" s="20">
        <f t="shared" si="354"/>
        <v>59.988468108836855</v>
      </c>
      <c r="O357" s="16">
        <f t="shared" si="339"/>
        <v>30.011531891163145</v>
      </c>
      <c r="P357" s="49">
        <f t="shared" si="355"/>
        <v>4.7502292360426274E-2</v>
      </c>
      <c r="Q357" s="20">
        <f t="shared" si="309"/>
        <v>4.7502292360426274E-2</v>
      </c>
      <c r="R357" s="49">
        <f t="shared" si="356"/>
        <v>9.4971413518067885E-2</v>
      </c>
      <c r="S357" s="20">
        <f t="shared" si="310"/>
        <v>9.4971413518067885E-2</v>
      </c>
      <c r="T357" s="57">
        <f t="shared" si="357"/>
        <v>-8.379211891844246E-2</v>
      </c>
      <c r="U357" s="16">
        <f t="shared" si="340"/>
        <v>-1.5540306880284932E-3</v>
      </c>
      <c r="V357" s="16">
        <f t="shared" si="358"/>
        <v>-1.5540306880284932E-3</v>
      </c>
      <c r="W357" s="34">
        <f t="shared" si="311"/>
        <v>4</v>
      </c>
      <c r="X357" s="49">
        <f t="shared" si="359"/>
        <v>59.988434030378727</v>
      </c>
      <c r="Y357" s="20">
        <f t="shared" si="360"/>
        <v>59.988434030378727</v>
      </c>
      <c r="Z357" s="16">
        <f t="shared" si="341"/>
        <v>30.011565969621273</v>
      </c>
      <c r="AA357" s="49">
        <f t="shared" si="312"/>
        <v>-8.976383560663476E-4</v>
      </c>
      <c r="AB357" s="20">
        <f t="shared" si="342"/>
        <v>359.99910236164391</v>
      </c>
      <c r="AC357" s="49">
        <f t="shared" si="343"/>
        <v>1.7946492636312175E-3</v>
      </c>
      <c r="AD357" s="20">
        <f t="shared" si="344"/>
        <v>359.99820535073638</v>
      </c>
      <c r="AF357" s="58">
        <f t="shared" si="361"/>
        <v>6.1111371794620597</v>
      </c>
      <c r="AG357" s="51">
        <f t="shared" si="345"/>
        <v>366.66823076772357</v>
      </c>
      <c r="AH357" s="16">
        <f t="shared" si="346"/>
        <v>250.00106643253881</v>
      </c>
      <c r="AI357" s="52">
        <f t="shared" si="313"/>
        <v>159.83539109617146</v>
      </c>
      <c r="AJ357" s="52">
        <f t="shared" si="347"/>
        <v>4.8399930716527706E-2</v>
      </c>
      <c r="AK357" s="16">
        <f t="shared" si="362"/>
        <v>16.01672928503092</v>
      </c>
      <c r="AL357" s="16">
        <f t="shared" si="363"/>
        <v>16.015831646674826</v>
      </c>
      <c r="AM357" s="32">
        <f t="shared" si="314"/>
        <v>6.1111371772142169</v>
      </c>
      <c r="AN357" s="32">
        <f t="shared" si="315"/>
        <v>-1.6575208148277489E-4</v>
      </c>
      <c r="AO357" s="32">
        <f t="shared" si="316"/>
        <v>5.8739364229822826</v>
      </c>
      <c r="AP357" s="32">
        <f t="shared" si="317"/>
        <v>-1.6575208148277489E-4</v>
      </c>
      <c r="AQ357" s="32">
        <f t="shared" si="318"/>
        <v>1.686080809893717</v>
      </c>
      <c r="AR357" s="56">
        <f t="shared" si="348"/>
        <v>2002.5351798137688</v>
      </c>
      <c r="AS357" s="56">
        <f t="shared" si="348"/>
        <v>-1.8422568593672251E-2</v>
      </c>
      <c r="AT357" s="56">
        <f t="shared" si="348"/>
        <v>281.70359643045327</v>
      </c>
      <c r="AU357" s="55">
        <f t="shared" si="349"/>
        <v>0.31005890174502254</v>
      </c>
      <c r="AV357" s="56">
        <f t="shared" si="319"/>
        <v>11547.103896820763</v>
      </c>
      <c r="AW357" s="53">
        <f t="shared" si="320"/>
        <v>1.0319903354897533E-2</v>
      </c>
      <c r="AX357" s="53">
        <f t="shared" si="321"/>
        <v>9.6755626629637589E-2</v>
      </c>
      <c r="AY357" s="56">
        <f t="shared" si="322"/>
        <v>676.67044692011109</v>
      </c>
      <c r="AZ357" s="56">
        <f t="shared" si="323"/>
        <v>399.58847774042863</v>
      </c>
      <c r="BA357" s="53">
        <f t="shared" si="324"/>
        <v>7.4403432051347793E-3</v>
      </c>
      <c r="BB357" s="56">
        <f t="shared" si="325"/>
        <v>277.09062869721305</v>
      </c>
      <c r="BC357" s="56">
        <f t="shared" si="326"/>
        <v>-8.6595175305888006E-3</v>
      </c>
      <c r="BD357" s="53">
        <f t="shared" si="327"/>
        <v>-7.7392032508101127E-9</v>
      </c>
      <c r="BE357" s="32">
        <f t="shared" si="328"/>
        <v>6.1111371717228566</v>
      </c>
      <c r="BF357" s="53">
        <f t="shared" si="329"/>
        <v>2.4240385095361954E-7</v>
      </c>
      <c r="BG357" s="51">
        <f t="shared" si="350"/>
        <v>6.1111374141267074</v>
      </c>
      <c r="BH357" s="51">
        <f t="shared" si="330"/>
        <v>-8.9372222189348684E-3</v>
      </c>
      <c r="BI357" s="51">
        <f t="shared" si="331"/>
        <v>-8.379211571889271E-2</v>
      </c>
    </row>
    <row r="358" spans="1:61" ht="12.75" customHeight="1" x14ac:dyDescent="0.2">
      <c r="A358" s="45">
        <f t="shared" si="332"/>
        <v>332</v>
      </c>
      <c r="B358" s="57">
        <f t="shared" si="351"/>
        <v>9.6755626629637589E-2</v>
      </c>
      <c r="C358" s="16">
        <f t="shared" si="333"/>
        <v>9.4960977366042698E-2</v>
      </c>
      <c r="D358" s="34">
        <f t="shared" si="334"/>
        <v>1</v>
      </c>
      <c r="E358" s="49">
        <f t="shared" si="352"/>
        <v>8.2229023060297085E-2</v>
      </c>
      <c r="F358" s="49">
        <f t="shared" si="335"/>
        <v>4.7497121362725145E-2</v>
      </c>
      <c r="G358" s="20">
        <f t="shared" si="306"/>
        <v>4.7497121362725145E-2</v>
      </c>
      <c r="H358" s="49">
        <f t="shared" si="336"/>
        <v>30.011600052784249</v>
      </c>
      <c r="I358" s="20">
        <f t="shared" si="307"/>
        <v>30.011600052784249</v>
      </c>
      <c r="J358" s="57">
        <f t="shared" si="337"/>
        <v>0</v>
      </c>
      <c r="K358" s="16">
        <f t="shared" si="308"/>
        <v>30.011600052784249</v>
      </c>
      <c r="L358" s="34">
        <f t="shared" si="338"/>
        <v>1</v>
      </c>
      <c r="M358" s="49">
        <f t="shared" si="353"/>
        <v>59.988434030378727</v>
      </c>
      <c r="N358" s="20">
        <f t="shared" si="354"/>
        <v>59.988434030378727</v>
      </c>
      <c r="O358" s="16">
        <f t="shared" si="339"/>
        <v>30.011565969621273</v>
      </c>
      <c r="P358" s="49">
        <f t="shared" si="355"/>
        <v>4.7497121362725138E-2</v>
      </c>
      <c r="Q358" s="20">
        <f t="shared" si="309"/>
        <v>4.7497121362725138E-2</v>
      </c>
      <c r="R358" s="49">
        <f t="shared" si="356"/>
        <v>9.4960977369264607E-2</v>
      </c>
      <c r="S358" s="20">
        <f t="shared" si="310"/>
        <v>9.4960977369264607E-2</v>
      </c>
      <c r="T358" s="57">
        <f t="shared" si="357"/>
        <v>-8.379211571889271E-2</v>
      </c>
      <c r="U358" s="16">
        <f t="shared" si="340"/>
        <v>-1.5630926585956245E-3</v>
      </c>
      <c r="V358" s="16">
        <f t="shared" si="358"/>
        <v>-1.5630926585956245E-3</v>
      </c>
      <c r="W358" s="34">
        <f t="shared" si="311"/>
        <v>4</v>
      </c>
      <c r="X358" s="49">
        <f t="shared" si="359"/>
        <v>59.988399959531456</v>
      </c>
      <c r="Y358" s="20">
        <f t="shared" si="360"/>
        <v>59.988399959531456</v>
      </c>
      <c r="Z358" s="16">
        <f t="shared" si="341"/>
        <v>30.011600040468544</v>
      </c>
      <c r="AA358" s="49">
        <f t="shared" si="312"/>
        <v>-9.0287396616232159E-4</v>
      </c>
      <c r="AB358" s="20">
        <f t="shared" si="342"/>
        <v>359.99909712603386</v>
      </c>
      <c r="AC358" s="49">
        <f t="shared" si="343"/>
        <v>1.805114946085666E-3</v>
      </c>
      <c r="AD358" s="20">
        <f t="shared" si="344"/>
        <v>359.99819488505392</v>
      </c>
      <c r="AF358" s="58">
        <f t="shared" si="361"/>
        <v>6.1111374141267074</v>
      </c>
      <c r="AG358" s="51">
        <f t="shared" si="345"/>
        <v>366.66824484760247</v>
      </c>
      <c r="AH358" s="16">
        <f t="shared" si="346"/>
        <v>250.00107603245624</v>
      </c>
      <c r="AI358" s="52">
        <f t="shared" si="313"/>
        <v>159.83540337137183</v>
      </c>
      <c r="AJ358" s="52">
        <f t="shared" si="347"/>
        <v>4.8399995328850309E-2</v>
      </c>
      <c r="AK358" s="16">
        <f t="shared" si="362"/>
        <v>16.06512928035977</v>
      </c>
      <c r="AL358" s="16">
        <f t="shared" si="363"/>
        <v>16.06422640639363</v>
      </c>
      <c r="AM358" s="32">
        <f t="shared" si="314"/>
        <v>6.1111374118525728</v>
      </c>
      <c r="AN358" s="32">
        <f t="shared" si="315"/>
        <v>-1.6671863281525901E-4</v>
      </c>
      <c r="AO358" s="32">
        <f t="shared" si="316"/>
        <v>5.8725104086949234</v>
      </c>
      <c r="AP358" s="32">
        <f t="shared" si="317"/>
        <v>-1.6671863281525901E-4</v>
      </c>
      <c r="AQ358" s="32">
        <f t="shared" si="318"/>
        <v>1.6910416808328377</v>
      </c>
      <c r="AR358" s="56">
        <f t="shared" si="348"/>
        <v>2008.4076902224638</v>
      </c>
      <c r="AS358" s="56">
        <f t="shared" si="348"/>
        <v>-1.8589287226487509E-2</v>
      </c>
      <c r="AT358" s="56">
        <f t="shared" si="348"/>
        <v>283.3946381112861</v>
      </c>
      <c r="AU358" s="55">
        <f t="shared" si="349"/>
        <v>0.31005890174502254</v>
      </c>
      <c r="AV358" s="56">
        <f t="shared" si="319"/>
        <v>11547.104783626952</v>
      </c>
      <c r="AW358" s="53">
        <f t="shared" si="320"/>
        <v>1.0319904147455931E-2</v>
      </c>
      <c r="AX358" s="53">
        <f t="shared" si="321"/>
        <v>9.6755630345005866E-2</v>
      </c>
      <c r="AY358" s="56">
        <f t="shared" si="322"/>
        <v>676.6704209363013</v>
      </c>
      <c r="AZ358" s="56">
        <f t="shared" si="323"/>
        <v>399.58850842842958</v>
      </c>
      <c r="BA358" s="53">
        <f t="shared" si="324"/>
        <v>7.4403432051347793E-3</v>
      </c>
      <c r="BB358" s="56">
        <f t="shared" si="325"/>
        <v>277.09064997749994</v>
      </c>
      <c r="BC358" s="56">
        <f t="shared" si="326"/>
        <v>-8.7374696282154218E-3</v>
      </c>
      <c r="BD358" s="53">
        <f t="shared" si="327"/>
        <v>-7.808870772727861E-9</v>
      </c>
      <c r="BE358" s="32">
        <f t="shared" si="328"/>
        <v>6.1111374063178365</v>
      </c>
      <c r="BF358" s="53">
        <f t="shared" si="329"/>
        <v>2.4381737295101611E-7</v>
      </c>
      <c r="BG358" s="51">
        <f t="shared" si="350"/>
        <v>6.111137650135209</v>
      </c>
      <c r="BH358" s="51">
        <f t="shared" si="330"/>
        <v>-8.9372222188964165E-3</v>
      </c>
      <c r="BI358" s="51">
        <f t="shared" si="331"/>
        <v>-8.3792112500956487E-2</v>
      </c>
    </row>
    <row r="359" spans="1:61" ht="12.75" customHeight="1" x14ac:dyDescent="0.2">
      <c r="A359" s="45">
        <f t="shared" si="332"/>
        <v>333</v>
      </c>
      <c r="B359" s="57">
        <f t="shared" si="351"/>
        <v>9.6755630345005866E-2</v>
      </c>
      <c r="C359" s="16">
        <f t="shared" si="333"/>
        <v>9.4950515398920743E-2</v>
      </c>
      <c r="D359" s="34">
        <f t="shared" si="334"/>
        <v>1</v>
      </c>
      <c r="E359" s="49">
        <f t="shared" si="352"/>
        <v>8.2219935549251694E-2</v>
      </c>
      <c r="F359" s="49">
        <f t="shared" si="335"/>
        <v>4.7491937431520838E-2</v>
      </c>
      <c r="G359" s="20">
        <f t="shared" si="306"/>
        <v>4.7491937431520838E-2</v>
      </c>
      <c r="H359" s="49">
        <f t="shared" si="336"/>
        <v>30.011634116145334</v>
      </c>
      <c r="I359" s="20">
        <f t="shared" si="307"/>
        <v>30.011634116145334</v>
      </c>
      <c r="J359" s="57">
        <f t="shared" si="337"/>
        <v>0</v>
      </c>
      <c r="K359" s="16">
        <f t="shared" si="308"/>
        <v>30.011634116145334</v>
      </c>
      <c r="L359" s="34">
        <f t="shared" si="338"/>
        <v>1</v>
      </c>
      <c r="M359" s="49">
        <f t="shared" si="353"/>
        <v>59.988399959531456</v>
      </c>
      <c r="N359" s="20">
        <f t="shared" si="354"/>
        <v>59.988399959531456</v>
      </c>
      <c r="O359" s="16">
        <f t="shared" si="339"/>
        <v>30.011600040468544</v>
      </c>
      <c r="P359" s="49">
        <f t="shared" si="355"/>
        <v>4.7491937431520824E-2</v>
      </c>
      <c r="Q359" s="20">
        <f t="shared" si="309"/>
        <v>4.7491937431520824E-2</v>
      </c>
      <c r="R359" s="49">
        <f t="shared" si="356"/>
        <v>9.4950515399713359E-2</v>
      </c>
      <c r="S359" s="20">
        <f t="shared" si="310"/>
        <v>9.4950515399713359E-2</v>
      </c>
      <c r="T359" s="57">
        <f t="shared" si="357"/>
        <v>-8.3792112500956487E-2</v>
      </c>
      <c r="U359" s="16">
        <f t="shared" si="340"/>
        <v>-1.5721769517047929E-3</v>
      </c>
      <c r="V359" s="16">
        <f t="shared" si="358"/>
        <v>-1.5721769517047929E-3</v>
      </c>
      <c r="W359" s="34">
        <f t="shared" si="311"/>
        <v>4</v>
      </c>
      <c r="X359" s="49">
        <f t="shared" si="359"/>
        <v>59.988365896313951</v>
      </c>
      <c r="Y359" s="20">
        <f t="shared" si="360"/>
        <v>59.988365896313951</v>
      </c>
      <c r="Z359" s="16">
        <f t="shared" si="341"/>
        <v>30.011634103686049</v>
      </c>
      <c r="AA359" s="49">
        <f t="shared" si="312"/>
        <v>-9.0812248432311777E-4</v>
      </c>
      <c r="AB359" s="20">
        <f t="shared" si="342"/>
        <v>359.9990918775157</v>
      </c>
      <c r="AC359" s="49">
        <f t="shared" si="343"/>
        <v>1.8156066196767491E-3</v>
      </c>
      <c r="AD359" s="20">
        <f t="shared" si="344"/>
        <v>359.99818439338031</v>
      </c>
      <c r="AF359" s="58">
        <f t="shared" si="361"/>
        <v>6.111137650135209</v>
      </c>
      <c r="AG359" s="51">
        <f t="shared" si="345"/>
        <v>366.66825900811256</v>
      </c>
      <c r="AH359" s="16">
        <f t="shared" si="346"/>
        <v>250.0010856873495</v>
      </c>
      <c r="AI359" s="52">
        <f t="shared" si="313"/>
        <v>159.83541571686897</v>
      </c>
      <c r="AJ359" s="52">
        <f t="shared" si="347"/>
        <v>4.8400059915820748E-2</v>
      </c>
      <c r="AK359" s="16">
        <f t="shared" si="362"/>
        <v>16.113529340275591</v>
      </c>
      <c r="AL359" s="16">
        <f t="shared" si="363"/>
        <v>16.112621217791286</v>
      </c>
      <c r="AM359" s="32">
        <f t="shared" si="314"/>
        <v>6.1111376478345631</v>
      </c>
      <c r="AN359" s="32">
        <f t="shared" si="315"/>
        <v>-1.6768756516941265E-4</v>
      </c>
      <c r="AO359" s="32">
        <f t="shared" si="316"/>
        <v>5.8710802044337287</v>
      </c>
      <c r="AP359" s="32">
        <f t="shared" si="317"/>
        <v>-1.6768756516941265E-4</v>
      </c>
      <c r="AQ359" s="32">
        <f t="shared" si="318"/>
        <v>1.6960013513813486</v>
      </c>
      <c r="AR359" s="56">
        <f t="shared" si="348"/>
        <v>2014.2787704268976</v>
      </c>
      <c r="AS359" s="56">
        <f t="shared" si="348"/>
        <v>-1.875697479165692E-2</v>
      </c>
      <c r="AT359" s="56">
        <f t="shared" si="348"/>
        <v>285.09063946266747</v>
      </c>
      <c r="AU359" s="55">
        <f t="shared" si="349"/>
        <v>0.31005890174502254</v>
      </c>
      <c r="AV359" s="56">
        <f t="shared" si="319"/>
        <v>11547.105675511641</v>
      </c>
      <c r="AW359" s="53">
        <f t="shared" si="320"/>
        <v>1.0319904944553097E-2</v>
      </c>
      <c r="AX359" s="53">
        <f t="shared" si="321"/>
        <v>9.6755634081650915E-2</v>
      </c>
      <c r="AY359" s="56">
        <f t="shared" si="322"/>
        <v>676.67039480369203</v>
      </c>
      <c r="AZ359" s="56">
        <f t="shared" si="323"/>
        <v>399.58853929217241</v>
      </c>
      <c r="BA359" s="53">
        <f t="shared" si="324"/>
        <v>7.4403432051347793E-3</v>
      </c>
      <c r="BB359" s="56">
        <f t="shared" si="325"/>
        <v>277.09067137965337</v>
      </c>
      <c r="BC359" s="56">
        <f t="shared" si="326"/>
        <v>-8.8158681337517919E-3</v>
      </c>
      <c r="BD359" s="53">
        <f t="shared" si="327"/>
        <v>-7.8789372593147267E-9</v>
      </c>
      <c r="BE359" s="32">
        <f t="shared" si="328"/>
        <v>6.1111376422562715</v>
      </c>
      <c r="BF359" s="53">
        <f t="shared" si="329"/>
        <v>2.4523437690677018E-7</v>
      </c>
      <c r="BG359" s="51">
        <f t="shared" si="350"/>
        <v>6.1111378874906483</v>
      </c>
      <c r="BH359" s="51">
        <f t="shared" si="330"/>
        <v>-8.9372222188576472E-3</v>
      </c>
      <c r="BI359" s="51">
        <f t="shared" si="331"/>
        <v>-8.3792109264591463E-2</v>
      </c>
    </row>
    <row r="360" spans="1:61" ht="12.75" customHeight="1" x14ac:dyDescent="0.2">
      <c r="A360" s="45">
        <f t="shared" si="332"/>
        <v>334</v>
      </c>
      <c r="B360" s="57">
        <f t="shared" si="351"/>
        <v>9.6755634081650915E-2</v>
      </c>
      <c r="C360" s="16">
        <f t="shared" si="333"/>
        <v>9.4940027461973386E-2</v>
      </c>
      <c r="D360" s="34">
        <f t="shared" si="334"/>
        <v>1</v>
      </c>
      <c r="E360" s="49">
        <f t="shared" si="352"/>
        <v>8.2210825562839776E-2</v>
      </c>
      <c r="F360" s="49">
        <f t="shared" si="335"/>
        <v>4.7486740489074385E-2</v>
      </c>
      <c r="G360" s="20">
        <f t="shared" si="306"/>
        <v>4.7486740489074385E-2</v>
      </c>
      <c r="H360" s="49">
        <f t="shared" si="336"/>
        <v>30.011668171858826</v>
      </c>
      <c r="I360" s="20">
        <f t="shared" si="307"/>
        <v>30.011668171858826</v>
      </c>
      <c r="J360" s="57">
        <f t="shared" si="337"/>
        <v>0</v>
      </c>
      <c r="K360" s="16">
        <f t="shared" si="308"/>
        <v>30.011668171858826</v>
      </c>
      <c r="L360" s="34">
        <f t="shared" si="338"/>
        <v>1</v>
      </c>
      <c r="M360" s="49">
        <f t="shared" si="353"/>
        <v>59.988365896313951</v>
      </c>
      <c r="N360" s="20">
        <f t="shared" si="354"/>
        <v>59.988365896313951</v>
      </c>
      <c r="O360" s="16">
        <f t="shared" si="339"/>
        <v>30.011634103686049</v>
      </c>
      <c r="P360" s="49">
        <f t="shared" si="355"/>
        <v>4.7486740489074378E-2</v>
      </c>
      <c r="Q360" s="20">
        <f t="shared" si="309"/>
        <v>4.7486740489074378E-2</v>
      </c>
      <c r="R360" s="49">
        <f t="shared" si="356"/>
        <v>9.4940027458833967E-2</v>
      </c>
      <c r="S360" s="20">
        <f t="shared" si="310"/>
        <v>9.4940027458833967E-2</v>
      </c>
      <c r="T360" s="57">
        <f t="shared" si="357"/>
        <v>-8.3792109264591463E-2</v>
      </c>
      <c r="U360" s="16">
        <f t="shared" si="340"/>
        <v>-1.5812837017516873E-3</v>
      </c>
      <c r="V360" s="16">
        <f t="shared" si="358"/>
        <v>-1.5812837017516873E-3</v>
      </c>
      <c r="W360" s="34">
        <f t="shared" si="311"/>
        <v>4</v>
      </c>
      <c r="X360" s="49">
        <f t="shared" si="359"/>
        <v>59.988331840745232</v>
      </c>
      <c r="Y360" s="20">
        <f t="shared" si="360"/>
        <v>59.988331840745232</v>
      </c>
      <c r="Z360" s="16">
        <f t="shared" si="341"/>
        <v>30.011668159254768</v>
      </c>
      <c r="AA360" s="49">
        <f t="shared" si="312"/>
        <v>-9.1338398822619275E-4</v>
      </c>
      <c r="AB360" s="20">
        <f t="shared" si="342"/>
        <v>359.99908661601177</v>
      </c>
      <c r="AC360" s="49">
        <f t="shared" si="343"/>
        <v>1.8261238363915346E-3</v>
      </c>
      <c r="AD360" s="20">
        <f t="shared" si="344"/>
        <v>359.99817387616361</v>
      </c>
      <c r="AF360" s="58">
        <f t="shared" si="361"/>
        <v>6.1111378874906483</v>
      </c>
      <c r="AG360" s="51">
        <f t="shared" si="345"/>
        <v>366.66827324943893</v>
      </c>
      <c r="AH360" s="16">
        <f t="shared" si="346"/>
        <v>250.00109539734473</v>
      </c>
      <c r="AI360" s="52">
        <f t="shared" si="313"/>
        <v>159.83542813282429</v>
      </c>
      <c r="AJ360" s="52">
        <f t="shared" si="347"/>
        <v>4.8400124477325335E-2</v>
      </c>
      <c r="AK360" s="16">
        <f t="shared" si="362"/>
        <v>16.161929464752916</v>
      </c>
      <c r="AL360" s="16">
        <f t="shared" si="363"/>
        <v>16.161016080764682</v>
      </c>
      <c r="AM360" s="32">
        <f t="shared" si="314"/>
        <v>6.1111378851632727</v>
      </c>
      <c r="AN360" s="32">
        <f t="shared" si="315"/>
        <v>-1.6865889288080987E-4</v>
      </c>
      <c r="AO360" s="32">
        <f t="shared" si="316"/>
        <v>5.8696458112103898</v>
      </c>
      <c r="AP360" s="32">
        <f t="shared" si="317"/>
        <v>-1.6865889288080987E-4</v>
      </c>
      <c r="AQ360" s="32">
        <f t="shared" si="318"/>
        <v>1.7009598179904675</v>
      </c>
      <c r="AR360" s="56">
        <f t="shared" si="348"/>
        <v>2020.148416238108</v>
      </c>
      <c r="AS360" s="56">
        <f t="shared" si="348"/>
        <v>-1.8925633684537729E-2</v>
      </c>
      <c r="AT360" s="56">
        <f t="shared" si="348"/>
        <v>286.79159928065792</v>
      </c>
      <c r="AU360" s="55">
        <f t="shared" si="349"/>
        <v>0.31005890174502254</v>
      </c>
      <c r="AV360" s="56">
        <f t="shared" si="319"/>
        <v>11547.106572486491</v>
      </c>
      <c r="AW360" s="53">
        <f t="shared" si="320"/>
        <v>1.0319905746199455E-2</v>
      </c>
      <c r="AX360" s="53">
        <f t="shared" si="321"/>
        <v>9.6755637839621586E-2</v>
      </c>
      <c r="AY360" s="56">
        <f t="shared" si="322"/>
        <v>676.6703685219419</v>
      </c>
      <c r="AZ360" s="56">
        <f t="shared" si="323"/>
        <v>399.58857033206073</v>
      </c>
      <c r="BA360" s="53">
        <f t="shared" si="324"/>
        <v>7.4403432051347793E-3</v>
      </c>
      <c r="BB360" s="56">
        <f t="shared" si="325"/>
        <v>277.09069290395314</v>
      </c>
      <c r="BC360" s="56">
        <f t="shared" si="326"/>
        <v>-8.894714071971066E-3</v>
      </c>
      <c r="BD360" s="53">
        <f t="shared" si="327"/>
        <v>-7.9494036264332515E-9</v>
      </c>
      <c r="BE360" s="32">
        <f t="shared" si="328"/>
        <v>6.1111378795412445</v>
      </c>
      <c r="BF360" s="53">
        <f t="shared" si="329"/>
        <v>2.4665488378445265E-7</v>
      </c>
      <c r="BG360" s="51">
        <f t="shared" si="350"/>
        <v>6.1111381261961286</v>
      </c>
      <c r="BH360" s="51">
        <f t="shared" si="330"/>
        <v>-8.9372222188185552E-3</v>
      </c>
      <c r="BI360" s="51">
        <f t="shared" si="331"/>
        <v>-8.3792106009755271E-2</v>
      </c>
    </row>
    <row r="361" spans="1:61" ht="12.75" customHeight="1" x14ac:dyDescent="0.2">
      <c r="A361" s="45">
        <f t="shared" si="332"/>
        <v>335</v>
      </c>
      <c r="B361" s="57">
        <f t="shared" si="351"/>
        <v>9.6755637839621586E-2</v>
      </c>
      <c r="C361" s="16">
        <f t="shared" si="333"/>
        <v>9.4929514003240456E-2</v>
      </c>
      <c r="D361" s="34">
        <f t="shared" si="334"/>
        <v>1</v>
      </c>
      <c r="E361" s="49">
        <f t="shared" si="352"/>
        <v>8.220169348906628E-2</v>
      </c>
      <c r="F361" s="49">
        <f t="shared" si="335"/>
        <v>4.7481530759421492E-2</v>
      </c>
      <c r="G361" s="20">
        <f t="shared" si="306"/>
        <v>4.7481530759421492E-2</v>
      </c>
      <c r="H361" s="49">
        <f t="shared" si="336"/>
        <v>30.011702219906049</v>
      </c>
      <c r="I361" s="20">
        <f t="shared" si="307"/>
        <v>30.011702219906049</v>
      </c>
      <c r="J361" s="57">
        <f t="shared" si="337"/>
        <v>0</v>
      </c>
      <c r="K361" s="16">
        <f t="shared" si="308"/>
        <v>30.011702219906049</v>
      </c>
      <c r="L361" s="34">
        <f t="shared" si="338"/>
        <v>1</v>
      </c>
      <c r="M361" s="49">
        <f t="shared" si="353"/>
        <v>59.988331840745232</v>
      </c>
      <c r="N361" s="20">
        <f t="shared" si="354"/>
        <v>59.988331840745232</v>
      </c>
      <c r="O361" s="16">
        <f t="shared" si="339"/>
        <v>30.011668159254768</v>
      </c>
      <c r="P361" s="49">
        <f t="shared" si="355"/>
        <v>4.7481530759421513E-2</v>
      </c>
      <c r="Q361" s="20">
        <f t="shared" si="309"/>
        <v>4.7481530759421513E-2</v>
      </c>
      <c r="R361" s="49">
        <f t="shared" si="356"/>
        <v>9.4929514002590767E-2</v>
      </c>
      <c r="S361" s="20">
        <f t="shared" si="310"/>
        <v>9.4929514002590767E-2</v>
      </c>
      <c r="T361" s="57">
        <f t="shared" si="357"/>
        <v>-8.3792106009755271E-2</v>
      </c>
      <c r="U361" s="16">
        <f t="shared" si="340"/>
        <v>-1.5904125206889913E-3</v>
      </c>
      <c r="V361" s="16">
        <f t="shared" si="358"/>
        <v>-1.5904125206889913E-3</v>
      </c>
      <c r="W361" s="34">
        <f t="shared" si="311"/>
        <v>4</v>
      </c>
      <c r="X361" s="49">
        <f t="shared" si="359"/>
        <v>59.98829779284398</v>
      </c>
      <c r="Y361" s="20">
        <f t="shared" si="360"/>
        <v>59.98829779284398</v>
      </c>
      <c r="Z361" s="16">
        <f t="shared" si="341"/>
        <v>30.01170220715602</v>
      </c>
      <c r="AA361" s="49">
        <f t="shared" si="312"/>
        <v>-9.1865825377450102E-4</v>
      </c>
      <c r="AB361" s="20">
        <f t="shared" si="342"/>
        <v>359.9990813417462</v>
      </c>
      <c r="AC361" s="49">
        <f t="shared" si="343"/>
        <v>1.8366667527769237E-3</v>
      </c>
      <c r="AD361" s="20">
        <f t="shared" si="344"/>
        <v>359.99816333324725</v>
      </c>
      <c r="AF361" s="58">
        <f t="shared" si="361"/>
        <v>6.1111381261961286</v>
      </c>
      <c r="AG361" s="51">
        <f t="shared" si="345"/>
        <v>366.66828757176773</v>
      </c>
      <c r="AH361" s="16">
        <f t="shared" si="346"/>
        <v>250.00110516256893</v>
      </c>
      <c r="AI361" s="52">
        <f t="shared" si="313"/>
        <v>159.83544061940017</v>
      </c>
      <c r="AJ361" s="52">
        <f t="shared" si="347"/>
        <v>4.840018901319354E-2</v>
      </c>
      <c r="AK361" s="16">
        <f t="shared" si="362"/>
        <v>16.210329653766109</v>
      </c>
      <c r="AL361" s="16">
        <f t="shared" si="363"/>
        <v>16.209410995512314</v>
      </c>
      <c r="AM361" s="32">
        <f t="shared" si="314"/>
        <v>6.1111381238418039</v>
      </c>
      <c r="AN361" s="32">
        <f t="shared" si="315"/>
        <v>-1.6963257456153257E-4</v>
      </c>
      <c r="AO361" s="32">
        <f t="shared" si="316"/>
        <v>5.868207230030654</v>
      </c>
      <c r="AP361" s="32">
        <f t="shared" si="317"/>
        <v>-1.6963257456153257E-4</v>
      </c>
      <c r="AQ361" s="32">
        <f t="shared" si="318"/>
        <v>1.7059170771431664</v>
      </c>
      <c r="AR361" s="56">
        <f t="shared" si="348"/>
        <v>2026.0166234681387</v>
      </c>
      <c r="AS361" s="56">
        <f t="shared" si="348"/>
        <v>-1.9095266259099263E-2</v>
      </c>
      <c r="AT361" s="56">
        <f t="shared" si="348"/>
        <v>288.49751635780109</v>
      </c>
      <c r="AU361" s="55">
        <f t="shared" si="349"/>
        <v>0.31005890174502254</v>
      </c>
      <c r="AV361" s="56">
        <f t="shared" si="319"/>
        <v>11547.107474563236</v>
      </c>
      <c r="AW361" s="53">
        <f t="shared" si="320"/>
        <v>1.0319906552405486E-2</v>
      </c>
      <c r="AX361" s="53">
        <f t="shared" si="321"/>
        <v>9.6755641618967034E-2</v>
      </c>
      <c r="AY361" s="56">
        <f t="shared" si="322"/>
        <v>676.67034209070744</v>
      </c>
      <c r="AZ361" s="56">
        <f t="shared" si="323"/>
        <v>399.58860154850044</v>
      </c>
      <c r="BA361" s="53">
        <f t="shared" si="324"/>
        <v>7.4403432051347793E-3</v>
      </c>
      <c r="BB361" s="56">
        <f t="shared" si="325"/>
        <v>277.09071455068067</v>
      </c>
      <c r="BC361" s="56">
        <f t="shared" si="326"/>
        <v>-8.9740084736718018E-3</v>
      </c>
      <c r="BD361" s="53">
        <f t="shared" si="327"/>
        <v>-8.0202707953310157E-9</v>
      </c>
      <c r="BE361" s="32">
        <f t="shared" si="328"/>
        <v>6.1111381181758579</v>
      </c>
      <c r="BF361" s="53">
        <f t="shared" si="329"/>
        <v>2.4807883305490868E-7</v>
      </c>
      <c r="BG361" s="51">
        <f t="shared" si="350"/>
        <v>6.111138366254691</v>
      </c>
      <c r="BH361" s="51">
        <f t="shared" si="330"/>
        <v>-8.937222218779144E-3</v>
      </c>
      <c r="BI361" s="51">
        <f t="shared" si="331"/>
        <v>-8.3792102736405444E-2</v>
      </c>
    </row>
    <row r="362" spans="1:61" ht="12.75" customHeight="1" x14ac:dyDescent="0.2">
      <c r="A362" s="45">
        <f t="shared" si="332"/>
        <v>336</v>
      </c>
      <c r="B362" s="57">
        <f t="shared" si="351"/>
        <v>9.6755641618967034E-2</v>
      </c>
      <c r="C362" s="16">
        <f t="shared" si="333"/>
        <v>9.491897486623202E-2</v>
      </c>
      <c r="D362" s="34">
        <f t="shared" si="334"/>
        <v>1</v>
      </c>
      <c r="E362" s="49">
        <f t="shared" si="352"/>
        <v>8.2192539192459113E-2</v>
      </c>
      <c r="F362" s="49">
        <f t="shared" si="335"/>
        <v>4.7476308164226801E-2</v>
      </c>
      <c r="G362" s="20">
        <f t="shared" si="306"/>
        <v>4.7476308164226801E-2</v>
      </c>
      <c r="H362" s="49">
        <f t="shared" si="336"/>
        <v>30.011736260268183</v>
      </c>
      <c r="I362" s="20">
        <f t="shared" si="307"/>
        <v>30.011736260268183</v>
      </c>
      <c r="J362" s="57">
        <f t="shared" si="337"/>
        <v>0</v>
      </c>
      <c r="K362" s="16">
        <f t="shared" si="308"/>
        <v>30.011736260268183</v>
      </c>
      <c r="L362" s="34">
        <f t="shared" si="338"/>
        <v>1</v>
      </c>
      <c r="M362" s="49">
        <f t="shared" si="353"/>
        <v>59.98829779284398</v>
      </c>
      <c r="N362" s="20">
        <f t="shared" si="354"/>
        <v>59.98829779284398</v>
      </c>
      <c r="O362" s="16">
        <f t="shared" si="339"/>
        <v>30.01170220715602</v>
      </c>
      <c r="P362" s="49">
        <f t="shared" si="355"/>
        <v>4.7476308164226794E-2</v>
      </c>
      <c r="Q362" s="20">
        <f t="shared" si="309"/>
        <v>4.7476308164226794E-2</v>
      </c>
      <c r="R362" s="49">
        <f t="shared" si="356"/>
        <v>9.491897486507328E-2</v>
      </c>
      <c r="S362" s="20">
        <f t="shared" si="310"/>
        <v>9.491897486507328E-2</v>
      </c>
      <c r="T362" s="57">
        <f t="shared" si="357"/>
        <v>-8.3792102736405444E-2</v>
      </c>
      <c r="U362" s="16">
        <f t="shared" si="340"/>
        <v>-1.5995635439463307E-3</v>
      </c>
      <c r="V362" s="16">
        <f t="shared" si="358"/>
        <v>-1.5995635439463307E-3</v>
      </c>
      <c r="W362" s="34">
        <f t="shared" si="311"/>
        <v>4</v>
      </c>
      <c r="X362" s="49">
        <f t="shared" si="359"/>
        <v>59.988263752629017</v>
      </c>
      <c r="Y362" s="20">
        <f t="shared" si="360"/>
        <v>59.988263752629017</v>
      </c>
      <c r="Z362" s="16">
        <f t="shared" si="341"/>
        <v>30.011736247370983</v>
      </c>
      <c r="AA362" s="49">
        <f t="shared" si="312"/>
        <v>-9.2394535924226226E-4</v>
      </c>
      <c r="AB362" s="20">
        <f t="shared" si="342"/>
        <v>359.99907605464074</v>
      </c>
      <c r="AC362" s="49">
        <f t="shared" si="343"/>
        <v>1.8472353233764294E-3</v>
      </c>
      <c r="AD362" s="20">
        <f t="shared" si="344"/>
        <v>359.9981527646766</v>
      </c>
      <c r="AF362" s="58">
        <f t="shared" si="361"/>
        <v>6.111138366254691</v>
      </c>
      <c r="AG362" s="51">
        <f t="shared" si="345"/>
        <v>366.66830197528145</v>
      </c>
      <c r="AH362" s="16">
        <f t="shared" si="346"/>
        <v>250.00111498314646</v>
      </c>
      <c r="AI362" s="52">
        <f t="shared" si="313"/>
        <v>159.83545317675558</v>
      </c>
      <c r="AJ362" s="52">
        <f t="shared" si="347"/>
        <v>4.8400253523482206E-2</v>
      </c>
      <c r="AK362" s="16">
        <f t="shared" si="362"/>
        <v>16.258729907289592</v>
      </c>
      <c r="AL362" s="16">
        <f t="shared" si="363"/>
        <v>16.25780596193033</v>
      </c>
      <c r="AM362" s="32">
        <f t="shared" si="314"/>
        <v>6.1111383638731951</v>
      </c>
      <c r="AN362" s="32">
        <f t="shared" si="315"/>
        <v>-1.70608624657441E-4</v>
      </c>
      <c r="AO362" s="32">
        <f t="shared" si="316"/>
        <v>5.8667644619121537</v>
      </c>
      <c r="AP362" s="32">
        <f t="shared" si="317"/>
        <v>-1.70608624657441E-4</v>
      </c>
      <c r="AQ362" s="32">
        <f t="shared" si="318"/>
        <v>1.7108731252922726</v>
      </c>
      <c r="AR362" s="56">
        <f t="shared" si="348"/>
        <v>2031.883387930051</v>
      </c>
      <c r="AS362" s="56">
        <f t="shared" si="348"/>
        <v>-1.9265874883756702E-2</v>
      </c>
      <c r="AT362" s="56">
        <f t="shared" si="348"/>
        <v>290.20838948309336</v>
      </c>
      <c r="AU362" s="55">
        <f t="shared" si="349"/>
        <v>0.31005890174502254</v>
      </c>
      <c r="AV362" s="56">
        <f t="shared" si="319"/>
        <v>11547.108381753354</v>
      </c>
      <c r="AW362" s="53">
        <f t="shared" si="320"/>
        <v>1.0319907363181457E-2</v>
      </c>
      <c r="AX362" s="53">
        <f t="shared" si="321"/>
        <v>9.6755645419735331E-2</v>
      </c>
      <c r="AY362" s="56">
        <f t="shared" si="322"/>
        <v>676.67031550965169</v>
      </c>
      <c r="AZ362" s="56">
        <f t="shared" si="323"/>
        <v>399.58863294188893</v>
      </c>
      <c r="BA362" s="53">
        <f t="shared" si="324"/>
        <v>7.4403432051347793E-3</v>
      </c>
      <c r="BB362" s="56">
        <f t="shared" si="325"/>
        <v>277.0907363201116</v>
      </c>
      <c r="BC362" s="56">
        <f t="shared" si="326"/>
        <v>-9.0537523488478655E-3</v>
      </c>
      <c r="BD362" s="53">
        <f t="shared" si="327"/>
        <v>-8.0915396686619774E-9</v>
      </c>
      <c r="BE362" s="32">
        <f t="shared" si="328"/>
        <v>6.1111383581631511</v>
      </c>
      <c r="BF362" s="53">
        <f t="shared" si="329"/>
        <v>2.4950624584298678E-7</v>
      </c>
      <c r="BG362" s="51">
        <f t="shared" si="350"/>
        <v>6.111138607669397</v>
      </c>
      <c r="BH362" s="51">
        <f t="shared" si="330"/>
        <v>-8.9372222187394067E-3</v>
      </c>
      <c r="BI362" s="51">
        <f t="shared" si="331"/>
        <v>-8.3792099444500195E-2</v>
      </c>
    </row>
    <row r="363" spans="1:61" ht="12.75" customHeight="1" x14ac:dyDescent="0.2">
      <c r="A363" s="45">
        <f t="shared" si="332"/>
        <v>337</v>
      </c>
      <c r="B363" s="57">
        <f t="shared" si="351"/>
        <v>9.6755645419735331E-2</v>
      </c>
      <c r="C363" s="16">
        <f t="shared" si="333"/>
        <v>9.4908410096365969E-2</v>
      </c>
      <c r="D363" s="34">
        <f t="shared" si="334"/>
        <v>1</v>
      </c>
      <c r="E363" s="49">
        <f t="shared" si="352"/>
        <v>8.2183362712383148E-2</v>
      </c>
      <c r="F363" s="49">
        <f t="shared" si="335"/>
        <v>4.7471072726144432E-2</v>
      </c>
      <c r="G363" s="20">
        <f t="shared" si="306"/>
        <v>4.7471072726144432E-2</v>
      </c>
      <c r="H363" s="49">
        <f t="shared" si="336"/>
        <v>30.011770292926471</v>
      </c>
      <c r="I363" s="20">
        <f t="shared" si="307"/>
        <v>30.011770292926471</v>
      </c>
      <c r="J363" s="57">
        <f t="shared" si="337"/>
        <v>0</v>
      </c>
      <c r="K363" s="16">
        <f t="shared" si="308"/>
        <v>30.011770292926471</v>
      </c>
      <c r="L363" s="34">
        <f t="shared" si="338"/>
        <v>1</v>
      </c>
      <c r="M363" s="49">
        <f t="shared" si="353"/>
        <v>59.988263752629003</v>
      </c>
      <c r="N363" s="20">
        <f t="shared" si="354"/>
        <v>59.988263752629003</v>
      </c>
      <c r="O363" s="16">
        <f t="shared" si="339"/>
        <v>30.011736247370997</v>
      </c>
      <c r="P363" s="49">
        <f t="shared" si="355"/>
        <v>4.7471072726144439E-2</v>
      </c>
      <c r="Q363" s="20">
        <f t="shared" si="309"/>
        <v>4.7471072726144439E-2</v>
      </c>
      <c r="R363" s="49">
        <f t="shared" si="356"/>
        <v>9.4908410095312951E-2</v>
      </c>
      <c r="S363" s="20">
        <f t="shared" si="310"/>
        <v>9.4908410095312951E-2</v>
      </c>
      <c r="T363" s="57">
        <f t="shared" si="357"/>
        <v>-8.3792099444500195E-2</v>
      </c>
      <c r="U363" s="16">
        <f t="shared" si="340"/>
        <v>-1.608736732117047E-3</v>
      </c>
      <c r="V363" s="16">
        <f t="shared" si="358"/>
        <v>-1.608736732117047E-3</v>
      </c>
      <c r="W363" s="34">
        <f t="shared" si="311"/>
        <v>4</v>
      </c>
      <c r="X363" s="49">
        <f t="shared" si="359"/>
        <v>59.988229720119087</v>
      </c>
      <c r="Y363" s="20">
        <f t="shared" si="360"/>
        <v>59.988229720119087</v>
      </c>
      <c r="Z363" s="16">
        <f t="shared" si="341"/>
        <v>30.011770279880913</v>
      </c>
      <c r="AA363" s="49">
        <f t="shared" si="312"/>
        <v>-9.2924528191441671E-4</v>
      </c>
      <c r="AB363" s="20">
        <f t="shared" si="342"/>
        <v>359.9990707547181</v>
      </c>
      <c r="AC363" s="49">
        <f t="shared" si="343"/>
        <v>1.8578296989356208E-3</v>
      </c>
      <c r="AD363" s="20">
        <f t="shared" si="344"/>
        <v>359.99814217030104</v>
      </c>
      <c r="AF363" s="58">
        <f t="shared" si="361"/>
        <v>6.111138607669397</v>
      </c>
      <c r="AG363" s="51">
        <f t="shared" si="345"/>
        <v>366.66831646016385</v>
      </c>
      <c r="AH363" s="16">
        <f t="shared" si="346"/>
        <v>250.00112485920263</v>
      </c>
      <c r="AI363" s="52">
        <f t="shared" si="313"/>
        <v>159.83546580505083</v>
      </c>
      <c r="AJ363" s="52">
        <f t="shared" si="347"/>
        <v>4.8400318008020804E-2</v>
      </c>
      <c r="AK363" s="16">
        <f t="shared" si="362"/>
        <v>16.307130225297612</v>
      </c>
      <c r="AL363" s="16">
        <f t="shared" si="363"/>
        <v>16.306200980015717</v>
      </c>
      <c r="AM363" s="32">
        <f t="shared" si="314"/>
        <v>6.1111386052605079</v>
      </c>
      <c r="AN363" s="32">
        <f t="shared" si="315"/>
        <v>-1.7158703896645429E-4</v>
      </c>
      <c r="AO363" s="32">
        <f t="shared" si="316"/>
        <v>5.8653175078725459</v>
      </c>
      <c r="AP363" s="32">
        <f t="shared" si="317"/>
        <v>-1.7158703896645429E-4</v>
      </c>
      <c r="AQ363" s="32">
        <f t="shared" si="318"/>
        <v>1.7158279589018051</v>
      </c>
      <c r="AR363" s="56">
        <f t="shared" ref="AR363:AT378" si="364">AR362+AO363</f>
        <v>2037.7487054379235</v>
      </c>
      <c r="AS363" s="56">
        <f t="shared" si="364"/>
        <v>-1.9437461922723158E-2</v>
      </c>
      <c r="AT363" s="56">
        <f t="shared" si="364"/>
        <v>291.92421744199515</v>
      </c>
      <c r="AU363" s="55">
        <f t="shared" si="349"/>
        <v>0.31005890174502254</v>
      </c>
      <c r="AV363" s="56">
        <f t="shared" si="319"/>
        <v>11547.109294068434</v>
      </c>
      <c r="AW363" s="53">
        <f t="shared" si="320"/>
        <v>1.0319908178537717E-2</v>
      </c>
      <c r="AX363" s="53">
        <f t="shared" si="321"/>
        <v>9.675564924197505E-2</v>
      </c>
      <c r="AY363" s="56">
        <f t="shared" si="322"/>
        <v>676.67028877843575</v>
      </c>
      <c r="AZ363" s="56">
        <f t="shared" si="323"/>
        <v>399.58866451262708</v>
      </c>
      <c r="BA363" s="53">
        <f t="shared" si="324"/>
        <v>7.4403432051347793E-3</v>
      </c>
      <c r="BB363" s="56">
        <f t="shared" si="325"/>
        <v>277.09075821252384</v>
      </c>
      <c r="BC363" s="56">
        <f t="shared" si="326"/>
        <v>-9.1339467151669851E-3</v>
      </c>
      <c r="BD363" s="53">
        <f t="shared" si="327"/>
        <v>-8.1632111559384044E-9</v>
      </c>
      <c r="BE363" s="32">
        <f t="shared" si="328"/>
        <v>6.1111385995061855</v>
      </c>
      <c r="BF363" s="53">
        <f t="shared" si="329"/>
        <v>2.5093711600188043E-7</v>
      </c>
      <c r="BG363" s="51">
        <f t="shared" si="350"/>
        <v>6.111138850443302</v>
      </c>
      <c r="BH363" s="51">
        <f t="shared" si="330"/>
        <v>-8.9372222186993467E-3</v>
      </c>
      <c r="BI363" s="51">
        <f t="shared" si="331"/>
        <v>-8.379209613399756E-2</v>
      </c>
    </row>
    <row r="364" spans="1:61" ht="12.75" customHeight="1" x14ac:dyDescent="0.2">
      <c r="A364" s="45">
        <f t="shared" si="332"/>
        <v>338</v>
      </c>
      <c r="B364" s="57">
        <f t="shared" si="351"/>
        <v>9.675564924197505E-2</v>
      </c>
      <c r="C364" s="16">
        <f t="shared" si="333"/>
        <v>9.4897819543007245E-2</v>
      </c>
      <c r="D364" s="34">
        <f t="shared" si="334"/>
        <v>1</v>
      </c>
      <c r="E364" s="49">
        <f t="shared" si="352"/>
        <v>8.2174163918436308E-2</v>
      </c>
      <c r="F364" s="49">
        <f t="shared" si="335"/>
        <v>4.7465824369767179E-2</v>
      </c>
      <c r="G364" s="20">
        <f t="shared" si="306"/>
        <v>4.7465824369767179E-2</v>
      </c>
      <c r="H364" s="49">
        <f t="shared" si="336"/>
        <v>30.011804317862051</v>
      </c>
      <c r="I364" s="20">
        <f t="shared" si="307"/>
        <v>30.011804317862051</v>
      </c>
      <c r="J364" s="57">
        <f t="shared" si="337"/>
        <v>0</v>
      </c>
      <c r="K364" s="16">
        <f t="shared" si="308"/>
        <v>30.011804317862051</v>
      </c>
      <c r="L364" s="34">
        <f t="shared" si="338"/>
        <v>1</v>
      </c>
      <c r="M364" s="49">
        <f t="shared" si="353"/>
        <v>59.988229720119087</v>
      </c>
      <c r="N364" s="20">
        <f t="shared" si="354"/>
        <v>59.988229720119087</v>
      </c>
      <c r="O364" s="16">
        <f t="shared" si="339"/>
        <v>30.011770279880913</v>
      </c>
      <c r="P364" s="49">
        <f t="shared" si="355"/>
        <v>4.7465824369767165E-2</v>
      </c>
      <c r="Q364" s="20">
        <f t="shared" si="309"/>
        <v>4.7465824369767165E-2</v>
      </c>
      <c r="R364" s="49">
        <f t="shared" si="356"/>
        <v>9.489781954266599E-2</v>
      </c>
      <c r="S364" s="20">
        <f t="shared" si="310"/>
        <v>9.489781954266599E-2</v>
      </c>
      <c r="T364" s="57">
        <f t="shared" si="357"/>
        <v>-8.379209613399756E-2</v>
      </c>
      <c r="U364" s="16">
        <f t="shared" si="340"/>
        <v>-1.6179322155612519E-3</v>
      </c>
      <c r="V364" s="16">
        <f t="shared" si="358"/>
        <v>-1.6179322155612519E-3</v>
      </c>
      <c r="W364" s="34">
        <f t="shared" si="311"/>
        <v>4</v>
      </c>
      <c r="X364" s="49">
        <f t="shared" si="359"/>
        <v>59.98819569533309</v>
      </c>
      <c r="Y364" s="20">
        <f t="shared" si="360"/>
        <v>59.98819569533309</v>
      </c>
      <c r="Z364" s="16">
        <f t="shared" si="341"/>
        <v>30.01180430466691</v>
      </c>
      <c r="AA364" s="49">
        <f t="shared" si="312"/>
        <v>-9.3455809713726844E-4</v>
      </c>
      <c r="AB364" s="20">
        <f t="shared" si="342"/>
        <v>359.99906544190287</v>
      </c>
      <c r="AC364" s="49">
        <f t="shared" si="343"/>
        <v>1.8684494404870634E-3</v>
      </c>
      <c r="AD364" s="20">
        <f t="shared" si="344"/>
        <v>359.99813155055949</v>
      </c>
      <c r="AF364" s="58">
        <f t="shared" si="361"/>
        <v>6.111138850443302</v>
      </c>
      <c r="AG364" s="51">
        <f t="shared" si="345"/>
        <v>366.66833102659814</v>
      </c>
      <c r="AH364" s="16">
        <f t="shared" si="346"/>
        <v>250.00113479086238</v>
      </c>
      <c r="AI364" s="52">
        <f t="shared" si="313"/>
        <v>159.83547850444563</v>
      </c>
      <c r="AJ364" s="52">
        <f t="shared" si="347"/>
        <v>4.840038246692302E-2</v>
      </c>
      <c r="AK364" s="16">
        <f t="shared" si="362"/>
        <v>16.355530607764535</v>
      </c>
      <c r="AL364" s="16">
        <f t="shared" si="363"/>
        <v>16.354596049667407</v>
      </c>
      <c r="AM364" s="32">
        <f t="shared" si="314"/>
        <v>6.1111388480067959</v>
      </c>
      <c r="AN364" s="32">
        <f t="shared" si="315"/>
        <v>-1.7256783139373385E-4</v>
      </c>
      <c r="AO364" s="32">
        <f t="shared" si="316"/>
        <v>5.8638663689354082</v>
      </c>
      <c r="AP364" s="32">
        <f t="shared" si="317"/>
        <v>-1.7256783139373385E-4</v>
      </c>
      <c r="AQ364" s="32">
        <f t="shared" si="318"/>
        <v>1.7207815744266031</v>
      </c>
      <c r="AR364" s="56">
        <f t="shared" si="364"/>
        <v>2043.6125718068588</v>
      </c>
      <c r="AS364" s="56">
        <f t="shared" si="364"/>
        <v>-1.9610029754116892E-2</v>
      </c>
      <c r="AT364" s="56">
        <f t="shared" si="364"/>
        <v>293.64499901642176</v>
      </c>
      <c r="AU364" s="55">
        <f t="shared" si="349"/>
        <v>0.31005890174502254</v>
      </c>
      <c r="AV364" s="56">
        <f t="shared" si="319"/>
        <v>11547.110211520006</v>
      </c>
      <c r="AW364" s="53">
        <f t="shared" si="320"/>
        <v>1.0319908998484575E-2</v>
      </c>
      <c r="AX364" s="53">
        <f t="shared" si="321"/>
        <v>9.67556530857345E-2</v>
      </c>
      <c r="AY364" s="56">
        <f t="shared" si="322"/>
        <v>676.67026189672151</v>
      </c>
      <c r="AZ364" s="56">
        <f t="shared" si="323"/>
        <v>399.58869626111408</v>
      </c>
      <c r="BA364" s="53">
        <f t="shared" si="324"/>
        <v>7.4403432051347793E-3</v>
      </c>
      <c r="BB364" s="56">
        <f t="shared" si="325"/>
        <v>277.09078022819421</v>
      </c>
      <c r="BC364" s="56">
        <f t="shared" si="326"/>
        <v>-9.2145925867725964E-3</v>
      </c>
      <c r="BD364" s="53">
        <f t="shared" si="327"/>
        <v>-8.2352861635228198E-9</v>
      </c>
      <c r="BE364" s="32">
        <f t="shared" si="328"/>
        <v>6.1111388422080157</v>
      </c>
      <c r="BF364" s="53">
        <f t="shared" si="329"/>
        <v>2.5237146386567518E-7</v>
      </c>
      <c r="BG364" s="51">
        <f t="shared" si="350"/>
        <v>6.1111390945794799</v>
      </c>
      <c r="BH364" s="51">
        <f t="shared" si="330"/>
        <v>-8.9372222186589589E-3</v>
      </c>
      <c r="BI364" s="51">
        <f t="shared" si="331"/>
        <v>-8.3792092804855667E-2</v>
      </c>
    </row>
    <row r="365" spans="1:61" ht="12.75" customHeight="1" x14ac:dyDescent="0.2">
      <c r="A365" s="45">
        <f t="shared" si="332"/>
        <v>339</v>
      </c>
      <c r="B365" s="57">
        <f t="shared" si="351"/>
        <v>9.67556530857345E-2</v>
      </c>
      <c r="C365" s="16">
        <f t="shared" si="333"/>
        <v>9.4887203645214413E-2</v>
      </c>
      <c r="D365" s="34">
        <f t="shared" si="334"/>
        <v>1</v>
      </c>
      <c r="E365" s="49">
        <f t="shared" si="352"/>
        <v>8.2164943190845663E-2</v>
      </c>
      <c r="F365" s="49">
        <f t="shared" si="335"/>
        <v>4.7460563314639916E-2</v>
      </c>
      <c r="G365" s="20">
        <f t="shared" si="306"/>
        <v>4.7460563314639916E-2</v>
      </c>
      <c r="H365" s="49">
        <f t="shared" si="336"/>
        <v>30.011838335056353</v>
      </c>
      <c r="I365" s="20">
        <f t="shared" si="307"/>
        <v>30.011838335056353</v>
      </c>
      <c r="J365" s="57">
        <f t="shared" si="337"/>
        <v>0</v>
      </c>
      <c r="K365" s="16">
        <f t="shared" si="308"/>
        <v>30.011838335056353</v>
      </c>
      <c r="L365" s="34">
        <f t="shared" si="338"/>
        <v>1</v>
      </c>
      <c r="M365" s="49">
        <f t="shared" si="353"/>
        <v>59.98819569533309</v>
      </c>
      <c r="N365" s="20">
        <f t="shared" si="354"/>
        <v>59.98819569533309</v>
      </c>
      <c r="O365" s="16">
        <f t="shared" si="339"/>
        <v>30.01180430466691</v>
      </c>
      <c r="P365" s="49">
        <f t="shared" si="355"/>
        <v>4.7460563314639916E-2</v>
      </c>
      <c r="Q365" s="20">
        <f t="shared" si="309"/>
        <v>4.7460563314639916E-2</v>
      </c>
      <c r="R365" s="49">
        <f t="shared" si="356"/>
        <v>9.4887203647893659E-2</v>
      </c>
      <c r="S365" s="20">
        <f t="shared" si="310"/>
        <v>9.4887203647893659E-2</v>
      </c>
      <c r="T365" s="57">
        <f t="shared" si="357"/>
        <v>-8.3792092804855667E-2</v>
      </c>
      <c r="U365" s="16">
        <f t="shared" si="340"/>
        <v>-1.6271496140100039E-3</v>
      </c>
      <c r="V365" s="16">
        <f t="shared" si="358"/>
        <v>-1.6271496140100039E-3</v>
      </c>
      <c r="W365" s="34">
        <f t="shared" si="311"/>
        <v>4</v>
      </c>
      <c r="X365" s="49">
        <f t="shared" si="359"/>
        <v>59.988161678289586</v>
      </c>
      <c r="Y365" s="20">
        <f t="shared" si="360"/>
        <v>59.988161678289586</v>
      </c>
      <c r="Z365" s="16">
        <f t="shared" si="341"/>
        <v>30.011838321710414</v>
      </c>
      <c r="AA365" s="49">
        <f t="shared" si="312"/>
        <v>-9.3988358530499249E-4</v>
      </c>
      <c r="AB365" s="20">
        <f t="shared" si="342"/>
        <v>359.99906011641468</v>
      </c>
      <c r="AC365" s="49">
        <f t="shared" si="343"/>
        <v>1.8790946998322709E-3</v>
      </c>
      <c r="AD365" s="20">
        <f t="shared" si="344"/>
        <v>359.99812090530014</v>
      </c>
      <c r="AF365" s="58">
        <f t="shared" si="361"/>
        <v>6.1111390945794799</v>
      </c>
      <c r="AG365" s="51">
        <f t="shared" si="345"/>
        <v>366.66834567476877</v>
      </c>
      <c r="AH365" s="16">
        <f t="shared" si="346"/>
        <v>250.00114477825144</v>
      </c>
      <c r="AI365" s="52">
        <f t="shared" si="313"/>
        <v>159.83549127510079</v>
      </c>
      <c r="AJ365" s="52">
        <f t="shared" si="347"/>
        <v>4.840044689996148E-2</v>
      </c>
      <c r="AK365" s="16">
        <f t="shared" si="362"/>
        <v>16.403931054664497</v>
      </c>
      <c r="AL365" s="16">
        <f t="shared" si="363"/>
        <v>16.402991171079179</v>
      </c>
      <c r="AM365" s="32">
        <f t="shared" si="314"/>
        <v>6.111139092115133</v>
      </c>
      <c r="AN365" s="32">
        <f t="shared" si="315"/>
        <v>-1.7355096138101019E-4</v>
      </c>
      <c r="AO365" s="32">
        <f t="shared" si="316"/>
        <v>5.8624110461184777</v>
      </c>
      <c r="AP365" s="32">
        <f t="shared" si="317"/>
        <v>-1.7355096138101019E-4</v>
      </c>
      <c r="AQ365" s="32">
        <f t="shared" si="318"/>
        <v>1.7257339683525463</v>
      </c>
      <c r="AR365" s="56">
        <f t="shared" si="364"/>
        <v>2049.4749828529771</v>
      </c>
      <c r="AS365" s="56">
        <f t="shared" si="364"/>
        <v>-1.9783580715497903E-2</v>
      </c>
      <c r="AT365" s="56">
        <f t="shared" si="364"/>
        <v>295.37073298477429</v>
      </c>
      <c r="AU365" s="55">
        <f t="shared" si="349"/>
        <v>0.31005890174502254</v>
      </c>
      <c r="AV365" s="56">
        <f t="shared" si="319"/>
        <v>11547.111134119696</v>
      </c>
      <c r="AW365" s="53">
        <f t="shared" si="320"/>
        <v>1.0319909823032419E-2</v>
      </c>
      <c r="AX365" s="53">
        <f t="shared" si="321"/>
        <v>9.6755656951062335E-2</v>
      </c>
      <c r="AY365" s="56">
        <f t="shared" si="322"/>
        <v>676.67023486416861</v>
      </c>
      <c r="AZ365" s="56">
        <f t="shared" si="323"/>
        <v>399.588728187752</v>
      </c>
      <c r="BA365" s="53">
        <f t="shared" si="324"/>
        <v>7.4403432051347793E-3</v>
      </c>
      <c r="BB365" s="56">
        <f t="shared" si="325"/>
        <v>277.09080236740158</v>
      </c>
      <c r="BC365" s="56">
        <f t="shared" si="326"/>
        <v>-9.2956909849704061E-3</v>
      </c>
      <c r="BD365" s="53">
        <f t="shared" si="327"/>
        <v>-8.3077656041788292E-9</v>
      </c>
      <c r="BE365" s="32">
        <f t="shared" si="328"/>
        <v>6.1111390862717139</v>
      </c>
      <c r="BF365" s="53">
        <f t="shared" si="329"/>
        <v>2.53809230118518E-7</v>
      </c>
      <c r="BG365" s="51">
        <f t="shared" si="350"/>
        <v>6.1111393400809444</v>
      </c>
      <c r="BH365" s="51">
        <f t="shared" si="330"/>
        <v>-8.9372222186182414E-3</v>
      </c>
      <c r="BI365" s="51">
        <f t="shared" si="331"/>
        <v>-8.3792089457032301E-2</v>
      </c>
    </row>
    <row r="366" spans="1:61" ht="12.75" customHeight="1" x14ac:dyDescent="0.2">
      <c r="A366" s="45">
        <f t="shared" si="332"/>
        <v>340</v>
      </c>
      <c r="B366" s="57">
        <f t="shared" si="351"/>
        <v>9.6755656951062335E-2</v>
      </c>
      <c r="C366" s="16">
        <f t="shared" si="333"/>
        <v>9.4876562251215546E-2</v>
      </c>
      <c r="D366" s="34">
        <f t="shared" si="334"/>
        <v>1</v>
      </c>
      <c r="E366" s="49">
        <f t="shared" si="352"/>
        <v>8.2155700398224424E-2</v>
      </c>
      <c r="F366" s="49">
        <f t="shared" si="335"/>
        <v>4.7455289484787465E-2</v>
      </c>
      <c r="G366" s="20">
        <f t="shared" si="306"/>
        <v>4.7455289484787465E-2</v>
      </c>
      <c r="H366" s="49">
        <f t="shared" si="336"/>
        <v>30.011872344490712</v>
      </c>
      <c r="I366" s="20">
        <f t="shared" si="307"/>
        <v>30.011872344490712</v>
      </c>
      <c r="J366" s="57">
        <f t="shared" si="337"/>
        <v>0</v>
      </c>
      <c r="K366" s="16">
        <f t="shared" si="308"/>
        <v>30.011872344490712</v>
      </c>
      <c r="L366" s="34">
        <f t="shared" si="338"/>
        <v>1</v>
      </c>
      <c r="M366" s="49">
        <f t="shared" si="353"/>
        <v>59.988161678289586</v>
      </c>
      <c r="N366" s="20">
        <f t="shared" si="354"/>
        <v>59.988161678289586</v>
      </c>
      <c r="O366" s="16">
        <f t="shared" si="339"/>
        <v>30.011838321710414</v>
      </c>
      <c r="P366" s="49">
        <f t="shared" si="355"/>
        <v>4.7455289484787458E-2</v>
      </c>
      <c r="Q366" s="20">
        <f t="shared" si="309"/>
        <v>4.7455289484787458E-2</v>
      </c>
      <c r="R366" s="49">
        <f t="shared" si="356"/>
        <v>9.487656225266794E-2</v>
      </c>
      <c r="S366" s="20">
        <f t="shared" si="310"/>
        <v>9.487656225266794E-2</v>
      </c>
      <c r="T366" s="57">
        <f t="shared" si="357"/>
        <v>-8.3792089457032301E-2</v>
      </c>
      <c r="U366" s="16">
        <f t="shared" si="340"/>
        <v>-1.6363890588078772E-3</v>
      </c>
      <c r="V366" s="16">
        <f t="shared" si="358"/>
        <v>-1.6363890588078772E-3</v>
      </c>
      <c r="W366" s="34">
        <f t="shared" si="311"/>
        <v>4</v>
      </c>
      <c r="X366" s="49">
        <f t="shared" si="359"/>
        <v>59.98812766900722</v>
      </c>
      <c r="Y366" s="20">
        <f t="shared" si="360"/>
        <v>59.98812766900722</v>
      </c>
      <c r="Z366" s="16">
        <f t="shared" si="341"/>
        <v>30.01187233099278</v>
      </c>
      <c r="AA366" s="49">
        <f t="shared" si="312"/>
        <v>-9.4522182233208372E-4</v>
      </c>
      <c r="AB366" s="20">
        <f t="shared" si="342"/>
        <v>359.99905477817765</v>
      </c>
      <c r="AC366" s="49">
        <f t="shared" si="343"/>
        <v>1.8897654314638669E-3</v>
      </c>
      <c r="AD366" s="20">
        <f t="shared" si="344"/>
        <v>359.99811023456851</v>
      </c>
      <c r="AF366" s="58">
        <f t="shared" si="361"/>
        <v>6.1111393400809444</v>
      </c>
      <c r="AG366" s="51">
        <f t="shared" si="345"/>
        <v>366.66836040485668</v>
      </c>
      <c r="AH366" s="16">
        <f t="shared" si="346"/>
        <v>250.0011548214932</v>
      </c>
      <c r="AI366" s="52">
        <f t="shared" si="313"/>
        <v>159.83550411717408</v>
      </c>
      <c r="AJ366" s="52">
        <f t="shared" si="347"/>
        <v>4.8400511307136185E-2</v>
      </c>
      <c r="AK366" s="16">
        <f t="shared" si="362"/>
        <v>16.452331565971633</v>
      </c>
      <c r="AL366" s="16">
        <f t="shared" si="363"/>
        <v>16.451386344149284</v>
      </c>
      <c r="AM366" s="32">
        <f t="shared" si="314"/>
        <v>6.111139337588531</v>
      </c>
      <c r="AN366" s="32">
        <f t="shared" si="315"/>
        <v>-1.7453644293845394E-4</v>
      </c>
      <c r="AO366" s="32">
        <f t="shared" si="316"/>
        <v>5.8609515404512731</v>
      </c>
      <c r="AP366" s="32">
        <f t="shared" si="317"/>
        <v>-1.7453644293845394E-4</v>
      </c>
      <c r="AQ366" s="32">
        <f t="shared" si="318"/>
        <v>1.7306851371361107</v>
      </c>
      <c r="AR366" s="56">
        <f t="shared" si="364"/>
        <v>2055.3359343934285</v>
      </c>
      <c r="AS366" s="56">
        <f t="shared" si="364"/>
        <v>-1.9958117158436355E-2</v>
      </c>
      <c r="AT366" s="56">
        <f t="shared" si="364"/>
        <v>297.1014181219104</v>
      </c>
      <c r="AU366" s="55">
        <f t="shared" si="349"/>
        <v>0.31005890174502254</v>
      </c>
      <c r="AV366" s="56">
        <f t="shared" si="319"/>
        <v>11547.112061878895</v>
      </c>
      <c r="AW366" s="53">
        <f t="shared" si="320"/>
        <v>1.0319910652191433E-2</v>
      </c>
      <c r="AX366" s="53">
        <f t="shared" si="321"/>
        <v>9.675566083800638E-2</v>
      </c>
      <c r="AY366" s="56">
        <f t="shared" si="322"/>
        <v>676.67020768044313</v>
      </c>
      <c r="AZ366" s="56">
        <f t="shared" si="323"/>
        <v>399.58876029293521</v>
      </c>
      <c r="BA366" s="53">
        <f t="shared" si="324"/>
        <v>7.4403432051347793E-3</v>
      </c>
      <c r="BB366" s="56">
        <f t="shared" si="325"/>
        <v>277.09082463041943</v>
      </c>
      <c r="BC366" s="56">
        <f t="shared" si="326"/>
        <v>-9.3772429115119849E-3</v>
      </c>
      <c r="BD366" s="53">
        <f t="shared" si="327"/>
        <v>-8.3806503731940725E-9</v>
      </c>
      <c r="BE366" s="32">
        <f t="shared" si="328"/>
        <v>6.1111393317002944</v>
      </c>
      <c r="BF366" s="53">
        <f t="shared" si="329"/>
        <v>2.5525043524805477E-7</v>
      </c>
      <c r="BG366" s="51">
        <f t="shared" si="350"/>
        <v>6.1111395869507295</v>
      </c>
      <c r="BH366" s="51">
        <f t="shared" si="330"/>
        <v>-8.9372222185771979E-3</v>
      </c>
      <c r="BI366" s="51">
        <f t="shared" si="331"/>
        <v>-8.3792086090486204E-2</v>
      </c>
    </row>
    <row r="367" spans="1:61" ht="12.75" customHeight="1" x14ac:dyDescent="0.2">
      <c r="A367" s="45">
        <f t="shared" si="332"/>
        <v>341</v>
      </c>
      <c r="B367" s="57">
        <f t="shared" si="351"/>
        <v>9.675566083800638E-2</v>
      </c>
      <c r="C367" s="16">
        <f t="shared" si="333"/>
        <v>9.4865895406542222E-2</v>
      </c>
      <c r="D367" s="34">
        <f t="shared" si="334"/>
        <v>1</v>
      </c>
      <c r="E367" s="49">
        <f t="shared" si="352"/>
        <v>8.2146435580035385E-2</v>
      </c>
      <c r="F367" s="49">
        <f t="shared" si="335"/>
        <v>4.745000290292152E-2</v>
      </c>
      <c r="G367" s="20">
        <f t="shared" si="306"/>
        <v>4.745000290292152E-2</v>
      </c>
      <c r="H367" s="49">
        <f t="shared" si="336"/>
        <v>30.011906346146517</v>
      </c>
      <c r="I367" s="20">
        <f t="shared" si="307"/>
        <v>30.011906346146517</v>
      </c>
      <c r="J367" s="57">
        <f t="shared" si="337"/>
        <v>0</v>
      </c>
      <c r="K367" s="16">
        <f t="shared" si="308"/>
        <v>30.011906346146517</v>
      </c>
      <c r="L367" s="34">
        <f t="shared" si="338"/>
        <v>1</v>
      </c>
      <c r="M367" s="49">
        <f t="shared" si="353"/>
        <v>59.98812766900722</v>
      </c>
      <c r="N367" s="20">
        <f t="shared" si="354"/>
        <v>59.98812766900722</v>
      </c>
      <c r="O367" s="16">
        <f t="shared" si="339"/>
        <v>30.01187233099278</v>
      </c>
      <c r="P367" s="49">
        <f t="shared" si="355"/>
        <v>4.7450002902921506E-2</v>
      </c>
      <c r="Q367" s="20">
        <f t="shared" si="309"/>
        <v>4.7450002902921506E-2</v>
      </c>
      <c r="R367" s="49">
        <f t="shared" si="356"/>
        <v>9.4865895402203609E-2</v>
      </c>
      <c r="S367" s="20">
        <f t="shared" si="310"/>
        <v>9.4865895402203609E-2</v>
      </c>
      <c r="T367" s="57">
        <f t="shared" si="357"/>
        <v>-8.3792086090486204E-2</v>
      </c>
      <c r="U367" s="16">
        <f t="shared" si="340"/>
        <v>-1.645650510450819E-3</v>
      </c>
      <c r="V367" s="16">
        <f t="shared" si="358"/>
        <v>-1.645650510450819E-3</v>
      </c>
      <c r="W367" s="34">
        <f t="shared" si="311"/>
        <v>4</v>
      </c>
      <c r="X367" s="49">
        <f t="shared" si="359"/>
        <v>59.988093667504664</v>
      </c>
      <c r="Y367" s="20">
        <f t="shared" si="360"/>
        <v>59.988093667504664</v>
      </c>
      <c r="Z367" s="16">
        <f t="shared" si="341"/>
        <v>30.011906332495336</v>
      </c>
      <c r="AA367" s="49">
        <f t="shared" si="312"/>
        <v>-9.5057278544657183E-4</v>
      </c>
      <c r="AB367" s="20">
        <f t="shared" si="342"/>
        <v>359.99904942721457</v>
      </c>
      <c r="AC367" s="49">
        <f t="shared" si="343"/>
        <v>1.9004615898617525E-3</v>
      </c>
      <c r="AD367" s="20">
        <f t="shared" si="344"/>
        <v>359.99809953841014</v>
      </c>
      <c r="AF367" s="58">
        <f t="shared" si="361"/>
        <v>6.1111395869507295</v>
      </c>
      <c r="AG367" s="51">
        <f t="shared" si="345"/>
        <v>366.66837521704377</v>
      </c>
      <c r="AH367" s="16">
        <f t="shared" si="346"/>
        <v>250.00116492071169</v>
      </c>
      <c r="AI367" s="52">
        <f t="shared" si="313"/>
        <v>159.83551703082412</v>
      </c>
      <c r="AJ367" s="52">
        <f t="shared" si="347"/>
        <v>4.8400575688333447E-2</v>
      </c>
      <c r="AK367" s="16">
        <f t="shared" si="362"/>
        <v>16.500732141659967</v>
      </c>
      <c r="AL367" s="16">
        <f t="shared" si="363"/>
        <v>16.499781568874539</v>
      </c>
      <c r="AM367" s="32">
        <f t="shared" si="314"/>
        <v>6.111139584430024</v>
      </c>
      <c r="AN367" s="32">
        <f t="shared" si="315"/>
        <v>-1.7552427185361314E-4</v>
      </c>
      <c r="AO367" s="32">
        <f t="shared" si="316"/>
        <v>5.8594878529633672</v>
      </c>
      <c r="AP367" s="32">
        <f t="shared" si="317"/>
        <v>-1.7552427185361314E-4</v>
      </c>
      <c r="AQ367" s="32">
        <f t="shared" si="318"/>
        <v>1.7356350772447295</v>
      </c>
      <c r="AR367" s="56">
        <f t="shared" si="364"/>
        <v>2061.1954222463919</v>
      </c>
      <c r="AS367" s="56">
        <f t="shared" si="364"/>
        <v>-2.0133641430289968E-2</v>
      </c>
      <c r="AT367" s="56">
        <f t="shared" si="364"/>
        <v>298.83705319915515</v>
      </c>
      <c r="AU367" s="55">
        <f t="shared" si="349"/>
        <v>0.31005890174502254</v>
      </c>
      <c r="AV367" s="56">
        <f t="shared" si="319"/>
        <v>11547.112994809066</v>
      </c>
      <c r="AW367" s="53">
        <f t="shared" si="320"/>
        <v>1.0319911485971858E-2</v>
      </c>
      <c r="AX367" s="53">
        <f t="shared" si="321"/>
        <v>9.6755664746614553E-2</v>
      </c>
      <c r="AY367" s="56">
        <f t="shared" si="322"/>
        <v>676.67018034520947</v>
      </c>
      <c r="AZ367" s="56">
        <f t="shared" si="323"/>
        <v>399.5887925770603</v>
      </c>
      <c r="BA367" s="53">
        <f t="shared" si="324"/>
        <v>7.4403432051347793E-3</v>
      </c>
      <c r="BB367" s="56">
        <f t="shared" si="325"/>
        <v>277.09084701752272</v>
      </c>
      <c r="BC367" s="56">
        <f t="shared" si="326"/>
        <v>-9.459249373549028E-3</v>
      </c>
      <c r="BD367" s="53">
        <f t="shared" si="327"/>
        <v>-8.4539413706824E-9</v>
      </c>
      <c r="BE367" s="32">
        <f t="shared" si="328"/>
        <v>6.1111395784967879</v>
      </c>
      <c r="BF367" s="53">
        <f t="shared" si="329"/>
        <v>2.5669507309228698E-7</v>
      </c>
      <c r="BG367" s="51">
        <f t="shared" si="350"/>
        <v>6.1111398351918611</v>
      </c>
      <c r="BH367" s="51">
        <f t="shared" si="330"/>
        <v>-8.9372222185358213E-3</v>
      </c>
      <c r="BI367" s="51">
        <f t="shared" si="331"/>
        <v>-8.3792082705175713E-2</v>
      </c>
    </row>
    <row r="368" spans="1:61" ht="12.75" customHeight="1" x14ac:dyDescent="0.2">
      <c r="A368" s="45">
        <f t="shared" si="332"/>
        <v>342</v>
      </c>
      <c r="B368" s="57">
        <f t="shared" si="351"/>
        <v>9.6755664746614553E-2</v>
      </c>
      <c r="C368" s="16">
        <f t="shared" si="333"/>
        <v>9.4855203156782864E-2</v>
      </c>
      <c r="D368" s="34">
        <f t="shared" si="334"/>
        <v>1</v>
      </c>
      <c r="E368" s="49">
        <f t="shared" si="352"/>
        <v>8.2137148775790522E-2</v>
      </c>
      <c r="F368" s="49">
        <f t="shared" si="335"/>
        <v>4.7444703591782288E-2</v>
      </c>
      <c r="G368" s="20">
        <f t="shared" si="306"/>
        <v>4.7444703591782288E-2</v>
      </c>
      <c r="H368" s="49">
        <f t="shared" si="336"/>
        <v>30.011940340005154</v>
      </c>
      <c r="I368" s="20">
        <f t="shared" si="307"/>
        <v>30.011940340005154</v>
      </c>
      <c r="J368" s="57">
        <f t="shared" si="337"/>
        <v>0</v>
      </c>
      <c r="K368" s="16">
        <f t="shared" si="308"/>
        <v>30.011940340005154</v>
      </c>
      <c r="L368" s="34">
        <f t="shared" si="338"/>
        <v>1</v>
      </c>
      <c r="M368" s="49">
        <f t="shared" si="353"/>
        <v>59.98809366750465</v>
      </c>
      <c r="N368" s="20">
        <f t="shared" si="354"/>
        <v>59.98809366750465</v>
      </c>
      <c r="O368" s="16">
        <f t="shared" si="339"/>
        <v>30.01190633249535</v>
      </c>
      <c r="P368" s="49">
        <f t="shared" si="355"/>
        <v>4.7444703591782322E-2</v>
      </c>
      <c r="Q368" s="20">
        <f t="shared" si="309"/>
        <v>4.7444703591782322E-2</v>
      </c>
      <c r="R368" s="49">
        <f t="shared" si="356"/>
        <v>9.4855203157058421E-2</v>
      </c>
      <c r="S368" s="20">
        <f t="shared" si="310"/>
        <v>9.4855203157058421E-2</v>
      </c>
      <c r="T368" s="57">
        <f t="shared" si="357"/>
        <v>-8.3792082705175713E-2</v>
      </c>
      <c r="U368" s="16">
        <f t="shared" si="340"/>
        <v>-1.6549339293851911E-3</v>
      </c>
      <c r="V368" s="16">
        <f t="shared" si="358"/>
        <v>-1.6549339293851911E-3</v>
      </c>
      <c r="W368" s="34">
        <f t="shared" si="311"/>
        <v>4</v>
      </c>
      <c r="X368" s="49">
        <f t="shared" si="359"/>
        <v>59.9880596738005</v>
      </c>
      <c r="Y368" s="20">
        <f t="shared" si="360"/>
        <v>59.9880596738005</v>
      </c>
      <c r="Z368" s="16">
        <f t="shared" si="341"/>
        <v>30.0119403261995</v>
      </c>
      <c r="AA368" s="49">
        <f t="shared" si="312"/>
        <v>-9.5593645184767928E-4</v>
      </c>
      <c r="AB368" s="20">
        <f t="shared" si="342"/>
        <v>359.99904406354813</v>
      </c>
      <c r="AC368" s="49">
        <f t="shared" si="343"/>
        <v>1.9111831295312743E-3</v>
      </c>
      <c r="AD368" s="20">
        <f t="shared" si="344"/>
        <v>359.99808881687045</v>
      </c>
      <c r="AF368" s="58">
        <f t="shared" si="361"/>
        <v>6.1111398351918611</v>
      </c>
      <c r="AG368" s="51">
        <f t="shared" si="345"/>
        <v>366.66839011151166</v>
      </c>
      <c r="AH368" s="16">
        <f t="shared" si="346"/>
        <v>250.00117507603071</v>
      </c>
      <c r="AI368" s="52">
        <f t="shared" si="313"/>
        <v>159.83553001620916</v>
      </c>
      <c r="AJ368" s="52">
        <f t="shared" si="347"/>
        <v>4.8400640043666954E-2</v>
      </c>
      <c r="AK368" s="16">
        <f t="shared" si="362"/>
        <v>16.549132781703634</v>
      </c>
      <c r="AL368" s="16">
        <f t="shared" si="363"/>
        <v>16.54817684525176</v>
      </c>
      <c r="AM368" s="32">
        <f t="shared" si="314"/>
        <v>6.1111398326426354</v>
      </c>
      <c r="AN368" s="32">
        <f t="shared" si="315"/>
        <v>-1.7651444390875162E-4</v>
      </c>
      <c r="AO368" s="32">
        <f t="shared" si="316"/>
        <v>5.8580199846873038</v>
      </c>
      <c r="AP368" s="32">
        <f t="shared" si="317"/>
        <v>-1.7651444390875162E-4</v>
      </c>
      <c r="AQ368" s="32">
        <f t="shared" si="318"/>
        <v>1.7405837851467005</v>
      </c>
      <c r="AR368" s="56">
        <f t="shared" si="364"/>
        <v>2067.0534422310793</v>
      </c>
      <c r="AS368" s="56">
        <f t="shared" si="364"/>
        <v>-2.031015587419872E-2</v>
      </c>
      <c r="AT368" s="56">
        <f t="shared" si="364"/>
        <v>300.57763698430188</v>
      </c>
      <c r="AU368" s="55">
        <f t="shared" si="349"/>
        <v>0.31005890174502254</v>
      </c>
      <c r="AV368" s="56">
        <f t="shared" si="319"/>
        <v>11547.11393292164</v>
      </c>
      <c r="AW368" s="53">
        <f t="shared" si="320"/>
        <v>1.0319912324383911E-2</v>
      </c>
      <c r="AX368" s="53">
        <f t="shared" si="321"/>
        <v>9.6755668676934775E-2</v>
      </c>
      <c r="AY368" s="56">
        <f t="shared" si="322"/>
        <v>676.6701528581325</v>
      </c>
      <c r="AZ368" s="56">
        <f t="shared" si="323"/>
        <v>399.58882504052292</v>
      </c>
      <c r="BA368" s="53">
        <f t="shared" si="324"/>
        <v>7.4403432051347793E-3</v>
      </c>
      <c r="BB368" s="56">
        <f t="shared" si="325"/>
        <v>277.09086952898576</v>
      </c>
      <c r="BC368" s="56">
        <f t="shared" si="326"/>
        <v>-9.5417113761868677E-3</v>
      </c>
      <c r="BD368" s="53">
        <f t="shared" si="327"/>
        <v>-8.5276394949287852E-9</v>
      </c>
      <c r="BE368" s="32">
        <f t="shared" si="328"/>
        <v>6.1111398266642212</v>
      </c>
      <c r="BF368" s="53">
        <f t="shared" si="329"/>
        <v>2.581431374814818E-7</v>
      </c>
      <c r="BG368" s="51">
        <f t="shared" si="350"/>
        <v>6.1111400848073583</v>
      </c>
      <c r="BH368" s="51">
        <f t="shared" si="330"/>
        <v>-8.9372222184941116E-3</v>
      </c>
      <c r="BI368" s="51">
        <f t="shared" si="331"/>
        <v>-8.3792079301059336E-2</v>
      </c>
    </row>
    <row r="369" spans="1:61" ht="12.75" customHeight="1" x14ac:dyDescent="0.2">
      <c r="A369" s="45">
        <f t="shared" si="332"/>
        <v>343</v>
      </c>
      <c r="B369" s="57">
        <f t="shared" si="351"/>
        <v>9.6755668676934775E-2</v>
      </c>
      <c r="C369" s="16">
        <f t="shared" si="333"/>
        <v>9.4844485547412205E-2</v>
      </c>
      <c r="D369" s="34">
        <f t="shared" si="334"/>
        <v>1</v>
      </c>
      <c r="E369" s="49">
        <f t="shared" si="352"/>
        <v>8.2127840024903143E-2</v>
      </c>
      <c r="F369" s="49">
        <f t="shared" si="335"/>
        <v>4.7439391574053462E-2</v>
      </c>
      <c r="G369" s="20">
        <f t="shared" si="306"/>
        <v>4.7439391574053462E-2</v>
      </c>
      <c r="H369" s="49">
        <f t="shared" si="336"/>
        <v>30.011974326048048</v>
      </c>
      <c r="I369" s="20">
        <f t="shared" si="307"/>
        <v>30.011974326048048</v>
      </c>
      <c r="J369" s="57">
        <f t="shared" si="337"/>
        <v>0</v>
      </c>
      <c r="K369" s="16">
        <f t="shared" si="308"/>
        <v>30.011974326048048</v>
      </c>
      <c r="L369" s="34">
        <f t="shared" si="338"/>
        <v>1</v>
      </c>
      <c r="M369" s="49">
        <f t="shared" si="353"/>
        <v>59.9880596738005</v>
      </c>
      <c r="N369" s="20">
        <f t="shared" si="354"/>
        <v>59.9880596738005</v>
      </c>
      <c r="O369" s="16">
        <f t="shared" si="339"/>
        <v>30.0119403261995</v>
      </c>
      <c r="P369" s="49">
        <f t="shared" si="355"/>
        <v>4.7439391574053448E-2</v>
      </c>
      <c r="Q369" s="20">
        <f t="shared" si="309"/>
        <v>4.7439391574053448E-2</v>
      </c>
      <c r="R369" s="49">
        <f t="shared" si="356"/>
        <v>9.4844485547091434E-2</v>
      </c>
      <c r="S369" s="20">
        <f t="shared" si="310"/>
        <v>9.4844485547091434E-2</v>
      </c>
      <c r="T369" s="57">
        <f t="shared" si="357"/>
        <v>-8.3792079301059336E-2</v>
      </c>
      <c r="U369" s="16">
        <f t="shared" si="340"/>
        <v>-1.664239276156193E-3</v>
      </c>
      <c r="V369" s="16">
        <f t="shared" si="358"/>
        <v>-1.664239276156193E-3</v>
      </c>
      <c r="W369" s="34">
        <f t="shared" si="311"/>
        <v>4</v>
      </c>
      <c r="X369" s="49">
        <f t="shared" si="359"/>
        <v>59.988025687913314</v>
      </c>
      <c r="Y369" s="20">
        <f t="shared" si="360"/>
        <v>59.988025687913314</v>
      </c>
      <c r="Z369" s="16">
        <f t="shared" si="341"/>
        <v>30.011974312086686</v>
      </c>
      <c r="AA369" s="49">
        <f t="shared" si="312"/>
        <v>-9.6131279879155599E-4</v>
      </c>
      <c r="AB369" s="20">
        <f t="shared" si="342"/>
        <v>359.99903868720122</v>
      </c>
      <c r="AC369" s="49">
        <f t="shared" si="343"/>
        <v>1.921929815340385E-3</v>
      </c>
      <c r="AD369" s="20">
        <f t="shared" si="344"/>
        <v>359.99807807018465</v>
      </c>
      <c r="AF369" s="58">
        <f t="shared" si="361"/>
        <v>6.1111400848073583</v>
      </c>
      <c r="AG369" s="51">
        <f t="shared" si="345"/>
        <v>366.66840508844149</v>
      </c>
      <c r="AH369" s="16">
        <f t="shared" si="346"/>
        <v>250.00118528757375</v>
      </c>
      <c r="AI369" s="52">
        <f t="shared" si="313"/>
        <v>159.83554307348729</v>
      </c>
      <c r="AJ369" s="52">
        <f t="shared" si="347"/>
        <v>4.8400704372852488E-2</v>
      </c>
      <c r="AK369" s="16">
        <f t="shared" si="362"/>
        <v>16.597533486076486</v>
      </c>
      <c r="AL369" s="16">
        <f t="shared" si="363"/>
        <v>16.596572173277707</v>
      </c>
      <c r="AM369" s="32">
        <f t="shared" si="314"/>
        <v>6.1111400822293849</v>
      </c>
      <c r="AN369" s="32">
        <f t="shared" si="315"/>
        <v>-1.7750695489667905E-4</v>
      </c>
      <c r="AO369" s="32">
        <f t="shared" si="316"/>
        <v>5.8565479366586093</v>
      </c>
      <c r="AP369" s="32">
        <f t="shared" si="317"/>
        <v>-1.7750695489667905E-4</v>
      </c>
      <c r="AQ369" s="32">
        <f t="shared" si="318"/>
        <v>1.7455312573111836</v>
      </c>
      <c r="AR369" s="56">
        <f t="shared" si="364"/>
        <v>2072.9099901677378</v>
      </c>
      <c r="AS369" s="56">
        <f t="shared" si="364"/>
        <v>-2.04876628290954E-2</v>
      </c>
      <c r="AT369" s="56">
        <f t="shared" si="364"/>
        <v>302.32316824161308</v>
      </c>
      <c r="AU369" s="55">
        <f t="shared" si="349"/>
        <v>0.31005890174502254</v>
      </c>
      <c r="AV369" s="56">
        <f t="shared" si="319"/>
        <v>11547.114876228037</v>
      </c>
      <c r="AW369" s="53">
        <f t="shared" si="320"/>
        <v>1.0319913167437801E-2</v>
      </c>
      <c r="AX369" s="53">
        <f t="shared" si="321"/>
        <v>9.6755672629014924E-2</v>
      </c>
      <c r="AY369" s="56">
        <f t="shared" si="322"/>
        <v>676.67012521887784</v>
      </c>
      <c r="AZ369" s="56">
        <f t="shared" si="323"/>
        <v>399.58885768371823</v>
      </c>
      <c r="BA369" s="53">
        <f t="shared" si="324"/>
        <v>7.4403432051347793E-3</v>
      </c>
      <c r="BB369" s="56">
        <f t="shared" si="325"/>
        <v>277.09089216508272</v>
      </c>
      <c r="BC369" s="56">
        <f t="shared" si="326"/>
        <v>-9.624629923109751E-3</v>
      </c>
      <c r="BD369" s="53">
        <f t="shared" si="327"/>
        <v>-8.601745642948142E-9</v>
      </c>
      <c r="BE369" s="32">
        <f t="shared" si="328"/>
        <v>6.1111400762056123</v>
      </c>
      <c r="BF369" s="53">
        <f t="shared" si="329"/>
        <v>2.5959462226132332E-7</v>
      </c>
      <c r="BG369" s="51">
        <f t="shared" si="350"/>
        <v>6.1111403358002345</v>
      </c>
      <c r="BH369" s="51">
        <f t="shared" si="330"/>
        <v>-8.9372222184520705E-3</v>
      </c>
      <c r="BI369" s="51">
        <f t="shared" si="331"/>
        <v>-8.3792075878095687E-2</v>
      </c>
    </row>
    <row r="370" spans="1:61" ht="12.75" customHeight="1" x14ac:dyDescent="0.2">
      <c r="A370" s="45">
        <f t="shared" si="332"/>
        <v>344</v>
      </c>
      <c r="B370" s="57">
        <f t="shared" si="351"/>
        <v>9.6755672629014924E-2</v>
      </c>
      <c r="C370" s="16">
        <f t="shared" si="333"/>
        <v>9.4833742813648314E-2</v>
      </c>
      <c r="D370" s="34">
        <f t="shared" si="334"/>
        <v>1</v>
      </c>
      <c r="E370" s="49">
        <f t="shared" si="352"/>
        <v>8.2118509531089331E-2</v>
      </c>
      <c r="F370" s="49">
        <f t="shared" si="335"/>
        <v>4.7434066967324946E-2</v>
      </c>
      <c r="G370" s="20">
        <f t="shared" si="306"/>
        <v>4.7434066967324946E-2</v>
      </c>
      <c r="H370" s="49">
        <f t="shared" si="336"/>
        <v>30.012008304256803</v>
      </c>
      <c r="I370" s="20">
        <f t="shared" si="307"/>
        <v>30.012008304256803</v>
      </c>
      <c r="J370" s="57">
        <f t="shared" si="337"/>
        <v>0</v>
      </c>
      <c r="K370" s="16">
        <f t="shared" si="308"/>
        <v>30.012008304256803</v>
      </c>
      <c r="L370" s="34">
        <f t="shared" si="338"/>
        <v>1</v>
      </c>
      <c r="M370" s="49">
        <f t="shared" si="353"/>
        <v>59.988025687913328</v>
      </c>
      <c r="N370" s="20">
        <f t="shared" si="354"/>
        <v>59.988025687913328</v>
      </c>
      <c r="O370" s="16">
        <f t="shared" si="339"/>
        <v>30.011974312086672</v>
      </c>
      <c r="P370" s="49">
        <f t="shared" si="355"/>
        <v>4.7434066967324919E-2</v>
      </c>
      <c r="Q370" s="20">
        <f t="shared" si="309"/>
        <v>4.7434066967324919E-2</v>
      </c>
      <c r="R370" s="49">
        <f t="shared" si="356"/>
        <v>9.4833742817332575E-2</v>
      </c>
      <c r="S370" s="20">
        <f t="shared" si="310"/>
        <v>9.4833742817332575E-2</v>
      </c>
      <c r="T370" s="57">
        <f t="shared" si="357"/>
        <v>-8.3792075878095687E-2</v>
      </c>
      <c r="U370" s="16">
        <f t="shared" si="340"/>
        <v>-1.6735663470063555E-3</v>
      </c>
      <c r="V370" s="16">
        <f t="shared" si="358"/>
        <v>-1.6735663470063555E-3</v>
      </c>
      <c r="W370" s="34">
        <f t="shared" si="311"/>
        <v>4</v>
      </c>
      <c r="X370" s="49">
        <f t="shared" si="359"/>
        <v>59.987991709861518</v>
      </c>
      <c r="Y370" s="20">
        <f t="shared" si="360"/>
        <v>59.987991709861518</v>
      </c>
      <c r="Z370" s="16">
        <f t="shared" si="341"/>
        <v>30.012008290138482</v>
      </c>
      <c r="AA370" s="49">
        <f t="shared" si="312"/>
        <v>-9.6670170862808561E-4</v>
      </c>
      <c r="AB370" s="20">
        <f t="shared" si="342"/>
        <v>359.99903329829135</v>
      </c>
      <c r="AC370" s="49">
        <f t="shared" si="343"/>
        <v>1.9327019821124374E-3</v>
      </c>
      <c r="AD370" s="20">
        <f t="shared" si="344"/>
        <v>359.99806729801787</v>
      </c>
      <c r="AF370" s="58">
        <f t="shared" si="361"/>
        <v>6.1111403358002345</v>
      </c>
      <c r="AG370" s="51">
        <f t="shared" si="345"/>
        <v>366.66842014801409</v>
      </c>
      <c r="AH370" s="16">
        <f t="shared" si="346"/>
        <v>250.00119555546416</v>
      </c>
      <c r="AI370" s="52">
        <f t="shared" si="313"/>
        <v>159.83555620281601</v>
      </c>
      <c r="AJ370" s="52">
        <f t="shared" si="347"/>
        <v>4.8400768675946892E-2</v>
      </c>
      <c r="AK370" s="16">
        <f t="shared" si="362"/>
        <v>16.645934254752433</v>
      </c>
      <c r="AL370" s="16">
        <f t="shared" si="363"/>
        <v>16.644967553043784</v>
      </c>
      <c r="AM370" s="32">
        <f t="shared" si="314"/>
        <v>6.1111403331932834</v>
      </c>
      <c r="AN370" s="32">
        <f t="shared" si="315"/>
        <v>-1.7850178308576587E-4</v>
      </c>
      <c r="AO370" s="32">
        <f t="shared" si="316"/>
        <v>5.8550717099128882</v>
      </c>
      <c r="AP370" s="32">
        <f t="shared" si="317"/>
        <v>-1.7850178308576587E-4</v>
      </c>
      <c r="AQ370" s="32">
        <f t="shared" si="318"/>
        <v>1.7504774902178784</v>
      </c>
      <c r="AR370" s="56">
        <f t="shared" si="364"/>
        <v>2078.7650618776506</v>
      </c>
      <c r="AS370" s="56">
        <f t="shared" si="364"/>
        <v>-2.0666164612181168E-2</v>
      </c>
      <c r="AT370" s="56">
        <f t="shared" si="364"/>
        <v>304.07364573183094</v>
      </c>
      <c r="AU370" s="55">
        <f t="shared" si="349"/>
        <v>0.31005890174502254</v>
      </c>
      <c r="AV370" s="56">
        <f t="shared" si="319"/>
        <v>11547.11582473964</v>
      </c>
      <c r="AW370" s="53">
        <f t="shared" si="320"/>
        <v>1.0319914015143698E-2</v>
      </c>
      <c r="AX370" s="53">
        <f t="shared" si="321"/>
        <v>9.6755676602902657E-2</v>
      </c>
      <c r="AY370" s="56">
        <f t="shared" si="322"/>
        <v>676.67009742711207</v>
      </c>
      <c r="AZ370" s="56">
        <f t="shared" si="323"/>
        <v>399.58889050703999</v>
      </c>
      <c r="BA370" s="53">
        <f t="shared" si="324"/>
        <v>7.4403432051347793E-3</v>
      </c>
      <c r="BB370" s="56">
        <f t="shared" si="325"/>
        <v>277.0909149260865</v>
      </c>
      <c r="BC370" s="56">
        <f t="shared" si="326"/>
        <v>-9.7080060144207891E-3</v>
      </c>
      <c r="BD370" s="53">
        <f t="shared" si="327"/>
        <v>-8.6762607085548473E-9</v>
      </c>
      <c r="BE370" s="32">
        <f t="shared" si="328"/>
        <v>6.1111403271239739</v>
      </c>
      <c r="BF370" s="53">
        <f t="shared" si="329"/>
        <v>2.6104949564891585E-7</v>
      </c>
      <c r="BG370" s="51">
        <f t="shared" si="350"/>
        <v>6.1111405881734697</v>
      </c>
      <c r="BH370" s="51">
        <f t="shared" si="330"/>
        <v>-8.9372222184096912E-3</v>
      </c>
      <c r="BI370" s="51">
        <f t="shared" si="331"/>
        <v>-8.3792072436243425E-2</v>
      </c>
    </row>
    <row r="371" spans="1:61" ht="12.75" customHeight="1" x14ac:dyDescent="0.2">
      <c r="A371" s="45">
        <f t="shared" si="332"/>
        <v>345</v>
      </c>
      <c r="B371" s="57">
        <f t="shared" si="351"/>
        <v>9.6755676602902657E-2</v>
      </c>
      <c r="C371" s="16">
        <f t="shared" si="333"/>
        <v>9.482297462079714E-2</v>
      </c>
      <c r="D371" s="34">
        <f t="shared" si="334"/>
        <v>1</v>
      </c>
      <c r="E371" s="49">
        <f t="shared" si="352"/>
        <v>8.2109157004566072E-2</v>
      </c>
      <c r="F371" s="49">
        <f t="shared" si="335"/>
        <v>4.742872960412739E-2</v>
      </c>
      <c r="G371" s="20">
        <f t="shared" si="306"/>
        <v>4.742872960412739E-2</v>
      </c>
      <c r="H371" s="49">
        <f t="shared" si="336"/>
        <v>30.012042274612806</v>
      </c>
      <c r="I371" s="20">
        <f t="shared" si="307"/>
        <v>30.012042274612806</v>
      </c>
      <c r="J371" s="57">
        <f t="shared" si="337"/>
        <v>0</v>
      </c>
      <c r="K371" s="16">
        <f t="shared" si="308"/>
        <v>30.012042274612806</v>
      </c>
      <c r="L371" s="34">
        <f t="shared" si="338"/>
        <v>1</v>
      </c>
      <c r="M371" s="49">
        <f t="shared" si="353"/>
        <v>59.987991709861518</v>
      </c>
      <c r="N371" s="20">
        <f t="shared" si="354"/>
        <v>59.987991709861518</v>
      </c>
      <c r="O371" s="16">
        <f t="shared" si="339"/>
        <v>30.012008290138482</v>
      </c>
      <c r="P371" s="49">
        <f t="shared" si="355"/>
        <v>4.742872960412739E-2</v>
      </c>
      <c r="Q371" s="20">
        <f t="shared" si="309"/>
        <v>4.742872960412739E-2</v>
      </c>
      <c r="R371" s="49">
        <f t="shared" si="356"/>
        <v>9.4822974621025041E-2</v>
      </c>
      <c r="S371" s="20">
        <f t="shared" si="310"/>
        <v>9.4822974621025041E-2</v>
      </c>
      <c r="T371" s="57">
        <f t="shared" si="357"/>
        <v>-8.3792072436243425E-2</v>
      </c>
      <c r="U371" s="16">
        <f t="shared" si="340"/>
        <v>-1.6829154316773537E-3</v>
      </c>
      <c r="V371" s="16">
        <f t="shared" si="358"/>
        <v>-1.6829154316773537E-3</v>
      </c>
      <c r="W371" s="34">
        <f t="shared" si="311"/>
        <v>4</v>
      </c>
      <c r="X371" s="49">
        <f t="shared" si="359"/>
        <v>59.987957739663713</v>
      </c>
      <c r="Y371" s="20">
        <f t="shared" si="360"/>
        <v>59.987957739663713</v>
      </c>
      <c r="Z371" s="16">
        <f t="shared" si="341"/>
        <v>30.012042260336287</v>
      </c>
      <c r="AA371" s="49">
        <f t="shared" si="312"/>
        <v>-9.7210334876663513E-4</v>
      </c>
      <c r="AB371" s="20">
        <f t="shared" si="342"/>
        <v>359.99902789665123</v>
      </c>
      <c r="AC371" s="49">
        <f t="shared" si="343"/>
        <v>1.9434992061593815E-3</v>
      </c>
      <c r="AD371" s="20">
        <f t="shared" si="344"/>
        <v>359.99805650079384</v>
      </c>
      <c r="AF371" s="58">
        <f t="shared" si="361"/>
        <v>6.1111405881734697</v>
      </c>
      <c r="AG371" s="51">
        <f t="shared" si="345"/>
        <v>366.66843529040818</v>
      </c>
      <c r="AH371" s="16">
        <f t="shared" si="346"/>
        <v>250.00120587982377</v>
      </c>
      <c r="AI371" s="52">
        <f t="shared" si="313"/>
        <v>159.83556940435122</v>
      </c>
      <c r="AJ371" s="52">
        <f t="shared" si="347"/>
        <v>4.8400832952893325E-2</v>
      </c>
      <c r="AK371" s="16">
        <f t="shared" si="362"/>
        <v>16.694335087705326</v>
      </c>
      <c r="AL371" s="16">
        <f t="shared" si="363"/>
        <v>16.693362984356554</v>
      </c>
      <c r="AM371" s="32">
        <f t="shared" si="314"/>
        <v>6.1111405855373109</v>
      </c>
      <c r="AN371" s="32">
        <f t="shared" si="315"/>
        <v>-1.7949895938076694E-4</v>
      </c>
      <c r="AO371" s="32">
        <f t="shared" si="316"/>
        <v>5.8535913054973925</v>
      </c>
      <c r="AP371" s="32">
        <f t="shared" si="317"/>
        <v>-1.7949895938076694E-4</v>
      </c>
      <c r="AQ371" s="32">
        <f t="shared" si="318"/>
        <v>1.755422480318239</v>
      </c>
      <c r="AR371" s="56">
        <f t="shared" si="364"/>
        <v>2084.6186531831481</v>
      </c>
      <c r="AS371" s="56">
        <f t="shared" si="364"/>
        <v>-2.0845663571561934E-2</v>
      </c>
      <c r="AT371" s="56">
        <f t="shared" si="364"/>
        <v>305.8290682121492</v>
      </c>
      <c r="AU371" s="55">
        <f t="shared" si="349"/>
        <v>0.31005890174502254</v>
      </c>
      <c r="AV371" s="56">
        <f t="shared" si="319"/>
        <v>11547.116778467707</v>
      </c>
      <c r="AW371" s="53">
        <f t="shared" si="320"/>
        <v>1.0319914867511666E-2</v>
      </c>
      <c r="AX371" s="53">
        <f t="shared" si="321"/>
        <v>9.675568059864513E-2</v>
      </c>
      <c r="AY371" s="56">
        <f t="shared" si="322"/>
        <v>676.67006948250514</v>
      </c>
      <c r="AZ371" s="56">
        <f t="shared" si="323"/>
        <v>399.58892351087803</v>
      </c>
      <c r="BA371" s="53">
        <f t="shared" si="324"/>
        <v>7.4403432051347793E-3</v>
      </c>
      <c r="BB371" s="56">
        <f t="shared" si="325"/>
        <v>277.09093781226755</v>
      </c>
      <c r="BC371" s="56">
        <f t="shared" si="326"/>
        <v>-9.7918406404460256E-3</v>
      </c>
      <c r="BD371" s="53">
        <f t="shared" si="327"/>
        <v>-8.7511855768252891E-9</v>
      </c>
      <c r="BE371" s="32">
        <f t="shared" si="328"/>
        <v>6.1111405794222842</v>
      </c>
      <c r="BF371" s="53">
        <f t="shared" si="329"/>
        <v>2.625078028393113E-7</v>
      </c>
      <c r="BG371" s="51">
        <f t="shared" si="350"/>
        <v>6.1111408419300872</v>
      </c>
      <c r="BH371" s="51">
        <f t="shared" si="330"/>
        <v>-8.9372222183669772E-3</v>
      </c>
      <c r="BI371" s="51">
        <f t="shared" si="331"/>
        <v>-8.3792068975461667E-2</v>
      </c>
    </row>
    <row r="372" spans="1:61" ht="12.75" customHeight="1" x14ac:dyDescent="0.2">
      <c r="A372" s="45">
        <f t="shared" si="332"/>
        <v>346</v>
      </c>
      <c r="B372" s="57">
        <f t="shared" si="351"/>
        <v>9.675568059864513E-2</v>
      </c>
      <c r="C372" s="16">
        <f t="shared" si="333"/>
        <v>9.4812181392455841E-2</v>
      </c>
      <c r="D372" s="34">
        <f t="shared" si="334"/>
        <v>1</v>
      </c>
      <c r="E372" s="49">
        <f t="shared" si="352"/>
        <v>8.209978281217048E-2</v>
      </c>
      <c r="F372" s="49">
        <f t="shared" si="335"/>
        <v>4.7423379696274852E-2</v>
      </c>
      <c r="G372" s="20">
        <f t="shared" si="306"/>
        <v>4.7423379696274852E-2</v>
      </c>
      <c r="H372" s="49">
        <f t="shared" si="336"/>
        <v>30.012076237097713</v>
      </c>
      <c r="I372" s="20">
        <f t="shared" si="307"/>
        <v>30.012076237097713</v>
      </c>
      <c r="J372" s="57">
        <f t="shared" si="337"/>
        <v>0</v>
      </c>
      <c r="K372" s="16">
        <f t="shared" si="308"/>
        <v>30.012076237097713</v>
      </c>
      <c r="L372" s="34">
        <f t="shared" si="338"/>
        <v>1</v>
      </c>
      <c r="M372" s="49">
        <f t="shared" si="353"/>
        <v>59.987957739663713</v>
      </c>
      <c r="N372" s="20">
        <f t="shared" si="354"/>
        <v>59.987957739663713</v>
      </c>
      <c r="O372" s="16">
        <f t="shared" si="339"/>
        <v>30.012042260336287</v>
      </c>
      <c r="P372" s="49">
        <f t="shared" si="355"/>
        <v>4.7423379696274845E-2</v>
      </c>
      <c r="Q372" s="20">
        <f t="shared" si="309"/>
        <v>4.7423379696274845E-2</v>
      </c>
      <c r="R372" s="49">
        <f t="shared" si="356"/>
        <v>9.4812181395393325E-2</v>
      </c>
      <c r="S372" s="20">
        <f t="shared" si="310"/>
        <v>9.4812181395393325E-2</v>
      </c>
      <c r="T372" s="57">
        <f t="shared" si="357"/>
        <v>-8.3792068975461667E-2</v>
      </c>
      <c r="U372" s="16">
        <f t="shared" si="340"/>
        <v>-1.6922861632911873E-3</v>
      </c>
      <c r="V372" s="16">
        <f t="shared" si="358"/>
        <v>-1.6922861632911873E-3</v>
      </c>
      <c r="W372" s="34">
        <f t="shared" si="311"/>
        <v>4</v>
      </c>
      <c r="X372" s="49">
        <f t="shared" si="359"/>
        <v>59.987923777338239</v>
      </c>
      <c r="Y372" s="20">
        <f t="shared" si="360"/>
        <v>59.987923777338239</v>
      </c>
      <c r="Z372" s="16">
        <f t="shared" si="341"/>
        <v>30.012076222661761</v>
      </c>
      <c r="AA372" s="49">
        <f t="shared" si="312"/>
        <v>-9.7751750733336218E-4</v>
      </c>
      <c r="AB372" s="20">
        <f t="shared" si="342"/>
        <v>359.99902248249265</v>
      </c>
      <c r="AC372" s="49">
        <f t="shared" si="343"/>
        <v>1.9543216316493992E-3</v>
      </c>
      <c r="AD372" s="20">
        <f t="shared" si="344"/>
        <v>359.99804567836833</v>
      </c>
      <c r="AF372" s="58">
        <f t="shared" si="361"/>
        <v>6.1111408419300872</v>
      </c>
      <c r="AG372" s="51">
        <f t="shared" si="345"/>
        <v>366.66845051580526</v>
      </c>
      <c r="AH372" s="16">
        <f t="shared" si="346"/>
        <v>250.00121626077635</v>
      </c>
      <c r="AI372" s="52">
        <f t="shared" si="313"/>
        <v>159.83558267825117</v>
      </c>
      <c r="AJ372" s="52">
        <f t="shared" si="347"/>
        <v>4.8400897203634941E-2</v>
      </c>
      <c r="AK372" s="16">
        <f t="shared" si="362"/>
        <v>16.742735984908961</v>
      </c>
      <c r="AL372" s="16">
        <f t="shared" si="363"/>
        <v>16.74175846740161</v>
      </c>
      <c r="AM372" s="32">
        <f t="shared" si="314"/>
        <v>6.1111408392644888</v>
      </c>
      <c r="AN372" s="32">
        <f t="shared" si="315"/>
        <v>-1.8049844465170342E-4</v>
      </c>
      <c r="AO372" s="32">
        <f t="shared" si="316"/>
        <v>5.8521067244508131</v>
      </c>
      <c r="AP372" s="32">
        <f t="shared" si="317"/>
        <v>-1.8049844465170342E-4</v>
      </c>
      <c r="AQ372" s="32">
        <f t="shared" si="318"/>
        <v>1.7603662241033411</v>
      </c>
      <c r="AR372" s="56">
        <f t="shared" si="364"/>
        <v>2090.4707599075991</v>
      </c>
      <c r="AS372" s="56">
        <f t="shared" si="364"/>
        <v>-2.1026162016213636E-2</v>
      </c>
      <c r="AT372" s="56">
        <f t="shared" si="364"/>
        <v>307.58943443625253</v>
      </c>
      <c r="AU372" s="55">
        <f t="shared" si="349"/>
        <v>0.31005890174502254</v>
      </c>
      <c r="AV372" s="56">
        <f t="shared" si="319"/>
        <v>11547.117737423674</v>
      </c>
      <c r="AW372" s="53">
        <f t="shared" si="320"/>
        <v>1.0319915724551924E-2</v>
      </c>
      <c r="AX372" s="53">
        <f t="shared" si="321"/>
        <v>9.6755684616290291E-2</v>
      </c>
      <c r="AY372" s="56">
        <f t="shared" si="322"/>
        <v>676.67004138472225</v>
      </c>
      <c r="AZ372" s="56">
        <f t="shared" si="323"/>
        <v>399.58895669562793</v>
      </c>
      <c r="BA372" s="53">
        <f t="shared" si="324"/>
        <v>7.4403432051347793E-3</v>
      </c>
      <c r="BB372" s="56">
        <f t="shared" si="325"/>
        <v>277.09096082390005</v>
      </c>
      <c r="BC372" s="56">
        <f t="shared" si="326"/>
        <v>-9.8761348057223586E-3</v>
      </c>
      <c r="BD372" s="53">
        <f t="shared" si="327"/>
        <v>-8.8265211455364199E-9</v>
      </c>
      <c r="BE372" s="32">
        <f t="shared" si="328"/>
        <v>6.1111408331035664</v>
      </c>
      <c r="BF372" s="53">
        <f t="shared" si="329"/>
        <v>2.6396948660542854E-7</v>
      </c>
      <c r="BG372" s="51">
        <f t="shared" si="350"/>
        <v>6.1111410970730526</v>
      </c>
      <c r="BH372" s="51">
        <f t="shared" si="330"/>
        <v>-8.9372222183239248E-3</v>
      </c>
      <c r="BI372" s="51">
        <f t="shared" si="331"/>
        <v>-8.3792065495709001E-2</v>
      </c>
    </row>
    <row r="373" spans="1:61" ht="12.75" customHeight="1" x14ac:dyDescent="0.2">
      <c r="A373" s="45">
        <f t="shared" si="332"/>
        <v>347</v>
      </c>
      <c r="B373" s="57">
        <f t="shared" si="351"/>
        <v>9.6755684616290291E-2</v>
      </c>
      <c r="C373" s="16">
        <f t="shared" si="333"/>
        <v>9.4801362984640036E-2</v>
      </c>
      <c r="D373" s="34">
        <f t="shared" si="334"/>
        <v>1</v>
      </c>
      <c r="E373" s="49">
        <f t="shared" si="352"/>
        <v>8.2090386829258927E-2</v>
      </c>
      <c r="F373" s="49">
        <f t="shared" si="335"/>
        <v>4.7418017171687782E-2</v>
      </c>
      <c r="G373" s="20">
        <f t="shared" si="306"/>
        <v>4.7418017171687782E-2</v>
      </c>
      <c r="H373" s="49">
        <f t="shared" si="336"/>
        <v>30.0121101916931</v>
      </c>
      <c r="I373" s="20">
        <f t="shared" si="307"/>
        <v>30.0121101916931</v>
      </c>
      <c r="J373" s="57">
        <f t="shared" si="337"/>
        <v>0</v>
      </c>
      <c r="K373" s="16">
        <f t="shared" si="308"/>
        <v>30.0121101916931</v>
      </c>
      <c r="L373" s="34">
        <f t="shared" si="338"/>
        <v>1</v>
      </c>
      <c r="M373" s="49">
        <f t="shared" si="353"/>
        <v>59.987923777338239</v>
      </c>
      <c r="N373" s="20">
        <f t="shared" si="354"/>
        <v>59.987923777338239</v>
      </c>
      <c r="O373" s="16">
        <f t="shared" si="339"/>
        <v>30.012076222661761</v>
      </c>
      <c r="P373" s="49">
        <f t="shared" si="355"/>
        <v>4.7418017171687761E-2</v>
      </c>
      <c r="Q373" s="20">
        <f t="shared" si="309"/>
        <v>4.7418017171687761E-2</v>
      </c>
      <c r="R373" s="49">
        <f t="shared" si="356"/>
        <v>9.4801362981956766E-2</v>
      </c>
      <c r="S373" s="20">
        <f t="shared" si="310"/>
        <v>9.4801362981956766E-2</v>
      </c>
      <c r="T373" s="57">
        <f t="shared" si="357"/>
        <v>-8.3792065495709001E-2</v>
      </c>
      <c r="U373" s="16">
        <f t="shared" si="340"/>
        <v>-1.7016786664500738E-3</v>
      </c>
      <c r="V373" s="16">
        <f t="shared" si="358"/>
        <v>-1.7016786664500738E-3</v>
      </c>
      <c r="W373" s="34">
        <f t="shared" si="311"/>
        <v>4</v>
      </c>
      <c r="X373" s="49">
        <f t="shared" si="359"/>
        <v>59.987889822903568</v>
      </c>
      <c r="Y373" s="20">
        <f t="shared" si="360"/>
        <v>59.987889822903568</v>
      </c>
      <c r="Z373" s="16">
        <f t="shared" si="341"/>
        <v>30.012110177096432</v>
      </c>
      <c r="AA373" s="49">
        <f t="shared" si="312"/>
        <v>-9.8294425634798161E-4</v>
      </c>
      <c r="AB373" s="20">
        <f t="shared" si="342"/>
        <v>359.99901705574365</v>
      </c>
      <c r="AC373" s="49">
        <f t="shared" si="343"/>
        <v>1.9651690276742215E-3</v>
      </c>
      <c r="AD373" s="20">
        <f t="shared" si="344"/>
        <v>359.9980348309723</v>
      </c>
      <c r="AF373" s="58">
        <f t="shared" si="361"/>
        <v>6.1111410970730526</v>
      </c>
      <c r="AG373" s="51">
        <f t="shared" si="345"/>
        <v>366.66846582438319</v>
      </c>
      <c r="AH373" s="16">
        <f t="shared" si="346"/>
        <v>250.00122669844311</v>
      </c>
      <c r="AI373" s="52">
        <f t="shared" si="313"/>
        <v>159.83559602467091</v>
      </c>
      <c r="AJ373" s="52">
        <f t="shared" si="347"/>
        <v>4.8400961428058054E-2</v>
      </c>
      <c r="AK373" s="16">
        <f t="shared" si="362"/>
        <v>16.791136946337019</v>
      </c>
      <c r="AL373" s="16">
        <f t="shared" si="363"/>
        <v>16.790154002080669</v>
      </c>
      <c r="AM373" s="32">
        <f t="shared" si="314"/>
        <v>6.1111410943777837</v>
      </c>
      <c r="AN373" s="32">
        <f t="shared" si="315"/>
        <v>-1.8150025218964411E-4</v>
      </c>
      <c r="AO373" s="32">
        <f t="shared" si="316"/>
        <v>5.8506179678234487</v>
      </c>
      <c r="AP373" s="32">
        <f t="shared" si="317"/>
        <v>-1.8150025218964411E-4</v>
      </c>
      <c r="AQ373" s="32">
        <f t="shared" si="318"/>
        <v>1.7653087180361167</v>
      </c>
      <c r="AR373" s="56">
        <f t="shared" si="364"/>
        <v>2096.3213778754225</v>
      </c>
      <c r="AS373" s="56">
        <f t="shared" si="364"/>
        <v>-2.1207662268403281E-2</v>
      </c>
      <c r="AT373" s="56">
        <f t="shared" si="364"/>
        <v>309.35474315428866</v>
      </c>
      <c r="AU373" s="55">
        <f t="shared" si="349"/>
        <v>0.31005890174502254</v>
      </c>
      <c r="AV373" s="56">
        <f t="shared" si="319"/>
        <v>11547.11870161874</v>
      </c>
      <c r="AW373" s="53">
        <f t="shared" si="320"/>
        <v>1.0319916586274482E-2</v>
      </c>
      <c r="AX373" s="53">
        <f t="shared" si="321"/>
        <v>9.6755688655885033E-2</v>
      </c>
      <c r="AY373" s="56">
        <f t="shared" si="322"/>
        <v>676.6700131334353</v>
      </c>
      <c r="AZ373" s="56">
        <f t="shared" si="323"/>
        <v>399.58899006167724</v>
      </c>
      <c r="BA373" s="53">
        <f t="shared" si="324"/>
        <v>7.4403432051347793E-3</v>
      </c>
      <c r="BB373" s="56">
        <f t="shared" si="325"/>
        <v>277.0909839612529</v>
      </c>
      <c r="BC373" s="56">
        <f t="shared" si="326"/>
        <v>-9.960889494834646E-3</v>
      </c>
      <c r="BD373" s="53">
        <f t="shared" si="327"/>
        <v>-8.9022682946336083E-9</v>
      </c>
      <c r="BE373" s="32">
        <f t="shared" si="328"/>
        <v>6.1111410881707844</v>
      </c>
      <c r="BF373" s="53">
        <f t="shared" si="329"/>
        <v>2.6543456638321407E-7</v>
      </c>
      <c r="BG373" s="51">
        <f t="shared" si="350"/>
        <v>6.1111413536053512</v>
      </c>
      <c r="BH373" s="51">
        <f t="shared" si="330"/>
        <v>-8.9372222182805324E-3</v>
      </c>
      <c r="BI373" s="51">
        <f t="shared" si="331"/>
        <v>-8.3792061996944694E-2</v>
      </c>
    </row>
    <row r="374" spans="1:61" ht="12.75" customHeight="1" x14ac:dyDescent="0.2">
      <c r="A374" s="45">
        <f t="shared" si="332"/>
        <v>348</v>
      </c>
      <c r="B374" s="57">
        <f t="shared" si="351"/>
        <v>9.6755688655885033E-2</v>
      </c>
      <c r="C374" s="16">
        <f t="shared" si="333"/>
        <v>9.479051962819085E-2</v>
      </c>
      <c r="D374" s="34">
        <f t="shared" si="334"/>
        <v>1</v>
      </c>
      <c r="E374" s="49">
        <f t="shared" si="352"/>
        <v>8.2080969255756669E-2</v>
      </c>
      <c r="F374" s="49">
        <f t="shared" si="335"/>
        <v>4.7412642145767889E-2</v>
      </c>
      <c r="G374" s="20">
        <f t="shared" si="306"/>
        <v>4.7412642145767889E-2</v>
      </c>
      <c r="H374" s="49">
        <f t="shared" si="336"/>
        <v>30.012144138380702</v>
      </c>
      <c r="I374" s="20">
        <f t="shared" si="307"/>
        <v>30.012144138380702</v>
      </c>
      <c r="J374" s="57">
        <f t="shared" si="337"/>
        <v>0</v>
      </c>
      <c r="K374" s="16">
        <f t="shared" si="308"/>
        <v>30.012144138380702</v>
      </c>
      <c r="L374" s="34">
        <f t="shared" si="338"/>
        <v>1</v>
      </c>
      <c r="M374" s="49">
        <f t="shared" si="353"/>
        <v>59.987889822903547</v>
      </c>
      <c r="N374" s="20">
        <f t="shared" si="354"/>
        <v>59.987889822903547</v>
      </c>
      <c r="O374" s="16">
        <f t="shared" si="339"/>
        <v>30.012110177096453</v>
      </c>
      <c r="P374" s="49">
        <f t="shared" si="355"/>
        <v>4.7412642145767896E-2</v>
      </c>
      <c r="Q374" s="20">
        <f t="shared" si="309"/>
        <v>4.7412642145767896E-2</v>
      </c>
      <c r="R374" s="49">
        <f t="shared" si="356"/>
        <v>9.4790519625847058E-2</v>
      </c>
      <c r="S374" s="20">
        <f t="shared" si="310"/>
        <v>9.4790519625847058E-2</v>
      </c>
      <c r="T374" s="57">
        <f t="shared" si="357"/>
        <v>-8.3792061996944694E-2</v>
      </c>
      <c r="U374" s="16">
        <f t="shared" si="340"/>
        <v>-1.711092741188025E-3</v>
      </c>
      <c r="V374" s="16">
        <f t="shared" si="358"/>
        <v>-1.711092741188025E-3</v>
      </c>
      <c r="W374" s="34">
        <f t="shared" si="311"/>
        <v>4</v>
      </c>
      <c r="X374" s="49">
        <f t="shared" si="359"/>
        <v>59.987855876377935</v>
      </c>
      <c r="Y374" s="20">
        <f t="shared" si="360"/>
        <v>59.987855876377935</v>
      </c>
      <c r="Z374" s="16">
        <f t="shared" si="341"/>
        <v>30.012144123622065</v>
      </c>
      <c r="AA374" s="49">
        <f t="shared" si="312"/>
        <v>-9.8838348034929096E-4</v>
      </c>
      <c r="AB374" s="20">
        <f t="shared" si="342"/>
        <v>359.99901161651962</v>
      </c>
      <c r="AC374" s="49">
        <f t="shared" si="343"/>
        <v>1.976041536341031E-3</v>
      </c>
      <c r="AD374" s="20">
        <f t="shared" si="344"/>
        <v>359.99802395846365</v>
      </c>
      <c r="AF374" s="58">
        <f t="shared" si="361"/>
        <v>6.1111413536053512</v>
      </c>
      <c r="AG374" s="51">
        <f t="shared" si="345"/>
        <v>366.66848121632108</v>
      </c>
      <c r="AH374" s="16">
        <f t="shared" si="346"/>
        <v>250.00123719294621</v>
      </c>
      <c r="AI374" s="52">
        <f t="shared" si="313"/>
        <v>159.83560944376663</v>
      </c>
      <c r="AJ374" s="52">
        <f t="shared" si="347"/>
        <v>4.8401025626162664E-2</v>
      </c>
      <c r="AK374" s="16">
        <f t="shared" si="362"/>
        <v>16.839537971963182</v>
      </c>
      <c r="AL374" s="16">
        <f t="shared" si="363"/>
        <v>16.838549588482806</v>
      </c>
      <c r="AM374" s="32">
        <f t="shared" si="314"/>
        <v>6.1111413508801773</v>
      </c>
      <c r="AN374" s="32">
        <f t="shared" si="315"/>
        <v>-1.8250436066737089E-4</v>
      </c>
      <c r="AO374" s="32">
        <f t="shared" si="316"/>
        <v>5.8491250366628345</v>
      </c>
      <c r="AP374" s="32">
        <f t="shared" si="317"/>
        <v>-1.8250436066737089E-4</v>
      </c>
      <c r="AQ374" s="32">
        <f t="shared" si="318"/>
        <v>1.7702499585995188</v>
      </c>
      <c r="AR374" s="56">
        <f t="shared" si="364"/>
        <v>2102.1705029120853</v>
      </c>
      <c r="AS374" s="56">
        <f t="shared" si="364"/>
        <v>-2.1390166629070652E-2</v>
      </c>
      <c r="AT374" s="56">
        <f t="shared" si="364"/>
        <v>311.12499311288815</v>
      </c>
      <c r="AU374" s="55">
        <f t="shared" si="349"/>
        <v>0.31005890174502254</v>
      </c>
      <c r="AV374" s="56">
        <f t="shared" si="319"/>
        <v>11547.119671064189</v>
      </c>
      <c r="AW374" s="53">
        <f t="shared" si="320"/>
        <v>1.0319917452689424E-2</v>
      </c>
      <c r="AX374" s="53">
        <f t="shared" si="321"/>
        <v>9.6755692717476596E-2</v>
      </c>
      <c r="AY374" s="56">
        <f t="shared" si="322"/>
        <v>676.66998472831369</v>
      </c>
      <c r="AZ374" s="56">
        <f t="shared" si="323"/>
        <v>399.58902360941659</v>
      </c>
      <c r="BA374" s="53">
        <f t="shared" si="324"/>
        <v>7.4403432051347793E-3</v>
      </c>
      <c r="BB374" s="56">
        <f t="shared" si="325"/>
        <v>277.09100722459675</v>
      </c>
      <c r="BC374" s="56">
        <f t="shared" si="326"/>
        <v>-1.0046105699643704E-2</v>
      </c>
      <c r="BD374" s="53">
        <f t="shared" si="327"/>
        <v>-8.9784279105649031E-9</v>
      </c>
      <c r="BE374" s="32">
        <f t="shared" si="328"/>
        <v>6.1111413446269234</v>
      </c>
      <c r="BF374" s="53">
        <f t="shared" si="329"/>
        <v>2.6690301098118232E-7</v>
      </c>
      <c r="BG374" s="51">
        <f t="shared" si="350"/>
        <v>6.1111416115299342</v>
      </c>
      <c r="BH374" s="51">
        <f t="shared" si="330"/>
        <v>-8.9372222182367983E-3</v>
      </c>
      <c r="BI374" s="51">
        <f t="shared" si="331"/>
        <v>-8.3792058479127837E-2</v>
      </c>
    </row>
    <row r="375" spans="1:61" ht="12.75" customHeight="1" x14ac:dyDescent="0.2">
      <c r="A375" s="45">
        <f t="shared" si="332"/>
        <v>349</v>
      </c>
      <c r="B375" s="57">
        <f t="shared" si="351"/>
        <v>9.6755692717476596E-2</v>
      </c>
      <c r="C375" s="16">
        <f t="shared" si="333"/>
        <v>9.4779651181113422E-2</v>
      </c>
      <c r="D375" s="34">
        <f t="shared" si="334"/>
        <v>1</v>
      </c>
      <c r="E375" s="49">
        <f t="shared" si="352"/>
        <v>8.2071529968742729E-2</v>
      </c>
      <c r="F375" s="49">
        <f t="shared" si="335"/>
        <v>4.7407254547430923E-2</v>
      </c>
      <c r="G375" s="20">
        <f t="shared" si="306"/>
        <v>4.7407254547430923E-2</v>
      </c>
      <c r="H375" s="49">
        <f t="shared" si="336"/>
        <v>30.012178077142142</v>
      </c>
      <c r="I375" s="20">
        <f t="shared" si="307"/>
        <v>30.012178077142142</v>
      </c>
      <c r="J375" s="57">
        <f t="shared" si="337"/>
        <v>0</v>
      </c>
      <c r="K375" s="16">
        <f t="shared" si="308"/>
        <v>30.012178077142142</v>
      </c>
      <c r="L375" s="34">
        <f t="shared" si="338"/>
        <v>1</v>
      </c>
      <c r="M375" s="49">
        <f t="shared" si="353"/>
        <v>59.987855876377928</v>
      </c>
      <c r="N375" s="20">
        <f t="shared" si="354"/>
        <v>59.987855876377928</v>
      </c>
      <c r="O375" s="16">
        <f t="shared" si="339"/>
        <v>30.012144123622072</v>
      </c>
      <c r="P375" s="49">
        <f t="shared" si="355"/>
        <v>4.7407254547430937E-2</v>
      </c>
      <c r="Q375" s="20">
        <f t="shared" si="309"/>
        <v>4.7407254547430937E-2</v>
      </c>
      <c r="R375" s="49">
        <f t="shared" si="356"/>
        <v>9.4779651183926519E-2</v>
      </c>
      <c r="S375" s="20">
        <f t="shared" si="310"/>
        <v>9.4779651183926519E-2</v>
      </c>
      <c r="T375" s="57">
        <f t="shared" si="357"/>
        <v>-8.3792058479127837E-2</v>
      </c>
      <c r="U375" s="16">
        <f t="shared" si="340"/>
        <v>-1.7205285103851081E-3</v>
      </c>
      <c r="V375" s="16">
        <f t="shared" si="358"/>
        <v>-1.7205285103851081E-3</v>
      </c>
      <c r="W375" s="34">
        <f t="shared" si="311"/>
        <v>4</v>
      </c>
      <c r="X375" s="49">
        <f t="shared" si="359"/>
        <v>59.987821937779749</v>
      </c>
      <c r="Y375" s="20">
        <f t="shared" si="360"/>
        <v>59.987821937779749</v>
      </c>
      <c r="Z375" s="16">
        <f t="shared" si="341"/>
        <v>30.012178062220251</v>
      </c>
      <c r="AA375" s="49">
        <f t="shared" si="312"/>
        <v>-9.9383525036217412E-4</v>
      </c>
      <c r="AB375" s="20">
        <f t="shared" si="342"/>
        <v>359.99900616474963</v>
      </c>
      <c r="AC375" s="49">
        <f t="shared" si="343"/>
        <v>1.9869391122569512E-3</v>
      </c>
      <c r="AD375" s="20">
        <f t="shared" si="344"/>
        <v>359.99801306088773</v>
      </c>
      <c r="AF375" s="58">
        <f t="shared" si="361"/>
        <v>6.1111416115299342</v>
      </c>
      <c r="AG375" s="51">
        <f t="shared" si="345"/>
        <v>366.66849669179607</v>
      </c>
      <c r="AH375" s="16">
        <f t="shared" si="346"/>
        <v>250.00124774440641</v>
      </c>
      <c r="AI375" s="52">
        <f t="shared" si="313"/>
        <v>159.83562293569275</v>
      </c>
      <c r="AJ375" s="52">
        <f t="shared" si="347"/>
        <v>4.8401089797778241E-2</v>
      </c>
      <c r="AK375" s="16">
        <f t="shared" si="362"/>
        <v>16.88793906176096</v>
      </c>
      <c r="AL375" s="16">
        <f t="shared" si="363"/>
        <v>16.886945226510591</v>
      </c>
      <c r="AM375" s="32">
        <f t="shared" si="314"/>
        <v>6.1111416087746218</v>
      </c>
      <c r="AN375" s="32">
        <f t="shared" si="315"/>
        <v>-1.8351078319227862E-4</v>
      </c>
      <c r="AO375" s="32">
        <f t="shared" si="316"/>
        <v>5.847627932025202</v>
      </c>
      <c r="AP375" s="32">
        <f t="shared" si="317"/>
        <v>-1.8351078319227862E-4</v>
      </c>
      <c r="AQ375" s="32">
        <f t="shared" si="318"/>
        <v>1.7751899422583319</v>
      </c>
      <c r="AR375" s="56">
        <f t="shared" si="364"/>
        <v>2108.0181308441106</v>
      </c>
      <c r="AS375" s="56">
        <f t="shared" si="364"/>
        <v>-2.1573677412262932E-2</v>
      </c>
      <c r="AT375" s="56">
        <f t="shared" si="364"/>
        <v>312.9001830551465</v>
      </c>
      <c r="AU375" s="55">
        <f t="shared" si="349"/>
        <v>0.31005890174502254</v>
      </c>
      <c r="AV375" s="56">
        <f t="shared" si="319"/>
        <v>11547.120645771176</v>
      </c>
      <c r="AW375" s="53">
        <f t="shared" si="320"/>
        <v>1.0319918323806717E-2</v>
      </c>
      <c r="AX375" s="53">
        <f t="shared" si="321"/>
        <v>9.6755696801111762E-2</v>
      </c>
      <c r="AY375" s="56">
        <f t="shared" si="322"/>
        <v>676.66995616903046</v>
      </c>
      <c r="AZ375" s="56">
        <f t="shared" si="323"/>
        <v>399.58905733923189</v>
      </c>
      <c r="BA375" s="53">
        <f t="shared" si="324"/>
        <v>7.4403432051347793E-3</v>
      </c>
      <c r="BB375" s="56">
        <f t="shared" si="325"/>
        <v>277.09103061419944</v>
      </c>
      <c r="BC375" s="56">
        <f t="shared" si="326"/>
        <v>-1.0131784400869037E-2</v>
      </c>
      <c r="BD375" s="53">
        <f t="shared" si="327"/>
        <v>-9.055000869821122E-9</v>
      </c>
      <c r="BE375" s="32">
        <f t="shared" si="328"/>
        <v>6.111141602474933</v>
      </c>
      <c r="BF375" s="53">
        <f t="shared" si="329"/>
        <v>2.683748395666519E-7</v>
      </c>
      <c r="BG375" s="51">
        <f t="shared" si="350"/>
        <v>6.1111418708497727</v>
      </c>
      <c r="BH375" s="51">
        <f t="shared" si="330"/>
        <v>-8.9372222181927224E-3</v>
      </c>
      <c r="BI375" s="51">
        <f t="shared" si="331"/>
        <v>-8.3792054942217975E-2</v>
      </c>
    </row>
    <row r="376" spans="1:61" ht="12.75" customHeight="1" x14ac:dyDescent="0.2">
      <c r="A376" s="45">
        <f t="shared" si="332"/>
        <v>350</v>
      </c>
      <c r="B376" s="57">
        <f t="shared" si="351"/>
        <v>9.6755696801111762E-2</v>
      </c>
      <c r="C376" s="16">
        <f t="shared" si="333"/>
        <v>9.4768757688825644E-2</v>
      </c>
      <c r="D376" s="34">
        <f t="shared" si="334"/>
        <v>1</v>
      </c>
      <c r="E376" s="49">
        <f t="shared" si="352"/>
        <v>8.2062069007580618E-2</v>
      </c>
      <c r="F376" s="49">
        <f t="shared" si="335"/>
        <v>4.7401854399333185E-2</v>
      </c>
      <c r="G376" s="20">
        <f t="shared" si="306"/>
        <v>4.7401854399333185E-2</v>
      </c>
      <c r="H376" s="49">
        <f t="shared" si="336"/>
        <v>30.012212007959068</v>
      </c>
      <c r="I376" s="20">
        <f t="shared" si="307"/>
        <v>30.012212007959068</v>
      </c>
      <c r="J376" s="57">
        <f t="shared" si="337"/>
        <v>0</v>
      </c>
      <c r="K376" s="16">
        <f t="shared" si="308"/>
        <v>30.012212007959068</v>
      </c>
      <c r="L376" s="34">
        <f t="shared" si="338"/>
        <v>1</v>
      </c>
      <c r="M376" s="49">
        <f t="shared" si="353"/>
        <v>59.987821937779749</v>
      </c>
      <c r="N376" s="20">
        <f t="shared" si="354"/>
        <v>59.987821937779749</v>
      </c>
      <c r="O376" s="16">
        <f t="shared" si="339"/>
        <v>30.012178062220251</v>
      </c>
      <c r="P376" s="49">
        <f t="shared" si="355"/>
        <v>4.7401854399333178E-2</v>
      </c>
      <c r="Q376" s="20">
        <f t="shared" si="309"/>
        <v>4.7401854399333178E-2</v>
      </c>
      <c r="R376" s="49">
        <f t="shared" si="356"/>
        <v>9.4768757689870864E-2</v>
      </c>
      <c r="S376" s="20">
        <f t="shared" si="310"/>
        <v>9.4768757689870864E-2</v>
      </c>
      <c r="T376" s="57">
        <f t="shared" si="357"/>
        <v>-8.3792054942217975E-2</v>
      </c>
      <c r="U376" s="16">
        <f t="shared" si="340"/>
        <v>-1.7299859346373569E-3</v>
      </c>
      <c r="V376" s="16">
        <f t="shared" si="358"/>
        <v>-1.7299859346373569E-3</v>
      </c>
      <c r="W376" s="34">
        <f t="shared" si="311"/>
        <v>4</v>
      </c>
      <c r="X376" s="49">
        <f t="shared" si="359"/>
        <v>59.987788007127335</v>
      </c>
      <c r="Y376" s="20">
        <f t="shared" si="360"/>
        <v>59.987788007127335</v>
      </c>
      <c r="Z376" s="16">
        <f t="shared" si="341"/>
        <v>30.012211992872665</v>
      </c>
      <c r="AA376" s="49">
        <f t="shared" si="312"/>
        <v>-9.992995436710081E-4</v>
      </c>
      <c r="AB376" s="20">
        <f t="shared" si="342"/>
        <v>359.99900070045635</v>
      </c>
      <c r="AC376" s="49">
        <f t="shared" si="343"/>
        <v>1.9978617100799953E-3</v>
      </c>
      <c r="AD376" s="20">
        <f t="shared" si="344"/>
        <v>359.99800213828991</v>
      </c>
      <c r="AF376" s="58">
        <f t="shared" si="361"/>
        <v>6.1111418708497727</v>
      </c>
      <c r="AG376" s="51">
        <f t="shared" si="345"/>
        <v>366.66851225098634</v>
      </c>
      <c r="AH376" s="16">
        <f t="shared" si="346"/>
        <v>250.00125835294526</v>
      </c>
      <c r="AI376" s="52">
        <f t="shared" si="313"/>
        <v>159.83563650060461</v>
      </c>
      <c r="AJ376" s="52">
        <f t="shared" si="347"/>
        <v>4.8401153942961628E-2</v>
      </c>
      <c r="AK376" s="16">
        <f t="shared" si="362"/>
        <v>16.936340215703922</v>
      </c>
      <c r="AL376" s="16">
        <f t="shared" si="363"/>
        <v>16.935340916160271</v>
      </c>
      <c r="AM376" s="32">
        <f t="shared" si="314"/>
        <v>6.1111418680640854</v>
      </c>
      <c r="AN376" s="32">
        <f t="shared" si="315"/>
        <v>-1.845195155626286E-4</v>
      </c>
      <c r="AO376" s="32">
        <f t="shared" si="316"/>
        <v>5.8461266549668958</v>
      </c>
      <c r="AP376" s="32">
        <f t="shared" si="317"/>
        <v>-1.845195155626286E-4</v>
      </c>
      <c r="AQ376" s="32">
        <f t="shared" si="318"/>
        <v>1.7801286654878001</v>
      </c>
      <c r="AR376" s="56">
        <f t="shared" si="364"/>
        <v>2113.8642574990777</v>
      </c>
      <c r="AS376" s="56">
        <f t="shared" si="364"/>
        <v>-2.175819692782556E-2</v>
      </c>
      <c r="AT376" s="56">
        <f t="shared" si="364"/>
        <v>314.68031172063428</v>
      </c>
      <c r="AU376" s="55">
        <f t="shared" si="349"/>
        <v>0.31005890174502254</v>
      </c>
      <c r="AV376" s="56">
        <f t="shared" si="319"/>
        <v>11547.121625750926</v>
      </c>
      <c r="AW376" s="53">
        <f t="shared" si="320"/>
        <v>1.0319919199636398E-2</v>
      </c>
      <c r="AX376" s="53">
        <f t="shared" si="321"/>
        <v>9.6755700906837522E-2</v>
      </c>
      <c r="AY376" s="56">
        <f t="shared" si="322"/>
        <v>676.66992745525704</v>
      </c>
      <c r="AZ376" s="56">
        <f t="shared" si="323"/>
        <v>399.58909125151149</v>
      </c>
      <c r="BA376" s="53">
        <f t="shared" si="324"/>
        <v>7.4403432051347793E-3</v>
      </c>
      <c r="BB376" s="56">
        <f t="shared" si="325"/>
        <v>277.09105413033018</v>
      </c>
      <c r="BC376" s="56">
        <f t="shared" si="326"/>
        <v>-1.0217926584630277E-2</v>
      </c>
      <c r="BD376" s="53">
        <f t="shared" si="327"/>
        <v>-9.1319880537192925E-9</v>
      </c>
      <c r="BE376" s="32">
        <f t="shared" si="328"/>
        <v>6.1111418617177851</v>
      </c>
      <c r="BF376" s="53">
        <f t="shared" si="329"/>
        <v>2.6985004599323634E-7</v>
      </c>
      <c r="BG376" s="51">
        <f t="shared" si="350"/>
        <v>6.1111421315678314</v>
      </c>
      <c r="BH376" s="51">
        <f t="shared" si="330"/>
        <v>-8.9372222181483014E-3</v>
      </c>
      <c r="BI376" s="51">
        <f t="shared" si="331"/>
        <v>-8.3792051386174321E-2</v>
      </c>
    </row>
    <row r="377" spans="1:61" ht="12.75" customHeight="1" x14ac:dyDescent="0.2">
      <c r="A377" s="45">
        <f t="shared" si="332"/>
        <v>351</v>
      </c>
      <c r="B377" s="57">
        <f t="shared" si="351"/>
        <v>9.6755700906837522E-2</v>
      </c>
      <c r="C377" s="16">
        <f t="shared" si="333"/>
        <v>9.4757839196745408E-2</v>
      </c>
      <c r="D377" s="34">
        <f t="shared" si="334"/>
        <v>1</v>
      </c>
      <c r="E377" s="49">
        <f t="shared" si="352"/>
        <v>8.205258641163371E-2</v>
      </c>
      <c r="F377" s="49">
        <f t="shared" si="335"/>
        <v>4.7396441724131239E-2</v>
      </c>
      <c r="G377" s="20">
        <f t="shared" si="306"/>
        <v>4.7396441724131239E-2</v>
      </c>
      <c r="H377" s="49">
        <f t="shared" si="336"/>
        <v>30.012245930813208</v>
      </c>
      <c r="I377" s="20">
        <f t="shared" si="307"/>
        <v>30.012245930813208</v>
      </c>
      <c r="J377" s="57">
        <f t="shared" si="337"/>
        <v>0</v>
      </c>
      <c r="K377" s="16">
        <f t="shared" si="308"/>
        <v>30.012245930813208</v>
      </c>
      <c r="L377" s="34">
        <f t="shared" si="338"/>
        <v>1</v>
      </c>
      <c r="M377" s="49">
        <f t="shared" si="353"/>
        <v>59.987788007127335</v>
      </c>
      <c r="N377" s="20">
        <f t="shared" si="354"/>
        <v>59.987788007127335</v>
      </c>
      <c r="O377" s="16">
        <f t="shared" si="339"/>
        <v>30.012211992872665</v>
      </c>
      <c r="P377" s="49">
        <f t="shared" si="355"/>
        <v>4.7396441724131232E-2</v>
      </c>
      <c r="Q377" s="20">
        <f t="shared" si="309"/>
        <v>4.7396441724131232E-2</v>
      </c>
      <c r="R377" s="49">
        <f t="shared" si="356"/>
        <v>9.4757839196566357E-2</v>
      </c>
      <c r="S377" s="20">
        <f t="shared" si="310"/>
        <v>9.4757839196566357E-2</v>
      </c>
      <c r="T377" s="57">
        <f t="shared" si="357"/>
        <v>-8.3792051386174321E-2</v>
      </c>
      <c r="U377" s="16">
        <f t="shared" si="340"/>
        <v>-1.739464974540611E-3</v>
      </c>
      <c r="V377" s="16">
        <f t="shared" si="358"/>
        <v>-1.739464974540611E-3</v>
      </c>
      <c r="W377" s="34">
        <f t="shared" si="311"/>
        <v>4</v>
      </c>
      <c r="X377" s="49">
        <f t="shared" si="359"/>
        <v>59.98775408443899</v>
      </c>
      <c r="Y377" s="20">
        <f t="shared" si="360"/>
        <v>59.98775408443899</v>
      </c>
      <c r="Z377" s="16">
        <f t="shared" si="341"/>
        <v>30.01224591556101</v>
      </c>
      <c r="AA377" s="49">
        <f t="shared" si="312"/>
        <v>-1.0047763375598962E-3</v>
      </c>
      <c r="AB377" s="20">
        <f t="shared" si="342"/>
        <v>359.99899522366246</v>
      </c>
      <c r="AC377" s="49">
        <f t="shared" si="343"/>
        <v>2.0088091031002248E-3</v>
      </c>
      <c r="AD377" s="20">
        <f t="shared" si="344"/>
        <v>359.99799119089693</v>
      </c>
      <c r="AF377" s="58">
        <f t="shared" si="361"/>
        <v>6.1111421315678314</v>
      </c>
      <c r="AG377" s="51">
        <f t="shared" si="345"/>
        <v>366.66852789406988</v>
      </c>
      <c r="AH377" s="16">
        <f t="shared" si="346"/>
        <v>250.00126901868404</v>
      </c>
      <c r="AI377" s="52">
        <f t="shared" si="313"/>
        <v>159.83565013865746</v>
      </c>
      <c r="AJ377" s="52">
        <f t="shared" si="347"/>
        <v>4.8401218061655982E-2</v>
      </c>
      <c r="AK377" s="16">
        <f t="shared" si="362"/>
        <v>16.984741433765578</v>
      </c>
      <c r="AL377" s="16">
        <f t="shared" si="363"/>
        <v>16.98373665742804</v>
      </c>
      <c r="AM377" s="32">
        <f t="shared" si="314"/>
        <v>6.111142128751534</v>
      </c>
      <c r="AN377" s="32">
        <f t="shared" si="315"/>
        <v>-1.8553055357666565E-4</v>
      </c>
      <c r="AO377" s="32">
        <f t="shared" si="316"/>
        <v>5.844621206547238</v>
      </c>
      <c r="AP377" s="32">
        <f t="shared" si="317"/>
        <v>-1.8553055357666565E-4</v>
      </c>
      <c r="AQ377" s="32">
        <f t="shared" si="318"/>
        <v>1.7850661247640482</v>
      </c>
      <c r="AR377" s="56">
        <f t="shared" si="364"/>
        <v>2119.708878705625</v>
      </c>
      <c r="AS377" s="56">
        <f t="shared" si="364"/>
        <v>-2.1943727481402227E-2</v>
      </c>
      <c r="AT377" s="56">
        <f t="shared" si="364"/>
        <v>316.46537784539834</v>
      </c>
      <c r="AU377" s="55">
        <f t="shared" si="349"/>
        <v>0.31005890174502254</v>
      </c>
      <c r="AV377" s="56">
        <f t="shared" si="319"/>
        <v>11547.122611014653</v>
      </c>
      <c r="AW377" s="53">
        <f t="shared" si="320"/>
        <v>1.0319920080188484E-2</v>
      </c>
      <c r="AX377" s="53">
        <f t="shared" si="321"/>
        <v>9.6755705034700865E-2</v>
      </c>
      <c r="AY377" s="56">
        <f t="shared" si="322"/>
        <v>676.66989858666477</v>
      </c>
      <c r="AZ377" s="56">
        <f t="shared" si="323"/>
        <v>399.58912534664364</v>
      </c>
      <c r="BA377" s="53">
        <f t="shared" si="324"/>
        <v>7.4403432051347793E-3</v>
      </c>
      <c r="BB377" s="56">
        <f t="shared" si="325"/>
        <v>277.09107777325812</v>
      </c>
      <c r="BC377" s="56">
        <f t="shared" si="326"/>
        <v>-1.030453323699021E-2</v>
      </c>
      <c r="BD377" s="53">
        <f t="shared" si="327"/>
        <v>-9.2093903435256386E-9</v>
      </c>
      <c r="BE377" s="32">
        <f t="shared" si="328"/>
        <v>6.1111421223584408</v>
      </c>
      <c r="BF377" s="53">
        <f t="shared" si="329"/>
        <v>2.7132862411451872E-7</v>
      </c>
      <c r="BG377" s="51">
        <f t="shared" si="350"/>
        <v>6.1111423936870652</v>
      </c>
      <c r="BH377" s="51">
        <f t="shared" si="330"/>
        <v>-8.9372222181035351E-3</v>
      </c>
      <c r="BI377" s="51">
        <f t="shared" si="331"/>
        <v>-8.3792047810956227E-2</v>
      </c>
    </row>
    <row r="378" spans="1:61" ht="12.75" customHeight="1" x14ac:dyDescent="0.2">
      <c r="A378" s="45">
        <f t="shared" si="332"/>
        <v>352</v>
      </c>
      <c r="B378" s="57">
        <f t="shared" si="351"/>
        <v>9.6755705034700865E-2</v>
      </c>
      <c r="C378" s="16">
        <f t="shared" si="333"/>
        <v>9.4746895931621111E-2</v>
      </c>
      <c r="D378" s="34">
        <f t="shared" si="334"/>
        <v>1</v>
      </c>
      <c r="E378" s="49">
        <f t="shared" si="352"/>
        <v>8.2043082377282681E-2</v>
      </c>
      <c r="F378" s="49">
        <f t="shared" si="335"/>
        <v>4.7391016635180742E-2</v>
      </c>
      <c r="G378" s="20">
        <f t="shared" si="306"/>
        <v>4.7391016635180742E-2</v>
      </c>
      <c r="H378" s="49">
        <f t="shared" si="336"/>
        <v>30.012279845686407</v>
      </c>
      <c r="I378" s="20">
        <f t="shared" si="307"/>
        <v>30.012279845686407</v>
      </c>
      <c r="J378" s="57">
        <f t="shared" si="337"/>
        <v>0</v>
      </c>
      <c r="K378" s="16">
        <f t="shared" si="308"/>
        <v>30.012279845686407</v>
      </c>
      <c r="L378" s="34">
        <f t="shared" si="338"/>
        <v>1</v>
      </c>
      <c r="M378" s="49">
        <f t="shared" si="353"/>
        <v>59.98775408443899</v>
      </c>
      <c r="N378" s="20">
        <f t="shared" si="354"/>
        <v>59.98775408443899</v>
      </c>
      <c r="O378" s="16">
        <f t="shared" si="339"/>
        <v>30.01224591556101</v>
      </c>
      <c r="P378" s="49">
        <f t="shared" si="355"/>
        <v>4.7391016635180722E-2</v>
      </c>
      <c r="Q378" s="20">
        <f t="shared" si="309"/>
        <v>4.7391016635180722E-2</v>
      </c>
      <c r="R378" s="49">
        <f t="shared" si="356"/>
        <v>9.4746895930035935E-2</v>
      </c>
      <c r="S378" s="20">
        <f t="shared" si="310"/>
        <v>9.4746895930035935E-2</v>
      </c>
      <c r="T378" s="57">
        <f t="shared" si="357"/>
        <v>-8.3792047810956227E-2</v>
      </c>
      <c r="U378" s="16">
        <f t="shared" si="340"/>
        <v>-1.7489654336735466E-3</v>
      </c>
      <c r="V378" s="16">
        <f t="shared" si="358"/>
        <v>-1.7489654336735466E-3</v>
      </c>
      <c r="W378" s="34">
        <f t="shared" si="311"/>
        <v>4</v>
      </c>
      <c r="X378" s="49">
        <f t="shared" si="359"/>
        <v>59.987720169732874</v>
      </c>
      <c r="Y378" s="20">
        <f t="shared" si="360"/>
        <v>59.987720169732874</v>
      </c>
      <c r="Z378" s="16">
        <f t="shared" si="341"/>
        <v>30.012279830267126</v>
      </c>
      <c r="AA378" s="49">
        <f t="shared" si="312"/>
        <v>-1.0102655186140063E-3</v>
      </c>
      <c r="AB378" s="20">
        <f t="shared" si="342"/>
        <v>359.99898973448137</v>
      </c>
      <c r="AC378" s="49">
        <f t="shared" si="343"/>
        <v>2.0197812490162625E-3</v>
      </c>
      <c r="AD378" s="20">
        <f t="shared" si="344"/>
        <v>359.99798021875097</v>
      </c>
      <c r="AF378" s="58">
        <f t="shared" si="361"/>
        <v>6.1111423936870652</v>
      </c>
      <c r="AG378" s="51">
        <f t="shared" si="345"/>
        <v>366.66854362122393</v>
      </c>
      <c r="AH378" s="16">
        <f t="shared" si="346"/>
        <v>250.00127974174362</v>
      </c>
      <c r="AI378" s="52">
        <f t="shared" si="313"/>
        <v>159.83566385000572</v>
      </c>
      <c r="AJ378" s="52">
        <f t="shared" si="347"/>
        <v>4.8401282153804459E-2</v>
      </c>
      <c r="AK378" s="16">
        <f t="shared" si="362"/>
        <v>17.033142715919382</v>
      </c>
      <c r="AL378" s="16">
        <f t="shared" si="363"/>
        <v>17.032132450400752</v>
      </c>
      <c r="AM378" s="32">
        <f t="shared" si="314"/>
        <v>6.1111423908399196</v>
      </c>
      <c r="AN378" s="32">
        <f t="shared" si="315"/>
        <v>-1.8654387628525785E-4</v>
      </c>
      <c r="AO378" s="32">
        <f t="shared" si="316"/>
        <v>5.8431115878256801</v>
      </c>
      <c r="AP378" s="32">
        <f t="shared" si="317"/>
        <v>-1.8654387628525785E-4</v>
      </c>
      <c r="AQ378" s="32">
        <f t="shared" si="318"/>
        <v>1.7900023165733356</v>
      </c>
      <c r="AR378" s="56">
        <f t="shared" si="364"/>
        <v>2125.5519902934507</v>
      </c>
      <c r="AS378" s="56">
        <f t="shared" si="364"/>
        <v>-2.2130271357687484E-2</v>
      </c>
      <c r="AT378" s="56">
        <f t="shared" si="364"/>
        <v>318.25538016197169</v>
      </c>
      <c r="AU378" s="55">
        <f t="shared" si="349"/>
        <v>0.31005890174502254</v>
      </c>
      <c r="AV378" s="56">
        <f t="shared" si="319"/>
        <v>11547.123601573514</v>
      </c>
      <c r="AW378" s="53">
        <f t="shared" si="320"/>
        <v>1.0319920965472951E-2</v>
      </c>
      <c r="AX378" s="53">
        <f t="shared" si="321"/>
        <v>9.6755709184748559E-2</v>
      </c>
      <c r="AY378" s="56">
        <f t="shared" si="322"/>
        <v>676.66986956292681</v>
      </c>
      <c r="AZ378" s="56">
        <f t="shared" si="323"/>
        <v>399.5891596250143</v>
      </c>
      <c r="BA378" s="53">
        <f t="shared" si="324"/>
        <v>7.4403432051347793E-3</v>
      </c>
      <c r="BB378" s="56">
        <f t="shared" si="325"/>
        <v>277.09110154325106</v>
      </c>
      <c r="BC378" s="56">
        <f t="shared" si="326"/>
        <v>-1.0391605338554655E-2</v>
      </c>
      <c r="BD378" s="53">
        <f t="shared" si="327"/>
        <v>-9.2872086156293752E-9</v>
      </c>
      <c r="BE378" s="32">
        <f t="shared" si="328"/>
        <v>6.1111423843998569</v>
      </c>
      <c r="BF378" s="53">
        <f t="shared" si="329"/>
        <v>2.7281054329192438E-7</v>
      </c>
      <c r="BG378" s="51">
        <f t="shared" si="350"/>
        <v>6.1111426572104</v>
      </c>
      <c r="BH378" s="51">
        <f t="shared" si="330"/>
        <v>-8.9372222180584219E-3</v>
      </c>
      <c r="BI378" s="51">
        <f t="shared" si="331"/>
        <v>-8.379204421652317E-2</v>
      </c>
    </row>
    <row r="379" spans="1:61" ht="12.75" customHeight="1" x14ac:dyDescent="0.2">
      <c r="A379" s="45">
        <f t="shared" si="332"/>
        <v>353</v>
      </c>
      <c r="B379" s="57">
        <f t="shared" si="351"/>
        <v>9.6755709184748559E-2</v>
      </c>
      <c r="C379" s="16">
        <f t="shared" si="333"/>
        <v>9.4735927935744257E-2</v>
      </c>
      <c r="D379" s="34">
        <f t="shared" si="334"/>
        <v>1</v>
      </c>
      <c r="E379" s="49">
        <f t="shared" si="352"/>
        <v>8.203355694118325E-2</v>
      </c>
      <c r="F379" s="49">
        <f t="shared" si="335"/>
        <v>4.7385579153575261E-2</v>
      </c>
      <c r="G379" s="20">
        <f t="shared" si="306"/>
        <v>4.7385579153575261E-2</v>
      </c>
      <c r="H379" s="49">
        <f t="shared" si="336"/>
        <v>30.012313752560562</v>
      </c>
      <c r="I379" s="20">
        <f t="shared" si="307"/>
        <v>30.012313752560562</v>
      </c>
      <c r="J379" s="57">
        <f t="shared" si="337"/>
        <v>0</v>
      </c>
      <c r="K379" s="16">
        <f t="shared" si="308"/>
        <v>30.012313752560562</v>
      </c>
      <c r="L379" s="34">
        <f t="shared" si="338"/>
        <v>1</v>
      </c>
      <c r="M379" s="49">
        <f t="shared" si="353"/>
        <v>59.987720169732874</v>
      </c>
      <c r="N379" s="20">
        <f t="shared" si="354"/>
        <v>59.987720169732874</v>
      </c>
      <c r="O379" s="16">
        <f t="shared" si="339"/>
        <v>30.012279830267126</v>
      </c>
      <c r="P379" s="49">
        <f t="shared" si="355"/>
        <v>4.7385579153575233E-2</v>
      </c>
      <c r="Q379" s="20">
        <f t="shared" si="309"/>
        <v>4.7385579153575233E-2</v>
      </c>
      <c r="R379" s="49">
        <f t="shared" si="356"/>
        <v>9.4735927935545264E-2</v>
      </c>
      <c r="S379" s="20">
        <f t="shared" si="310"/>
        <v>9.4735927935545264E-2</v>
      </c>
      <c r="T379" s="57">
        <f t="shared" si="357"/>
        <v>-8.379204421652317E-2</v>
      </c>
      <c r="U379" s="16">
        <f t="shared" si="340"/>
        <v>-1.7584872753399206E-3</v>
      </c>
      <c r="V379" s="16">
        <f t="shared" si="358"/>
        <v>-1.7584872753399206E-3</v>
      </c>
      <c r="W379" s="34">
        <f t="shared" si="311"/>
        <v>4</v>
      </c>
      <c r="X379" s="49">
        <f t="shared" si="359"/>
        <v>59.987686263027094</v>
      </c>
      <c r="Y379" s="20">
        <f t="shared" si="360"/>
        <v>59.987686263027094</v>
      </c>
      <c r="Z379" s="16">
        <f t="shared" si="341"/>
        <v>30.012313736972906</v>
      </c>
      <c r="AA379" s="49">
        <f t="shared" si="312"/>
        <v>-1.0157670656809415E-3</v>
      </c>
      <c r="AB379" s="20">
        <f t="shared" si="342"/>
        <v>359.99898423293433</v>
      </c>
      <c r="AC379" s="49">
        <f t="shared" si="343"/>
        <v>2.0307782850372377E-3</v>
      </c>
      <c r="AD379" s="20">
        <f t="shared" si="344"/>
        <v>359.99796922171498</v>
      </c>
      <c r="AF379" s="58">
        <f t="shared" si="361"/>
        <v>6.1111426572104</v>
      </c>
      <c r="AG379" s="51">
        <f t="shared" si="345"/>
        <v>366.66855943262402</v>
      </c>
      <c r="AH379" s="16">
        <f t="shared" si="346"/>
        <v>250.00129052224366</v>
      </c>
      <c r="AI379" s="52">
        <f t="shared" si="313"/>
        <v>159.83567763480252</v>
      </c>
      <c r="AJ379" s="52">
        <f t="shared" si="347"/>
        <v>4.840134621923653E-2</v>
      </c>
      <c r="AK379" s="16">
        <f t="shared" si="362"/>
        <v>17.081544062138619</v>
      </c>
      <c r="AL379" s="16">
        <f t="shared" si="363"/>
        <v>17.080528295072952</v>
      </c>
      <c r="AM379" s="32">
        <f t="shared" si="314"/>
        <v>6.111142654332169</v>
      </c>
      <c r="AN379" s="32">
        <f t="shared" si="315"/>
        <v>-1.8755947977548075E-4</v>
      </c>
      <c r="AO379" s="32">
        <f t="shared" si="316"/>
        <v>5.8415977998674835</v>
      </c>
      <c r="AP379" s="32">
        <f t="shared" si="317"/>
        <v>-1.8755947977548075E-4</v>
      </c>
      <c r="AQ379" s="32">
        <f t="shared" si="318"/>
        <v>1.7949372373933865</v>
      </c>
      <c r="AR379" s="56">
        <f t="shared" ref="AR379:AT394" si="365">AR378+AO379</f>
        <v>2131.3935880933182</v>
      </c>
      <c r="AS379" s="56">
        <f t="shared" si="365"/>
        <v>-2.2317830837462964E-2</v>
      </c>
      <c r="AT379" s="56">
        <f t="shared" si="365"/>
        <v>320.0503173993651</v>
      </c>
      <c r="AU379" s="55">
        <f t="shared" si="349"/>
        <v>0.31005890174502254</v>
      </c>
      <c r="AV379" s="56">
        <f t="shared" si="319"/>
        <v>11547.124597438571</v>
      </c>
      <c r="AW379" s="53">
        <f t="shared" si="320"/>
        <v>1.0319921855499683E-2</v>
      </c>
      <c r="AX379" s="53">
        <f t="shared" si="321"/>
        <v>9.6755713357026901E-2</v>
      </c>
      <c r="AY379" s="56">
        <f t="shared" si="322"/>
        <v>676.66984038371913</v>
      </c>
      <c r="AZ379" s="56">
        <f t="shared" si="323"/>
        <v>399.58919408700632</v>
      </c>
      <c r="BA379" s="53">
        <f t="shared" si="324"/>
        <v>7.4403432051347793E-3</v>
      </c>
      <c r="BB379" s="56">
        <f t="shared" si="325"/>
        <v>277.09112544057433</v>
      </c>
      <c r="BC379" s="56">
        <f t="shared" si="326"/>
        <v>-1.0479143861516604E-2</v>
      </c>
      <c r="BD379" s="53">
        <f t="shared" si="327"/>
        <v>-9.365443738900978E-9</v>
      </c>
      <c r="BE379" s="32">
        <f t="shared" si="328"/>
        <v>6.1111426478449564</v>
      </c>
      <c r="BF379" s="53">
        <f t="shared" si="329"/>
        <v>2.7429579780142807E-7</v>
      </c>
      <c r="BG379" s="51">
        <f t="shared" si="350"/>
        <v>6.1111429221407541</v>
      </c>
      <c r="BH379" s="51">
        <f t="shared" si="330"/>
        <v>-8.9372222180129617E-3</v>
      </c>
      <c r="BI379" s="51">
        <f t="shared" si="331"/>
        <v>-8.3792040602835072E-2</v>
      </c>
    </row>
    <row r="380" spans="1:61" ht="12.75" customHeight="1" x14ac:dyDescent="0.2">
      <c r="A380" s="45">
        <f t="shared" si="332"/>
        <v>354</v>
      </c>
      <c r="B380" s="57">
        <f t="shared" si="351"/>
        <v>9.6755713357026901E-2</v>
      </c>
      <c r="C380" s="16">
        <f t="shared" si="333"/>
        <v>9.472493507200852E-2</v>
      </c>
      <c r="D380" s="34">
        <f t="shared" si="334"/>
        <v>1</v>
      </c>
      <c r="E380" s="49">
        <f t="shared" si="352"/>
        <v>8.2024009984647317E-2</v>
      </c>
      <c r="F380" s="49">
        <f t="shared" si="335"/>
        <v>4.7380129210675997E-2</v>
      </c>
      <c r="G380" s="20">
        <f t="shared" si="306"/>
        <v>4.7380129210675997E-2</v>
      </c>
      <c r="H380" s="49">
        <f t="shared" si="336"/>
        <v>30.012347651417478</v>
      </c>
      <c r="I380" s="20">
        <f t="shared" si="307"/>
        <v>30.012347651417478</v>
      </c>
      <c r="J380" s="57">
        <f t="shared" si="337"/>
        <v>0</v>
      </c>
      <c r="K380" s="16">
        <f t="shared" si="308"/>
        <v>30.012347651417478</v>
      </c>
      <c r="L380" s="34">
        <f t="shared" si="338"/>
        <v>1</v>
      </c>
      <c r="M380" s="49">
        <f t="shared" si="353"/>
        <v>59.987686263027079</v>
      </c>
      <c r="N380" s="20">
        <f t="shared" si="354"/>
        <v>59.987686263027079</v>
      </c>
      <c r="O380" s="16">
        <f t="shared" si="339"/>
        <v>30.012313736972921</v>
      </c>
      <c r="P380" s="49">
        <f t="shared" si="355"/>
        <v>4.7380129210676004E-2</v>
      </c>
      <c r="Q380" s="20">
        <f t="shared" si="309"/>
        <v>4.7380129210676004E-2</v>
      </c>
      <c r="R380" s="49">
        <f t="shared" si="356"/>
        <v>9.4724935069842142E-2</v>
      </c>
      <c r="S380" s="20">
        <f t="shared" si="310"/>
        <v>9.4724935069842142E-2</v>
      </c>
      <c r="T380" s="57">
        <f t="shared" si="357"/>
        <v>-8.3792040602835072E-2</v>
      </c>
      <c r="U380" s="16">
        <f t="shared" si="340"/>
        <v>-1.7680306181877548E-3</v>
      </c>
      <c r="V380" s="16">
        <f t="shared" si="358"/>
        <v>-1.7680306181877548E-3</v>
      </c>
      <c r="W380" s="34">
        <f t="shared" si="311"/>
        <v>4</v>
      </c>
      <c r="X380" s="49">
        <f t="shared" si="359"/>
        <v>59.987652364339837</v>
      </c>
      <c r="Y380" s="20">
        <f t="shared" si="360"/>
        <v>59.987652364339837</v>
      </c>
      <c r="Z380" s="16">
        <f t="shared" si="341"/>
        <v>30.012347635660163</v>
      </c>
      <c r="AA380" s="49">
        <f t="shared" si="312"/>
        <v>-1.02128104734084E-3</v>
      </c>
      <c r="AB380" s="20">
        <f t="shared" si="342"/>
        <v>359.99897871895269</v>
      </c>
      <c r="AC380" s="49">
        <f t="shared" si="343"/>
        <v>2.0417999874938232E-3</v>
      </c>
      <c r="AD380" s="20">
        <f t="shared" si="344"/>
        <v>359.99795820001253</v>
      </c>
      <c r="AF380" s="58">
        <f t="shared" si="361"/>
        <v>6.1111429221407541</v>
      </c>
      <c r="AG380" s="51">
        <f t="shared" si="345"/>
        <v>366.66857532844523</v>
      </c>
      <c r="AH380" s="16">
        <f t="shared" si="346"/>
        <v>250.00130136030359</v>
      </c>
      <c r="AI380" s="52">
        <f t="shared" si="313"/>
        <v>159.8356914932005</v>
      </c>
      <c r="AJ380" s="52">
        <f t="shared" si="347"/>
        <v>4.8401410258009037E-2</v>
      </c>
      <c r="AK380" s="16">
        <f t="shared" si="362"/>
        <v>17.129945472396628</v>
      </c>
      <c r="AL380" s="16">
        <f t="shared" si="363"/>
        <v>17.128924191349313</v>
      </c>
      <c r="AM380" s="32">
        <f t="shared" si="314"/>
        <v>6.1111429192311979</v>
      </c>
      <c r="AN380" s="32">
        <f t="shared" si="315"/>
        <v>-1.8857737670336576E-4</v>
      </c>
      <c r="AO380" s="32">
        <f t="shared" si="316"/>
        <v>5.8400798437436983</v>
      </c>
      <c r="AP380" s="32">
        <f t="shared" si="317"/>
        <v>-1.8857737670336576E-4</v>
      </c>
      <c r="AQ380" s="32">
        <f t="shared" si="318"/>
        <v>1.7998708836936568</v>
      </c>
      <c r="AR380" s="56">
        <f t="shared" si="365"/>
        <v>2137.2336679370619</v>
      </c>
      <c r="AS380" s="56">
        <f t="shared" si="365"/>
        <v>-2.2506408214166329E-2</v>
      </c>
      <c r="AT380" s="56">
        <f t="shared" si="365"/>
        <v>321.85018828305874</v>
      </c>
      <c r="AU380" s="55">
        <f t="shared" si="349"/>
        <v>0.31005890174502254</v>
      </c>
      <c r="AV380" s="56">
        <f t="shared" si="319"/>
        <v>11547.125598620851</v>
      </c>
      <c r="AW380" s="53">
        <f t="shared" si="320"/>
        <v>1.0319922750278534E-2</v>
      </c>
      <c r="AX380" s="53">
        <f t="shared" si="321"/>
        <v>9.6755717551582118E-2</v>
      </c>
      <c r="AY380" s="56">
        <f t="shared" si="322"/>
        <v>676.66981104871877</v>
      </c>
      <c r="AZ380" s="56">
        <f t="shared" si="323"/>
        <v>399.58922873300128</v>
      </c>
      <c r="BA380" s="53">
        <f t="shared" si="324"/>
        <v>7.4403432051347793E-3</v>
      </c>
      <c r="BB380" s="56">
        <f t="shared" si="325"/>
        <v>277.09114946549261</v>
      </c>
      <c r="BC380" s="56">
        <f t="shared" si="326"/>
        <v>-1.0567149775113194E-2</v>
      </c>
      <c r="BD380" s="53">
        <f t="shared" si="327"/>
        <v>-9.444096579569219E-9</v>
      </c>
      <c r="BE380" s="32">
        <f t="shared" si="328"/>
        <v>6.1111429126966579</v>
      </c>
      <c r="BF380" s="53">
        <f t="shared" si="329"/>
        <v>2.7578440615021732E-7</v>
      </c>
      <c r="BG380" s="51">
        <f t="shared" si="350"/>
        <v>6.1111431884810639</v>
      </c>
      <c r="BH380" s="51">
        <f t="shared" si="330"/>
        <v>-8.9372222179671494E-3</v>
      </c>
      <c r="BI380" s="51">
        <f t="shared" si="331"/>
        <v>-8.3792036969851824E-2</v>
      </c>
    </row>
    <row r="381" spans="1:61" ht="12.75" customHeight="1" x14ac:dyDescent="0.2">
      <c r="A381" s="45">
        <f t="shared" si="332"/>
        <v>355</v>
      </c>
      <c r="B381" s="57">
        <f t="shared" si="351"/>
        <v>9.6755717551582118E-2</v>
      </c>
      <c r="C381" s="16">
        <f t="shared" si="333"/>
        <v>9.4713917564092753E-2</v>
      </c>
      <c r="D381" s="34">
        <f t="shared" si="334"/>
        <v>1</v>
      </c>
      <c r="E381" s="49">
        <f t="shared" si="352"/>
        <v>8.2014441701397142E-2</v>
      </c>
      <c r="F381" s="49">
        <f t="shared" si="335"/>
        <v>4.7374666918304158E-2</v>
      </c>
      <c r="G381" s="20">
        <f t="shared" si="306"/>
        <v>4.7374666918304158E-2</v>
      </c>
      <c r="H381" s="49">
        <f t="shared" si="336"/>
        <v>30.012381542239094</v>
      </c>
      <c r="I381" s="20">
        <f t="shared" si="307"/>
        <v>30.012381542239094</v>
      </c>
      <c r="J381" s="57">
        <f t="shared" si="337"/>
        <v>0</v>
      </c>
      <c r="K381" s="16">
        <f t="shared" si="308"/>
        <v>30.012381542239094</v>
      </c>
      <c r="L381" s="34">
        <f t="shared" si="338"/>
        <v>1</v>
      </c>
      <c r="M381" s="49">
        <f t="shared" si="353"/>
        <v>59.987652364339851</v>
      </c>
      <c r="N381" s="20">
        <f t="shared" si="354"/>
        <v>59.987652364339851</v>
      </c>
      <c r="O381" s="16">
        <f t="shared" si="339"/>
        <v>30.012347635660149</v>
      </c>
      <c r="P381" s="49">
        <f t="shared" si="355"/>
        <v>4.737466691830413E-2</v>
      </c>
      <c r="Q381" s="20">
        <f t="shared" si="309"/>
        <v>4.737466691830413E-2</v>
      </c>
      <c r="R381" s="49">
        <f t="shared" si="356"/>
        <v>9.4713917562842517E-2</v>
      </c>
      <c r="S381" s="20">
        <f t="shared" si="310"/>
        <v>9.4713917562842517E-2</v>
      </c>
      <c r="T381" s="57">
        <f t="shared" si="357"/>
        <v>-8.3792036969851824E-2</v>
      </c>
      <c r="U381" s="16">
        <f t="shared" si="340"/>
        <v>-1.777595268454682E-3</v>
      </c>
      <c r="V381" s="16">
        <f t="shared" si="358"/>
        <v>-1.777595268454682E-3</v>
      </c>
      <c r="W381" s="34">
        <f t="shared" si="311"/>
        <v>4</v>
      </c>
      <c r="X381" s="49">
        <f t="shared" si="359"/>
        <v>59.987618473689196</v>
      </c>
      <c r="Y381" s="20">
        <f t="shared" si="360"/>
        <v>59.987618473689196</v>
      </c>
      <c r="Z381" s="16">
        <f t="shared" si="341"/>
        <v>30.012381526310804</v>
      </c>
      <c r="AA381" s="49">
        <f t="shared" si="312"/>
        <v>-1.0268073517139323E-3</v>
      </c>
      <c r="AB381" s="20">
        <f t="shared" si="342"/>
        <v>359.99897319264829</v>
      </c>
      <c r="AC381" s="49">
        <f t="shared" si="343"/>
        <v>2.0528463141609742E-3</v>
      </c>
      <c r="AD381" s="20">
        <f t="shared" si="344"/>
        <v>359.99794715368586</v>
      </c>
      <c r="AF381" s="58">
        <f t="shared" si="361"/>
        <v>6.1111431884810639</v>
      </c>
      <c r="AG381" s="51">
        <f t="shared" si="345"/>
        <v>366.66859130886382</v>
      </c>
      <c r="AH381" s="16">
        <f t="shared" si="346"/>
        <v>250.00131225604355</v>
      </c>
      <c r="AI381" s="52">
        <f t="shared" si="313"/>
        <v>159.83570542535332</v>
      </c>
      <c r="AJ381" s="52">
        <f t="shared" si="347"/>
        <v>4.8401474270008293E-2</v>
      </c>
      <c r="AK381" s="16">
        <f t="shared" si="362"/>
        <v>17.178346946666636</v>
      </c>
      <c r="AL381" s="16">
        <f t="shared" si="363"/>
        <v>17.177320139314929</v>
      </c>
      <c r="AM381" s="32">
        <f t="shared" si="314"/>
        <v>6.1111431855399427</v>
      </c>
      <c r="AN381" s="32">
        <f t="shared" si="315"/>
        <v>-1.8959754640339457E-4</v>
      </c>
      <c r="AO381" s="32">
        <f t="shared" si="316"/>
        <v>5.8385577205227159</v>
      </c>
      <c r="AP381" s="32">
        <f t="shared" si="317"/>
        <v>-1.8959754640339457E-4</v>
      </c>
      <c r="AQ381" s="32">
        <f t="shared" si="318"/>
        <v>1.8048032519629027</v>
      </c>
      <c r="AR381" s="56">
        <f t="shared" si="365"/>
        <v>2143.0722256575846</v>
      </c>
      <c r="AS381" s="56">
        <f t="shared" si="365"/>
        <v>-2.2696005760569724E-2</v>
      </c>
      <c r="AT381" s="56">
        <f t="shared" si="365"/>
        <v>323.65499153502162</v>
      </c>
      <c r="AU381" s="55">
        <f t="shared" si="349"/>
        <v>0.31005890174502254</v>
      </c>
      <c r="AV381" s="56">
        <f t="shared" si="319"/>
        <v>11547.126605131456</v>
      </c>
      <c r="AW381" s="53">
        <f t="shared" si="320"/>
        <v>1.0319923649819431E-2</v>
      </c>
      <c r="AX381" s="53">
        <f t="shared" si="321"/>
        <v>9.6755721768460756E-2</v>
      </c>
      <c r="AY381" s="56">
        <f t="shared" si="322"/>
        <v>676.66978155760046</v>
      </c>
      <c r="AZ381" s="56">
        <f t="shared" si="323"/>
        <v>399.58926356338333</v>
      </c>
      <c r="BA381" s="53">
        <f t="shared" si="324"/>
        <v>7.4403432051347793E-3</v>
      </c>
      <c r="BB381" s="56">
        <f t="shared" si="325"/>
        <v>277.09117361827231</v>
      </c>
      <c r="BC381" s="56">
        <f t="shared" si="326"/>
        <v>-1.0655624055175394E-2</v>
      </c>
      <c r="BD381" s="53">
        <f t="shared" si="327"/>
        <v>-9.5231680097559213E-9</v>
      </c>
      <c r="BE381" s="32">
        <f t="shared" si="328"/>
        <v>6.1111431789578958</v>
      </c>
      <c r="BF381" s="53">
        <f t="shared" si="329"/>
        <v>2.772763381144718E-7</v>
      </c>
      <c r="BG381" s="51">
        <f t="shared" si="350"/>
        <v>6.1111434562342337</v>
      </c>
      <c r="BH381" s="51">
        <f t="shared" si="330"/>
        <v>-8.9372222179209867E-3</v>
      </c>
      <c r="BI381" s="51">
        <f t="shared" si="331"/>
        <v>-8.379203331753321E-2</v>
      </c>
    </row>
    <row r="382" spans="1:61" ht="12.75" customHeight="1" x14ac:dyDescent="0.2">
      <c r="A382" s="45">
        <f t="shared" si="332"/>
        <v>356</v>
      </c>
      <c r="B382" s="57">
        <f t="shared" si="351"/>
        <v>9.6755721768460756E-2</v>
      </c>
      <c r="C382" s="16">
        <f t="shared" si="333"/>
        <v>9.4702875454345303E-2</v>
      </c>
      <c r="D382" s="34">
        <f t="shared" si="334"/>
        <v>1</v>
      </c>
      <c r="E382" s="49">
        <f t="shared" si="352"/>
        <v>8.200485212813742E-2</v>
      </c>
      <c r="F382" s="49">
        <f t="shared" si="335"/>
        <v>4.7369192297582123E-2</v>
      </c>
      <c r="G382" s="20">
        <f t="shared" si="306"/>
        <v>4.7369192297582123E-2</v>
      </c>
      <c r="H382" s="49">
        <f t="shared" si="336"/>
        <v>30.012415425007404</v>
      </c>
      <c r="I382" s="20">
        <f t="shared" si="307"/>
        <v>30.012415425007404</v>
      </c>
      <c r="J382" s="57">
        <f t="shared" si="337"/>
        <v>0</v>
      </c>
      <c r="K382" s="16">
        <f t="shared" si="308"/>
        <v>30.012415425007404</v>
      </c>
      <c r="L382" s="34">
        <f t="shared" si="338"/>
        <v>1</v>
      </c>
      <c r="M382" s="49">
        <f t="shared" si="353"/>
        <v>59.98761847368921</v>
      </c>
      <c r="N382" s="20">
        <f t="shared" si="354"/>
        <v>59.98761847368921</v>
      </c>
      <c r="O382" s="16">
        <f t="shared" si="339"/>
        <v>30.01238152631079</v>
      </c>
      <c r="P382" s="49">
        <f t="shared" si="355"/>
        <v>4.7369192297582102E-2</v>
      </c>
      <c r="Q382" s="20">
        <f t="shared" si="309"/>
        <v>4.7369192297582102E-2</v>
      </c>
      <c r="R382" s="49">
        <f t="shared" si="356"/>
        <v>9.4702875452140539E-2</v>
      </c>
      <c r="S382" s="20">
        <f t="shared" si="310"/>
        <v>9.4702875452140539E-2</v>
      </c>
      <c r="T382" s="57">
        <f t="shared" si="357"/>
        <v>-8.379203331753321E-2</v>
      </c>
      <c r="U382" s="16">
        <f t="shared" si="340"/>
        <v>-1.7871811893957895E-3</v>
      </c>
      <c r="V382" s="16">
        <f t="shared" si="358"/>
        <v>-1.7871811893957895E-3</v>
      </c>
      <c r="W382" s="34">
        <f t="shared" si="311"/>
        <v>4</v>
      </c>
      <c r="X382" s="49">
        <f t="shared" si="359"/>
        <v>59.98758459109316</v>
      </c>
      <c r="Y382" s="20">
        <f t="shared" si="360"/>
        <v>59.98758459109316</v>
      </c>
      <c r="Z382" s="16">
        <f t="shared" si="341"/>
        <v>30.01241540890684</v>
      </c>
      <c r="AA382" s="49">
        <f t="shared" si="312"/>
        <v>-1.0323459576192405E-3</v>
      </c>
      <c r="AB382" s="20">
        <f t="shared" si="342"/>
        <v>359.99896765404236</v>
      </c>
      <c r="AC382" s="49">
        <f t="shared" si="343"/>
        <v>2.063917222839092E-3</v>
      </c>
      <c r="AD382" s="20">
        <f t="shared" si="344"/>
        <v>359.99793608277719</v>
      </c>
      <c r="AF382" s="58">
        <f t="shared" si="361"/>
        <v>6.1111434562342337</v>
      </c>
      <c r="AG382" s="51">
        <f t="shared" si="345"/>
        <v>366.66860737405403</v>
      </c>
      <c r="AH382" s="16">
        <f t="shared" si="346"/>
        <v>250.00132320958232</v>
      </c>
      <c r="AI382" s="52">
        <f t="shared" si="313"/>
        <v>159.83571943141288</v>
      </c>
      <c r="AJ382" s="52">
        <f t="shared" si="347"/>
        <v>4.84015382552343E-2</v>
      </c>
      <c r="AK382" s="16">
        <f t="shared" si="362"/>
        <v>17.22674848492187</v>
      </c>
      <c r="AL382" s="16">
        <f t="shared" si="363"/>
        <v>17.225716138964231</v>
      </c>
      <c r="AM382" s="32">
        <f t="shared" si="314"/>
        <v>6.111143453261306</v>
      </c>
      <c r="AN382" s="32">
        <f t="shared" si="315"/>
        <v>-1.9061998495746425E-4</v>
      </c>
      <c r="AO382" s="32">
        <f t="shared" si="316"/>
        <v>5.8370314312786995</v>
      </c>
      <c r="AP382" s="32">
        <f t="shared" si="317"/>
        <v>-1.9061998495746425E-4</v>
      </c>
      <c r="AQ382" s="32">
        <f t="shared" si="318"/>
        <v>1.8097343386815257</v>
      </c>
      <c r="AR382" s="56">
        <f t="shared" si="365"/>
        <v>2148.9092570888633</v>
      </c>
      <c r="AS382" s="56">
        <f t="shared" si="365"/>
        <v>-2.2886625745527189E-2</v>
      </c>
      <c r="AT382" s="56">
        <f t="shared" si="365"/>
        <v>325.46472587370317</v>
      </c>
      <c r="AU382" s="55">
        <f t="shared" si="349"/>
        <v>0.31005890174502254</v>
      </c>
      <c r="AV382" s="56">
        <f t="shared" si="319"/>
        <v>11547.127616981357</v>
      </c>
      <c r="AW382" s="53">
        <f t="shared" si="320"/>
        <v>1.0319924554132172E-2</v>
      </c>
      <c r="AX382" s="53">
        <f t="shared" si="321"/>
        <v>9.6755726007708681E-2</v>
      </c>
      <c r="AY382" s="56">
        <f t="shared" si="322"/>
        <v>676.66975191004258</v>
      </c>
      <c r="AZ382" s="56">
        <f t="shared" si="323"/>
        <v>399.58929857853218</v>
      </c>
      <c r="BA382" s="53">
        <f t="shared" si="324"/>
        <v>7.4403432051347793E-3</v>
      </c>
      <c r="BB382" s="56">
        <f t="shared" si="325"/>
        <v>277.09119789917668</v>
      </c>
      <c r="BC382" s="56">
        <f t="shared" si="326"/>
        <v>-1.0744567666279181E-2</v>
      </c>
      <c r="BD382" s="53">
        <f t="shared" si="327"/>
        <v>-9.602658891524066E-9</v>
      </c>
      <c r="BE382" s="32">
        <f t="shared" si="328"/>
        <v>6.1111434466315746</v>
      </c>
      <c r="BF382" s="53">
        <f t="shared" si="329"/>
        <v>2.7877158796257479E-7</v>
      </c>
      <c r="BG382" s="51">
        <f t="shared" si="350"/>
        <v>6.1111437254031626</v>
      </c>
      <c r="BH382" s="51">
        <f t="shared" si="330"/>
        <v>-8.9372222178744718E-3</v>
      </c>
      <c r="BI382" s="51">
        <f t="shared" si="331"/>
        <v>-8.37920296458394E-2</v>
      </c>
    </row>
    <row r="383" spans="1:61" ht="12.75" customHeight="1" x14ac:dyDescent="0.2">
      <c r="A383" s="45">
        <f t="shared" si="332"/>
        <v>357</v>
      </c>
      <c r="B383" s="57">
        <f t="shared" si="351"/>
        <v>9.6755726007708681E-2</v>
      </c>
      <c r="C383" s="16">
        <f t="shared" si="333"/>
        <v>9.4691808784887144E-2</v>
      </c>
      <c r="D383" s="34">
        <f t="shared" si="334"/>
        <v>1</v>
      </c>
      <c r="E383" s="49">
        <f t="shared" si="352"/>
        <v>8.1995241301375782E-2</v>
      </c>
      <c r="F383" s="49">
        <f t="shared" si="335"/>
        <v>4.7363705369518852E-2</v>
      </c>
      <c r="G383" s="20">
        <f t="shared" si="306"/>
        <v>4.7363705369518852E-2</v>
      </c>
      <c r="H383" s="49">
        <f t="shared" si="336"/>
        <v>30.01244929970445</v>
      </c>
      <c r="I383" s="20">
        <f t="shared" si="307"/>
        <v>30.01244929970445</v>
      </c>
      <c r="J383" s="57">
        <f t="shared" si="337"/>
        <v>0</v>
      </c>
      <c r="K383" s="16">
        <f t="shared" si="308"/>
        <v>30.01244929970445</v>
      </c>
      <c r="L383" s="34">
        <f t="shared" si="338"/>
        <v>1</v>
      </c>
      <c r="M383" s="49">
        <f t="shared" si="353"/>
        <v>59.98758459109316</v>
      </c>
      <c r="N383" s="20">
        <f t="shared" si="354"/>
        <v>59.98758459109316</v>
      </c>
      <c r="O383" s="16">
        <f t="shared" si="339"/>
        <v>30.01241540890684</v>
      </c>
      <c r="P383" s="49">
        <f t="shared" si="355"/>
        <v>4.7363705369518845E-2</v>
      </c>
      <c r="Q383" s="20">
        <f t="shared" si="309"/>
        <v>4.7363705369518845E-2</v>
      </c>
      <c r="R383" s="49">
        <f t="shared" si="356"/>
        <v>9.4691808786843967E-2</v>
      </c>
      <c r="S383" s="20">
        <f t="shared" si="310"/>
        <v>9.4691808786843967E-2</v>
      </c>
      <c r="T383" s="57">
        <f t="shared" si="357"/>
        <v>-8.37920296458394E-2</v>
      </c>
      <c r="U383" s="16">
        <f t="shared" si="340"/>
        <v>-1.7967883444636179E-3</v>
      </c>
      <c r="V383" s="16">
        <f t="shared" si="358"/>
        <v>-1.7967883444636179E-3</v>
      </c>
      <c r="W383" s="34">
        <f t="shared" si="311"/>
        <v>4</v>
      </c>
      <c r="X383" s="49">
        <f t="shared" si="359"/>
        <v>59.9875507165697</v>
      </c>
      <c r="Y383" s="20">
        <f t="shared" si="360"/>
        <v>59.9875507165697</v>
      </c>
      <c r="Z383" s="16">
        <f t="shared" si="341"/>
        <v>30.0124492834303</v>
      </c>
      <c r="AA383" s="49">
        <f t="shared" si="312"/>
        <v>-1.0378968439896893E-3</v>
      </c>
      <c r="AB383" s="20">
        <f t="shared" si="342"/>
        <v>359.99896210315603</v>
      </c>
      <c r="AC383" s="49">
        <f t="shared" si="343"/>
        <v>2.0750128470096952E-3</v>
      </c>
      <c r="AD383" s="20">
        <f t="shared" si="344"/>
        <v>359.997924987153</v>
      </c>
      <c r="AF383" s="58">
        <f t="shared" si="361"/>
        <v>6.1111437254031626</v>
      </c>
      <c r="AG383" s="51">
        <f t="shared" si="345"/>
        <v>366.66862352418974</v>
      </c>
      <c r="AH383" s="16">
        <f t="shared" si="346"/>
        <v>250.00133422103849</v>
      </c>
      <c r="AI383" s="52">
        <f t="shared" si="313"/>
        <v>159.8357335115308</v>
      </c>
      <c r="AJ383" s="52">
        <f t="shared" si="347"/>
        <v>4.8401602213459682E-2</v>
      </c>
      <c r="AK383" s="16">
        <f t="shared" si="362"/>
        <v>17.27515008713533</v>
      </c>
      <c r="AL383" s="16">
        <f t="shared" si="363"/>
        <v>17.274112190291362</v>
      </c>
      <c r="AM383" s="32">
        <f t="shared" si="314"/>
        <v>6.1111437223981859</v>
      </c>
      <c r="AN383" s="32">
        <f t="shared" si="315"/>
        <v>-1.9164468846853629E-4</v>
      </c>
      <c r="AO383" s="32">
        <f t="shared" si="316"/>
        <v>5.8355009770887909</v>
      </c>
      <c r="AP383" s="32">
        <f t="shared" si="317"/>
        <v>-1.9164468846853629E-4</v>
      </c>
      <c r="AQ383" s="32">
        <f t="shared" si="318"/>
        <v>1.8146641403308008</v>
      </c>
      <c r="AR383" s="56">
        <f t="shared" si="365"/>
        <v>2154.7447580659523</v>
      </c>
      <c r="AS383" s="56">
        <f t="shared" si="365"/>
        <v>-2.3078270433995726E-2</v>
      </c>
      <c r="AT383" s="56">
        <f t="shared" si="365"/>
        <v>327.27939001403399</v>
      </c>
      <c r="AU383" s="55">
        <f t="shared" si="349"/>
        <v>0.31005890174502254</v>
      </c>
      <c r="AV383" s="56">
        <f t="shared" si="319"/>
        <v>11547.128634181514</v>
      </c>
      <c r="AW383" s="53">
        <f t="shared" si="320"/>
        <v>1.0319925463226555E-2</v>
      </c>
      <c r="AX383" s="53">
        <f t="shared" si="321"/>
        <v>9.6755730269371856E-2</v>
      </c>
      <c r="AY383" s="56">
        <f t="shared" si="322"/>
        <v>676.66972210572442</v>
      </c>
      <c r="AZ383" s="56">
        <f t="shared" si="323"/>
        <v>399.58933377882704</v>
      </c>
      <c r="BA383" s="53">
        <f t="shared" si="324"/>
        <v>7.4403432051347793E-3</v>
      </c>
      <c r="BB383" s="56">
        <f t="shared" si="325"/>
        <v>277.09122230846862</v>
      </c>
      <c r="BC383" s="56">
        <f t="shared" si="326"/>
        <v>-1.0833981571238382E-2</v>
      </c>
      <c r="BD383" s="53">
        <f t="shared" si="327"/>
        <v>-9.6825700853617702E-9</v>
      </c>
      <c r="BE383" s="32">
        <f t="shared" si="328"/>
        <v>6.1111437157205923</v>
      </c>
      <c r="BF383" s="53">
        <f t="shared" si="329"/>
        <v>2.802701499937089E-7</v>
      </c>
      <c r="BG383" s="51">
        <f t="shared" si="350"/>
        <v>6.1111439959907425</v>
      </c>
      <c r="BH383" s="51">
        <f t="shared" si="330"/>
        <v>-8.9372222178276031E-3</v>
      </c>
      <c r="BI383" s="51">
        <f t="shared" si="331"/>
        <v>-8.379202595473062E-2</v>
      </c>
    </row>
    <row r="384" spans="1:61" ht="12.75" customHeight="1" x14ac:dyDescent="0.2">
      <c r="A384" s="45">
        <f t="shared" si="332"/>
        <v>358</v>
      </c>
      <c r="B384" s="57">
        <f t="shared" si="351"/>
        <v>9.6755730269371856E-2</v>
      </c>
      <c r="C384" s="16">
        <f t="shared" si="333"/>
        <v>9.4680717422363614E-2</v>
      </c>
      <c r="D384" s="34">
        <f t="shared" si="334"/>
        <v>1</v>
      </c>
      <c r="E384" s="49">
        <f t="shared" si="352"/>
        <v>8.1985609105672611E-2</v>
      </c>
      <c r="F384" s="49">
        <f t="shared" si="335"/>
        <v>4.7358206067352387E-2</v>
      </c>
      <c r="G384" s="20">
        <f t="shared" si="306"/>
        <v>4.7358206067352387E-2</v>
      </c>
      <c r="H384" s="49">
        <f t="shared" si="336"/>
        <v>30.012483166312144</v>
      </c>
      <c r="I384" s="20">
        <f t="shared" si="307"/>
        <v>30.012483166312144</v>
      </c>
      <c r="J384" s="57">
        <f t="shared" si="337"/>
        <v>0</v>
      </c>
      <c r="K384" s="16">
        <f t="shared" si="308"/>
        <v>30.012483166312144</v>
      </c>
      <c r="L384" s="34">
        <f t="shared" si="338"/>
        <v>1</v>
      </c>
      <c r="M384" s="49">
        <f t="shared" si="353"/>
        <v>59.9875507165697</v>
      </c>
      <c r="N384" s="20">
        <f t="shared" si="354"/>
        <v>59.9875507165697</v>
      </c>
      <c r="O384" s="16">
        <f t="shared" si="339"/>
        <v>30.0124492834303</v>
      </c>
      <c r="P384" s="49">
        <f t="shared" si="355"/>
        <v>4.7358206067352394E-2</v>
      </c>
      <c r="Q384" s="20">
        <f t="shared" si="309"/>
        <v>4.7358206067352394E-2</v>
      </c>
      <c r="R384" s="49">
        <f t="shared" si="356"/>
        <v>9.4680717419769481E-2</v>
      </c>
      <c r="S384" s="20">
        <f t="shared" si="310"/>
        <v>9.4680717419769481E-2</v>
      </c>
      <c r="T384" s="57">
        <f t="shared" si="357"/>
        <v>-8.379202595473062E-2</v>
      </c>
      <c r="U384" s="16">
        <f t="shared" si="340"/>
        <v>-1.8064168490580096E-3</v>
      </c>
      <c r="V384" s="16">
        <f t="shared" si="358"/>
        <v>-1.8064168490580096E-3</v>
      </c>
      <c r="W384" s="34">
        <f t="shared" si="311"/>
        <v>4</v>
      </c>
      <c r="X384" s="49">
        <f t="shared" si="359"/>
        <v>59.98751685013692</v>
      </c>
      <c r="Y384" s="20">
        <f t="shared" si="360"/>
        <v>59.98751685013692</v>
      </c>
      <c r="Z384" s="16">
        <f t="shared" si="341"/>
        <v>30.01248314986308</v>
      </c>
      <c r="AA384" s="49">
        <f t="shared" si="312"/>
        <v>-1.0434600775290049E-3</v>
      </c>
      <c r="AB384" s="20">
        <f t="shared" si="342"/>
        <v>359.99895653992246</v>
      </c>
      <c r="AC384" s="49">
        <f t="shared" si="343"/>
        <v>2.0861329670109553E-3</v>
      </c>
      <c r="AD384" s="20">
        <f t="shared" si="344"/>
        <v>359.99791386703299</v>
      </c>
      <c r="AF384" s="58">
        <f t="shared" si="361"/>
        <v>6.1111439959907425</v>
      </c>
      <c r="AG384" s="51">
        <f t="shared" si="345"/>
        <v>366.66863975944455</v>
      </c>
      <c r="AH384" s="16">
        <f t="shared" si="346"/>
        <v>250.0013452905304</v>
      </c>
      <c r="AI384" s="52">
        <f t="shared" si="313"/>
        <v>159.83574766585846</v>
      </c>
      <c r="AJ384" s="52">
        <f t="shared" si="347"/>
        <v>4.8401666144911815E-2</v>
      </c>
      <c r="AK384" s="16">
        <f t="shared" si="362"/>
        <v>17.323551753280242</v>
      </c>
      <c r="AL384" s="16">
        <f t="shared" si="363"/>
        <v>17.322508293202702</v>
      </c>
      <c r="AM384" s="32">
        <f t="shared" si="314"/>
        <v>6.1111439929534743</v>
      </c>
      <c r="AN384" s="32">
        <f t="shared" si="315"/>
        <v>-1.9267166924621246E-4</v>
      </c>
      <c r="AO384" s="32">
        <f t="shared" si="316"/>
        <v>5.8339663590358848</v>
      </c>
      <c r="AP384" s="32">
        <f t="shared" si="317"/>
        <v>-1.9267166924621246E-4</v>
      </c>
      <c r="AQ384" s="32">
        <f t="shared" si="318"/>
        <v>1.8195926533839706</v>
      </c>
      <c r="AR384" s="56">
        <f t="shared" si="365"/>
        <v>2160.5787244249882</v>
      </c>
      <c r="AS384" s="56">
        <f t="shared" si="365"/>
        <v>-2.3270942103241939E-2</v>
      </c>
      <c r="AT384" s="56">
        <f t="shared" si="365"/>
        <v>329.09898266741794</v>
      </c>
      <c r="AU384" s="55">
        <f t="shared" si="349"/>
        <v>0.31005890174502254</v>
      </c>
      <c r="AV384" s="56">
        <f t="shared" si="319"/>
        <v>11547.129656742854</v>
      </c>
      <c r="AW384" s="53">
        <f t="shared" si="320"/>
        <v>1.031992637711235E-2</v>
      </c>
      <c r="AX384" s="53">
        <f t="shared" si="321"/>
        <v>9.6755734553496092E-2</v>
      </c>
      <c r="AY384" s="56">
        <f t="shared" si="322"/>
        <v>676.6696921443255</v>
      </c>
      <c r="AZ384" s="56">
        <f t="shared" si="323"/>
        <v>399.58936916464614</v>
      </c>
      <c r="BA384" s="53">
        <f t="shared" si="324"/>
        <v>7.4403432051347793E-3</v>
      </c>
      <c r="BB384" s="56">
        <f t="shared" si="325"/>
        <v>277.09124684641057</v>
      </c>
      <c r="BC384" s="56">
        <f t="shared" si="326"/>
        <v>-1.0923866731218368E-2</v>
      </c>
      <c r="BD384" s="53">
        <f t="shared" si="327"/>
        <v>-9.7629024502838824E-9</v>
      </c>
      <c r="BE384" s="32">
        <f t="shared" si="328"/>
        <v>6.1111439862278401</v>
      </c>
      <c r="BF384" s="53">
        <f t="shared" si="329"/>
        <v>2.817720422083977E-7</v>
      </c>
      <c r="BG384" s="51">
        <f t="shared" si="350"/>
        <v>6.1111442679998822</v>
      </c>
      <c r="BH384" s="51">
        <f t="shared" si="330"/>
        <v>-8.9372222177803787E-3</v>
      </c>
      <c r="BI384" s="51">
        <f t="shared" si="331"/>
        <v>-8.3792022244167208E-2</v>
      </c>
    </row>
    <row r="385" spans="1:61" ht="12.75" customHeight="1" x14ac:dyDescent="0.2">
      <c r="A385" s="45">
        <f t="shared" si="332"/>
        <v>359</v>
      </c>
      <c r="B385" s="57">
        <f t="shared" si="351"/>
        <v>9.6755734553496092E-2</v>
      </c>
      <c r="C385" s="16">
        <f t="shared" si="333"/>
        <v>9.4669601586474528E-2</v>
      </c>
      <c r="D385" s="34">
        <f t="shared" si="334"/>
        <v>1</v>
      </c>
      <c r="E385" s="49">
        <f t="shared" si="352"/>
        <v>8.1975955731304062E-2</v>
      </c>
      <c r="F385" s="49">
        <f t="shared" si="335"/>
        <v>4.7352694500914609E-2</v>
      </c>
      <c r="G385" s="20">
        <f t="shared" si="306"/>
        <v>4.7352694500914609E-2</v>
      </c>
      <c r="H385" s="49">
        <f t="shared" si="336"/>
        <v>30.012517024812531</v>
      </c>
      <c r="I385" s="20">
        <f t="shared" si="307"/>
        <v>30.012517024812531</v>
      </c>
      <c r="J385" s="57">
        <f t="shared" si="337"/>
        <v>0</v>
      </c>
      <c r="K385" s="16">
        <f t="shared" si="308"/>
        <v>30.012517024812531</v>
      </c>
      <c r="L385" s="34">
        <f t="shared" si="338"/>
        <v>1</v>
      </c>
      <c r="M385" s="49">
        <f t="shared" si="353"/>
        <v>59.987516850136934</v>
      </c>
      <c r="N385" s="20">
        <f t="shared" si="354"/>
        <v>59.987516850136934</v>
      </c>
      <c r="O385" s="16">
        <f t="shared" si="339"/>
        <v>30.012483149863066</v>
      </c>
      <c r="P385" s="49">
        <f t="shared" si="355"/>
        <v>4.7352694500914588E-2</v>
      </c>
      <c r="Q385" s="20">
        <f t="shared" si="309"/>
        <v>4.7352694500914588E-2</v>
      </c>
      <c r="R385" s="49">
        <f t="shared" si="356"/>
        <v>9.4669601588644431E-2</v>
      </c>
      <c r="S385" s="20">
        <f t="shared" si="310"/>
        <v>9.4669601588644431E-2</v>
      </c>
      <c r="T385" s="57">
        <f t="shared" si="357"/>
        <v>-8.3792022244167208E-2</v>
      </c>
      <c r="U385" s="16">
        <f t="shared" si="340"/>
        <v>-1.8160665128631459E-3</v>
      </c>
      <c r="V385" s="16">
        <f t="shared" si="358"/>
        <v>-1.8160665128631459E-3</v>
      </c>
      <c r="W385" s="34">
        <f t="shared" si="311"/>
        <v>4</v>
      </c>
      <c r="X385" s="49">
        <f t="shared" si="359"/>
        <v>59.987482991812762</v>
      </c>
      <c r="Y385" s="20">
        <f t="shared" si="360"/>
        <v>59.987482991812762</v>
      </c>
      <c r="Z385" s="16">
        <f t="shared" si="341"/>
        <v>30.012517008187238</v>
      </c>
      <c r="AA385" s="49">
        <f t="shared" si="312"/>
        <v>-1.0490355483471609E-3</v>
      </c>
      <c r="AB385" s="20">
        <f t="shared" si="342"/>
        <v>359.99895096445164</v>
      </c>
      <c r="AC385" s="49">
        <f t="shared" si="343"/>
        <v>2.0972775407704946E-3</v>
      </c>
      <c r="AD385" s="20">
        <f t="shared" si="344"/>
        <v>359.99790272245923</v>
      </c>
      <c r="AF385" s="58">
        <f t="shared" si="361"/>
        <v>6.1111442679998822</v>
      </c>
      <c r="AG385" s="51">
        <f t="shared" si="345"/>
        <v>366.66865607999296</v>
      </c>
      <c r="AH385" s="16">
        <f t="shared" si="346"/>
        <v>250.00135641817704</v>
      </c>
      <c r="AI385" s="52">
        <f t="shared" si="313"/>
        <v>159.835761894548</v>
      </c>
      <c r="AJ385" s="52">
        <f t="shared" si="347"/>
        <v>4.8401730049249636E-2</v>
      </c>
      <c r="AK385" s="16">
        <f t="shared" si="362"/>
        <v>17.371953483329492</v>
      </c>
      <c r="AL385" s="16">
        <f t="shared" si="363"/>
        <v>17.370904447781129</v>
      </c>
      <c r="AM385" s="32">
        <f t="shared" si="314"/>
        <v>6.1111442649300773</v>
      </c>
      <c r="AN385" s="32">
        <f t="shared" si="315"/>
        <v>-1.9370090699259563E-4</v>
      </c>
      <c r="AO385" s="32">
        <f t="shared" si="316"/>
        <v>5.832427578200269</v>
      </c>
      <c r="AP385" s="32">
        <f t="shared" si="317"/>
        <v>-1.9370090699259563E-4</v>
      </c>
      <c r="AQ385" s="32">
        <f t="shared" si="318"/>
        <v>1.8245198743331663</v>
      </c>
      <c r="AR385" s="56">
        <f t="shared" si="365"/>
        <v>2166.4111520031884</v>
      </c>
      <c r="AS385" s="56">
        <f t="shared" si="365"/>
        <v>-2.3464643010234536E-2</v>
      </c>
      <c r="AT385" s="56">
        <f t="shared" si="365"/>
        <v>330.92350254175113</v>
      </c>
      <c r="AU385" s="55">
        <f t="shared" si="349"/>
        <v>0.31005890174502254</v>
      </c>
      <c r="AV385" s="56">
        <f t="shared" si="319"/>
        <v>11547.130684676376</v>
      </c>
      <c r="AW385" s="53">
        <f t="shared" si="320"/>
        <v>1.0319927295799381E-2</v>
      </c>
      <c r="AX385" s="53">
        <f t="shared" si="321"/>
        <v>9.6755738860127435E-2</v>
      </c>
      <c r="AY385" s="56">
        <f t="shared" si="322"/>
        <v>676.66966202552408</v>
      </c>
      <c r="AZ385" s="56">
        <f t="shared" si="323"/>
        <v>399.58940473637</v>
      </c>
      <c r="BA385" s="53">
        <f t="shared" si="324"/>
        <v>7.4403432051347793E-3</v>
      </c>
      <c r="BB385" s="56">
        <f t="shared" si="325"/>
        <v>277.09127151326629</v>
      </c>
      <c r="BC385" s="56">
        <f t="shared" si="326"/>
        <v>-1.1014224112216198E-2</v>
      </c>
      <c r="BD385" s="53">
        <f t="shared" si="327"/>
        <v>-9.8436568496234419E-9</v>
      </c>
      <c r="BE385" s="32">
        <f t="shared" si="328"/>
        <v>6.1111442581562256</v>
      </c>
      <c r="BF385" s="53">
        <f t="shared" si="329"/>
        <v>2.832772349204273E-7</v>
      </c>
      <c r="BG385" s="51">
        <f t="shared" si="350"/>
        <v>6.1111445414334602</v>
      </c>
      <c r="BH385" s="51">
        <f t="shared" si="330"/>
        <v>-8.9372222177327952E-3</v>
      </c>
      <c r="BI385" s="51">
        <f t="shared" si="331"/>
        <v>-8.3792018514109265E-2</v>
      </c>
    </row>
    <row r="386" spans="1:61" ht="12.75" customHeight="1" x14ac:dyDescent="0.2">
      <c r="A386" s="45">
        <f t="shared" si="332"/>
        <v>360</v>
      </c>
      <c r="B386" s="57">
        <f t="shared" si="351"/>
        <v>9.6755738860127435E-2</v>
      </c>
      <c r="C386" s="16">
        <f t="shared" si="333"/>
        <v>9.4658461319340859E-2</v>
      </c>
      <c r="D386" s="34">
        <f t="shared" si="334"/>
        <v>1</v>
      </c>
      <c r="E386" s="49">
        <f t="shared" si="352"/>
        <v>8.1966281214777559E-2</v>
      </c>
      <c r="F386" s="49">
        <f t="shared" si="335"/>
        <v>4.7347170691214878E-2</v>
      </c>
      <c r="G386" s="20">
        <f t="shared" si="306"/>
        <v>4.7347170691214878E-2</v>
      </c>
      <c r="H386" s="49">
        <f t="shared" si="336"/>
        <v>30.01255087518777</v>
      </c>
      <c r="I386" s="20">
        <f t="shared" si="307"/>
        <v>30.01255087518777</v>
      </c>
      <c r="J386" s="57">
        <f t="shared" si="337"/>
        <v>0</v>
      </c>
      <c r="K386" s="16">
        <f t="shared" si="308"/>
        <v>30.01255087518777</v>
      </c>
      <c r="L386" s="34">
        <f t="shared" si="338"/>
        <v>1</v>
      </c>
      <c r="M386" s="49">
        <f t="shared" si="353"/>
        <v>59.987482991812762</v>
      </c>
      <c r="N386" s="20">
        <f t="shared" si="354"/>
        <v>59.987482991812762</v>
      </c>
      <c r="O386" s="16">
        <f t="shared" si="339"/>
        <v>30.012517008187238</v>
      </c>
      <c r="P386" s="49">
        <f t="shared" si="355"/>
        <v>4.7347170691214885E-2</v>
      </c>
      <c r="Q386" s="20">
        <f t="shared" si="309"/>
        <v>4.7347170691214885E-2</v>
      </c>
      <c r="R386" s="49">
        <f t="shared" si="356"/>
        <v>9.4658461319473045E-2</v>
      </c>
      <c r="S386" s="20">
        <f t="shared" si="310"/>
        <v>9.4658461319473045E-2</v>
      </c>
      <c r="T386" s="57">
        <f t="shared" si="357"/>
        <v>-8.3792018514109265E-2</v>
      </c>
      <c r="U386" s="16">
        <f t="shared" si="340"/>
        <v>-1.8257372993317061E-3</v>
      </c>
      <c r="V386" s="16">
        <f t="shared" si="358"/>
        <v>-1.8257372993317061E-3</v>
      </c>
      <c r="W386" s="34">
        <f t="shared" si="311"/>
        <v>4</v>
      </c>
      <c r="X386" s="49">
        <f t="shared" si="359"/>
        <v>59.987449141615087</v>
      </c>
      <c r="Y386" s="20">
        <f t="shared" si="360"/>
        <v>59.987449141615087</v>
      </c>
      <c r="Z386" s="16">
        <f t="shared" si="341"/>
        <v>30.012550858384913</v>
      </c>
      <c r="AA386" s="49">
        <f t="shared" si="312"/>
        <v>-1.0546232353766973E-3</v>
      </c>
      <c r="AB386" s="20">
        <f t="shared" si="342"/>
        <v>359.9989453767646</v>
      </c>
      <c r="AC386" s="49">
        <f t="shared" si="343"/>
        <v>2.1084465262159366E-3</v>
      </c>
      <c r="AD386" s="20">
        <f t="shared" si="344"/>
        <v>359.99789155347378</v>
      </c>
      <c r="AF386" s="58">
        <f t="shared" si="361"/>
        <v>6.1111445414334602</v>
      </c>
      <c r="AG386" s="51">
        <f t="shared" si="345"/>
        <v>366.66867248600761</v>
      </c>
      <c r="AH386" s="16">
        <f t="shared" si="346"/>
        <v>250.00136760409612</v>
      </c>
      <c r="AI386" s="52">
        <f t="shared" si="313"/>
        <v>159.83577619774991</v>
      </c>
      <c r="AJ386" s="52">
        <f t="shared" si="347"/>
        <v>4.8401793926643677E-2</v>
      </c>
      <c r="AK386" s="16">
        <f t="shared" si="362"/>
        <v>17.420355277256135</v>
      </c>
      <c r="AL386" s="16">
        <f t="shared" si="363"/>
        <v>17.419300654020731</v>
      </c>
      <c r="AM386" s="32">
        <f t="shared" si="314"/>
        <v>6.1111445383308745</v>
      </c>
      <c r="AN386" s="32">
        <f t="shared" si="315"/>
        <v>-1.9473239781067473E-4</v>
      </c>
      <c r="AO386" s="32">
        <f t="shared" si="316"/>
        <v>5.8308846356679842</v>
      </c>
      <c r="AP386" s="32">
        <f t="shared" si="317"/>
        <v>-1.9473239781067473E-4</v>
      </c>
      <c r="AQ386" s="32">
        <f t="shared" si="318"/>
        <v>1.8294457996623783</v>
      </c>
      <c r="AR386" s="56">
        <f t="shared" si="365"/>
        <v>2172.2420366388565</v>
      </c>
      <c r="AS386" s="56">
        <f t="shared" si="365"/>
        <v>-2.3659375408045212E-2</v>
      </c>
      <c r="AT386" s="56">
        <f t="shared" si="365"/>
        <v>332.75294834141351</v>
      </c>
      <c r="AU386" s="55">
        <f t="shared" si="349"/>
        <v>0.31005890174502254</v>
      </c>
      <c r="AV386" s="56">
        <f t="shared" si="319"/>
        <v>11547.131717992948</v>
      </c>
      <c r="AW386" s="53">
        <f t="shared" si="320"/>
        <v>1.0319928219297364E-2</v>
      </c>
      <c r="AX386" s="53">
        <f t="shared" si="321"/>
        <v>9.6755743189311405E-2</v>
      </c>
      <c r="AY386" s="56">
        <f t="shared" si="322"/>
        <v>676.66963174900138</v>
      </c>
      <c r="AZ386" s="56">
        <f t="shared" si="323"/>
        <v>399.5894404943748</v>
      </c>
      <c r="BA386" s="53">
        <f t="shared" si="324"/>
        <v>7.4403432051347793E-3</v>
      </c>
      <c r="BB386" s="56">
        <f t="shared" si="325"/>
        <v>277.09129630929664</v>
      </c>
      <c r="BC386" s="56">
        <f t="shared" si="326"/>
        <v>-1.110505467005396E-2</v>
      </c>
      <c r="BD386" s="53">
        <f t="shared" si="327"/>
        <v>-9.9248341376198926E-9</v>
      </c>
      <c r="BE386" s="32">
        <f t="shared" si="328"/>
        <v>6.1111445315086259</v>
      </c>
      <c r="BF386" s="53">
        <f t="shared" si="329"/>
        <v>2.8478572242900201E-7</v>
      </c>
      <c r="BG386" s="51">
        <f t="shared" si="350"/>
        <v>6.111144816294348</v>
      </c>
      <c r="BH386" s="51">
        <f t="shared" si="330"/>
        <v>-8.9372222176848544E-3</v>
      </c>
      <c r="BI386" s="51">
        <f t="shared" si="331"/>
        <v>-8.3792014764517336E-2</v>
      </c>
    </row>
    <row r="387" spans="1:61" ht="12.75" customHeight="1" x14ac:dyDescent="0.2">
      <c r="A387" s="45">
        <f t="shared" si="332"/>
        <v>361</v>
      </c>
      <c r="B387" s="57">
        <f t="shared" si="351"/>
        <v>9.6755743189311405E-2</v>
      </c>
      <c r="C387" s="16">
        <f t="shared" si="333"/>
        <v>9.464729666308358E-2</v>
      </c>
      <c r="D387" s="34">
        <f t="shared" si="334"/>
        <v>1</v>
      </c>
      <c r="E387" s="49">
        <f t="shared" si="352"/>
        <v>8.1956585592600384E-2</v>
      </c>
      <c r="F387" s="49">
        <f t="shared" si="335"/>
        <v>4.7341634659262791E-2</v>
      </c>
      <c r="G387" s="20">
        <f t="shared" si="306"/>
        <v>4.7341634659262791E-2</v>
      </c>
      <c r="H387" s="49">
        <f t="shared" si="336"/>
        <v>30.01258471741999</v>
      </c>
      <c r="I387" s="20">
        <f t="shared" si="307"/>
        <v>30.01258471741999</v>
      </c>
      <c r="J387" s="57">
        <f t="shared" si="337"/>
        <v>0</v>
      </c>
      <c r="K387" s="16">
        <f t="shared" si="308"/>
        <v>30.01258471741999</v>
      </c>
      <c r="L387" s="34">
        <f t="shared" si="338"/>
        <v>1</v>
      </c>
      <c r="M387" s="49">
        <f t="shared" si="353"/>
        <v>59.987449141615087</v>
      </c>
      <c r="N387" s="20">
        <f t="shared" si="354"/>
        <v>59.987449141615087</v>
      </c>
      <c r="O387" s="16">
        <f t="shared" si="339"/>
        <v>30.012550858384913</v>
      </c>
      <c r="P387" s="49">
        <f t="shared" si="355"/>
        <v>4.7341634659262798E-2</v>
      </c>
      <c r="Q387" s="20">
        <f t="shared" si="309"/>
        <v>4.7341634659262798E-2</v>
      </c>
      <c r="R387" s="49">
        <f t="shared" si="356"/>
        <v>9.4647296661413971E-2</v>
      </c>
      <c r="S387" s="20">
        <f t="shared" si="310"/>
        <v>9.4647296661413971E-2</v>
      </c>
      <c r="T387" s="57">
        <f t="shared" si="357"/>
        <v>-8.3792014764517336E-2</v>
      </c>
      <c r="U387" s="16">
        <f t="shared" si="340"/>
        <v>-1.8354291719169524E-3</v>
      </c>
      <c r="V387" s="16">
        <f t="shared" si="358"/>
        <v>-1.8354291719169524E-3</v>
      </c>
      <c r="W387" s="34">
        <f t="shared" si="311"/>
        <v>4</v>
      </c>
      <c r="X387" s="49">
        <f t="shared" si="359"/>
        <v>59.987415299561754</v>
      </c>
      <c r="Y387" s="20">
        <f t="shared" si="360"/>
        <v>59.987415299561754</v>
      </c>
      <c r="Z387" s="16">
        <f t="shared" si="341"/>
        <v>30.012584700438246</v>
      </c>
      <c r="AA387" s="49">
        <f t="shared" si="312"/>
        <v>-1.0602231175503346E-3</v>
      </c>
      <c r="AB387" s="20">
        <f t="shared" si="342"/>
        <v>359.99893977688242</v>
      </c>
      <c r="AC387" s="49">
        <f t="shared" si="343"/>
        <v>2.1196398813639588E-3</v>
      </c>
      <c r="AD387" s="20">
        <f t="shared" si="344"/>
        <v>359.99788036011864</v>
      </c>
      <c r="AF387" s="58">
        <f t="shared" si="361"/>
        <v>6.111144816294348</v>
      </c>
      <c r="AG387" s="51">
        <f t="shared" si="345"/>
        <v>366.66868897766091</v>
      </c>
      <c r="AH387" s="16">
        <f t="shared" si="346"/>
        <v>250.00137884840518</v>
      </c>
      <c r="AI387" s="52">
        <f t="shared" si="313"/>
        <v>159.83579057561451</v>
      </c>
      <c r="AJ387" s="52">
        <f t="shared" si="347"/>
        <v>4.8401857776866564E-2</v>
      </c>
      <c r="AK387" s="16">
        <f t="shared" si="362"/>
        <v>17.468757135033002</v>
      </c>
      <c r="AL387" s="16">
        <f t="shared" si="363"/>
        <v>17.467696911915425</v>
      </c>
      <c r="AM387" s="32">
        <f t="shared" si="314"/>
        <v>6.1111448131587345</v>
      </c>
      <c r="AN387" s="32">
        <f t="shared" si="315"/>
        <v>-1.9576613780350498E-4</v>
      </c>
      <c r="AO387" s="32">
        <f t="shared" si="316"/>
        <v>5.8293375325280303</v>
      </c>
      <c r="AP387" s="32">
        <f t="shared" si="317"/>
        <v>-1.9576613780350498E-4</v>
      </c>
      <c r="AQ387" s="32">
        <f t="shared" si="318"/>
        <v>1.8343704258564888</v>
      </c>
      <c r="AR387" s="56">
        <f t="shared" si="365"/>
        <v>2178.0713741713844</v>
      </c>
      <c r="AS387" s="56">
        <f t="shared" si="365"/>
        <v>-2.3855141545848717E-2</v>
      </c>
      <c r="AT387" s="56">
        <f t="shared" si="365"/>
        <v>334.58731876727001</v>
      </c>
      <c r="AU387" s="55">
        <f t="shared" si="349"/>
        <v>0.31005890174502254</v>
      </c>
      <c r="AV387" s="56">
        <f t="shared" si="319"/>
        <v>11547.132756703433</v>
      </c>
      <c r="AW387" s="53">
        <f t="shared" si="320"/>
        <v>1.0319929147616006E-2</v>
      </c>
      <c r="AX387" s="53">
        <f t="shared" si="321"/>
        <v>9.675574754109352E-2</v>
      </c>
      <c r="AY387" s="56">
        <f t="shared" si="322"/>
        <v>676.66960131443932</v>
      </c>
      <c r="AZ387" s="56">
        <f t="shared" si="323"/>
        <v>399.58947643903628</v>
      </c>
      <c r="BA387" s="53">
        <f t="shared" si="324"/>
        <v>7.4403432051347793E-3</v>
      </c>
      <c r="BB387" s="56">
        <f t="shared" si="325"/>
        <v>277.09132123476223</v>
      </c>
      <c r="BC387" s="56">
        <f t="shared" si="326"/>
        <v>-1.1196359359189501E-2</v>
      </c>
      <c r="BD387" s="53">
        <f t="shared" si="327"/>
        <v>-1.0006435167293416E-8</v>
      </c>
      <c r="BE387" s="32">
        <f t="shared" si="328"/>
        <v>6.1111448062879132</v>
      </c>
      <c r="BF387" s="53">
        <f t="shared" si="329"/>
        <v>2.8629749903341703E-7</v>
      </c>
      <c r="BG387" s="51">
        <f t="shared" si="350"/>
        <v>6.1111450925854118</v>
      </c>
      <c r="BH387" s="51">
        <f t="shared" si="330"/>
        <v>-8.9372222176365545E-3</v>
      </c>
      <c r="BI387" s="51">
        <f t="shared" si="331"/>
        <v>-8.3792010995352051E-2</v>
      </c>
    </row>
    <row r="388" spans="1:61" ht="12.75" customHeight="1" x14ac:dyDescent="0.2">
      <c r="A388" s="45">
        <f t="shared" si="332"/>
        <v>362</v>
      </c>
      <c r="B388" s="57">
        <f t="shared" si="351"/>
        <v>9.675574754109352E-2</v>
      </c>
      <c r="C388" s="16">
        <f t="shared" si="333"/>
        <v>9.4636107659709978E-2</v>
      </c>
      <c r="D388" s="34">
        <f t="shared" si="334"/>
        <v>1</v>
      </c>
      <c r="E388" s="49">
        <f t="shared" si="352"/>
        <v>8.1946868901181316E-2</v>
      </c>
      <c r="F388" s="49">
        <f t="shared" si="335"/>
        <v>4.7336086426011177E-2</v>
      </c>
      <c r="G388" s="20">
        <f t="shared" si="306"/>
        <v>4.7336086426011177E-2</v>
      </c>
      <c r="H388" s="49">
        <f t="shared" si="336"/>
        <v>30.01261855149135</v>
      </c>
      <c r="I388" s="20">
        <f t="shared" si="307"/>
        <v>30.01261855149135</v>
      </c>
      <c r="J388" s="57">
        <f t="shared" si="337"/>
        <v>0</v>
      </c>
      <c r="K388" s="16">
        <f t="shared" si="308"/>
        <v>30.01261855149135</v>
      </c>
      <c r="L388" s="34">
        <f t="shared" si="338"/>
        <v>1</v>
      </c>
      <c r="M388" s="49">
        <f t="shared" si="353"/>
        <v>59.987415299561754</v>
      </c>
      <c r="N388" s="20">
        <f t="shared" si="354"/>
        <v>59.987415299561754</v>
      </c>
      <c r="O388" s="16">
        <f t="shared" si="339"/>
        <v>30.012584700438246</v>
      </c>
      <c r="P388" s="49">
        <f t="shared" si="355"/>
        <v>4.733608642601117E-2</v>
      </c>
      <c r="Q388" s="20">
        <f t="shared" si="309"/>
        <v>4.733608642601117E-2</v>
      </c>
      <c r="R388" s="49">
        <f t="shared" si="356"/>
        <v>9.4636107659745575E-2</v>
      </c>
      <c r="S388" s="20">
        <f t="shared" si="310"/>
        <v>9.4636107659745575E-2</v>
      </c>
      <c r="T388" s="57">
        <f t="shared" si="357"/>
        <v>-8.3792010995352051E-2</v>
      </c>
      <c r="U388" s="16">
        <f t="shared" si="340"/>
        <v>-1.8451420941707347E-3</v>
      </c>
      <c r="V388" s="16">
        <f t="shared" si="358"/>
        <v>-1.8451420941707347E-3</v>
      </c>
      <c r="W388" s="34">
        <f t="shared" si="311"/>
        <v>4</v>
      </c>
      <c r="X388" s="49">
        <f t="shared" si="359"/>
        <v>59.987381465670616</v>
      </c>
      <c r="Y388" s="20">
        <f t="shared" si="360"/>
        <v>59.987381465670616</v>
      </c>
      <c r="Z388" s="16">
        <f t="shared" si="341"/>
        <v>30.012618534329384</v>
      </c>
      <c r="AA388" s="49">
        <f t="shared" si="312"/>
        <v>-1.0658351738575876E-3</v>
      </c>
      <c r="AB388" s="20">
        <f t="shared" si="342"/>
        <v>359.99893416482615</v>
      </c>
      <c r="AC388" s="49">
        <f t="shared" si="343"/>
        <v>2.1308575642566838E-3</v>
      </c>
      <c r="AD388" s="20">
        <f t="shared" si="344"/>
        <v>359.99786914243572</v>
      </c>
      <c r="AF388" s="58">
        <f t="shared" si="361"/>
        <v>6.1111450925854118</v>
      </c>
      <c r="AG388" s="51">
        <f t="shared" si="345"/>
        <v>366.66870555512469</v>
      </c>
      <c r="AH388" s="16">
        <f t="shared" si="346"/>
        <v>250.00139015122139</v>
      </c>
      <c r="AI388" s="52">
        <f t="shared" si="313"/>
        <v>159.83580502829165</v>
      </c>
      <c r="AJ388" s="52">
        <f t="shared" si="347"/>
        <v>4.8401921599861453E-2</v>
      </c>
      <c r="AK388" s="16">
        <f t="shared" si="362"/>
        <v>17.517159056632863</v>
      </c>
      <c r="AL388" s="16">
        <f t="shared" si="363"/>
        <v>17.516093221459016</v>
      </c>
      <c r="AM388" s="32">
        <f t="shared" si="314"/>
        <v>6.1111450894165227</v>
      </c>
      <c r="AN388" s="32">
        <f t="shared" si="315"/>
        <v>-1.9680212308466124E-4</v>
      </c>
      <c r="AO388" s="32">
        <f t="shared" si="316"/>
        <v>5.8277862698723819</v>
      </c>
      <c r="AP388" s="32">
        <f t="shared" si="317"/>
        <v>-1.9680212308466124E-4</v>
      </c>
      <c r="AQ388" s="32">
        <f t="shared" si="318"/>
        <v>1.8392937494012849</v>
      </c>
      <c r="AR388" s="56">
        <f t="shared" si="365"/>
        <v>2183.8991604412568</v>
      </c>
      <c r="AS388" s="56">
        <f t="shared" si="365"/>
        <v>-2.4051943668933377E-2</v>
      </c>
      <c r="AT388" s="56">
        <f t="shared" si="365"/>
        <v>336.4266125166713</v>
      </c>
      <c r="AU388" s="55">
        <f t="shared" si="349"/>
        <v>0.31005890174502254</v>
      </c>
      <c r="AV388" s="56">
        <f t="shared" si="319"/>
        <v>11547.133800818652</v>
      </c>
      <c r="AW388" s="53">
        <f t="shared" si="320"/>
        <v>1.031993008076498E-2</v>
      </c>
      <c r="AX388" s="53">
        <f t="shared" si="321"/>
        <v>9.6755751915519106E-2</v>
      </c>
      <c r="AY388" s="56">
        <f t="shared" si="322"/>
        <v>676.66957072152081</v>
      </c>
      <c r="AZ388" s="56">
        <f t="shared" si="323"/>
        <v>399.58951257072908</v>
      </c>
      <c r="BA388" s="53">
        <f t="shared" si="324"/>
        <v>7.4403432051347793E-3</v>
      </c>
      <c r="BB388" s="56">
        <f t="shared" si="325"/>
        <v>277.09134628992285</v>
      </c>
      <c r="BC388" s="56">
        <f t="shared" si="326"/>
        <v>-1.1288139131124808E-2</v>
      </c>
      <c r="BD388" s="53">
        <f t="shared" si="327"/>
        <v>-1.0088460789022488E-8</v>
      </c>
      <c r="BE388" s="32">
        <f t="shared" si="328"/>
        <v>6.1111450824969511</v>
      </c>
      <c r="BF388" s="53">
        <f t="shared" si="329"/>
        <v>2.8781255904834578E-7</v>
      </c>
      <c r="BG388" s="51">
        <f t="shared" si="350"/>
        <v>6.1111453703095098</v>
      </c>
      <c r="BH388" s="51">
        <f t="shared" si="330"/>
        <v>-8.937222217587892E-3</v>
      </c>
      <c r="BI388" s="51">
        <f t="shared" si="331"/>
        <v>-8.3792007206574065E-2</v>
      </c>
    </row>
    <row r="389" spans="1:61" ht="12.75" customHeight="1" x14ac:dyDescent="0.2">
      <c r="A389" s="45">
        <f t="shared" si="332"/>
        <v>363</v>
      </c>
      <c r="B389" s="57">
        <f t="shared" si="351"/>
        <v>9.6755751915519106E-2</v>
      </c>
      <c r="C389" s="16">
        <f t="shared" si="333"/>
        <v>9.462489435122734E-2</v>
      </c>
      <c r="D389" s="34">
        <f t="shared" si="334"/>
        <v>1</v>
      </c>
      <c r="E389" s="49">
        <f t="shared" si="352"/>
        <v>8.1937131176929065E-2</v>
      </c>
      <c r="F389" s="49">
        <f t="shared" si="335"/>
        <v>4.7330526012413041E-2</v>
      </c>
      <c r="G389" s="20">
        <f t="shared" si="306"/>
        <v>4.7330526012413041E-2</v>
      </c>
      <c r="H389" s="49">
        <f t="shared" si="336"/>
        <v>30.012652377384079</v>
      </c>
      <c r="I389" s="20">
        <f t="shared" si="307"/>
        <v>30.012652377384079</v>
      </c>
      <c r="J389" s="57">
        <f t="shared" si="337"/>
        <v>0</v>
      </c>
      <c r="K389" s="16">
        <f t="shared" si="308"/>
        <v>30.012652377384079</v>
      </c>
      <c r="L389" s="34">
        <f t="shared" si="338"/>
        <v>1</v>
      </c>
      <c r="M389" s="49">
        <f t="shared" si="353"/>
        <v>59.987381465670616</v>
      </c>
      <c r="N389" s="20">
        <f t="shared" si="354"/>
        <v>59.987381465670616</v>
      </c>
      <c r="O389" s="16">
        <f t="shared" si="339"/>
        <v>30.012618534329384</v>
      </c>
      <c r="P389" s="49">
        <f t="shared" si="355"/>
        <v>4.7330526012413027E-2</v>
      </c>
      <c r="Q389" s="20">
        <f t="shared" si="309"/>
        <v>4.7330526012413027E-2</v>
      </c>
      <c r="R389" s="49">
        <f t="shared" si="356"/>
        <v>9.4624894348194488E-2</v>
      </c>
      <c r="S389" s="20">
        <f t="shared" si="310"/>
        <v>9.4624894348194488E-2</v>
      </c>
      <c r="T389" s="57">
        <f t="shared" si="357"/>
        <v>-8.3792007206574065E-2</v>
      </c>
      <c r="U389" s="16">
        <f t="shared" si="340"/>
        <v>-1.8548760296450001E-3</v>
      </c>
      <c r="V389" s="16">
        <f t="shared" si="358"/>
        <v>-1.8548760296450001E-3</v>
      </c>
      <c r="W389" s="34">
        <f t="shared" si="311"/>
        <v>4</v>
      </c>
      <c r="X389" s="49">
        <f t="shared" si="359"/>
        <v>59.987347639959459</v>
      </c>
      <c r="Y389" s="20">
        <f t="shared" si="360"/>
        <v>59.987347639959459</v>
      </c>
      <c r="Z389" s="16">
        <f t="shared" si="341"/>
        <v>30.012652360040541</v>
      </c>
      <c r="AA389" s="49">
        <f t="shared" si="312"/>
        <v>-1.071459383287875E-3</v>
      </c>
      <c r="AB389" s="20">
        <f t="shared" si="342"/>
        <v>359.9989285406167</v>
      </c>
      <c r="AC389" s="49">
        <f t="shared" si="343"/>
        <v>2.1420995329871234E-3</v>
      </c>
      <c r="AD389" s="20">
        <f t="shared" si="344"/>
        <v>359.99785790046701</v>
      </c>
      <c r="AF389" s="58">
        <f t="shared" si="361"/>
        <v>6.1111453703095098</v>
      </c>
      <c r="AG389" s="51">
        <f t="shared" si="345"/>
        <v>366.66872221857057</v>
      </c>
      <c r="AH389" s="16">
        <f t="shared" si="346"/>
        <v>250.00140151266177</v>
      </c>
      <c r="AI389" s="52">
        <f t="shared" si="313"/>
        <v>159.83581955593093</v>
      </c>
      <c r="AJ389" s="52">
        <f t="shared" si="347"/>
        <v>4.8401985395685188E-2</v>
      </c>
      <c r="AK389" s="16">
        <f t="shared" si="362"/>
        <v>17.565561042028548</v>
      </c>
      <c r="AL389" s="16">
        <f t="shared" si="363"/>
        <v>17.564489582645251</v>
      </c>
      <c r="AM389" s="32">
        <f t="shared" si="314"/>
        <v>6.1111453671070981</v>
      </c>
      <c r="AN389" s="32">
        <f t="shared" si="315"/>
        <v>-1.9784034976773272E-4</v>
      </c>
      <c r="AO389" s="32">
        <f t="shared" si="316"/>
        <v>5.826230848795972</v>
      </c>
      <c r="AP389" s="32">
        <f t="shared" si="317"/>
        <v>-1.9784034976773272E-4</v>
      </c>
      <c r="AQ389" s="32">
        <f t="shared" si="318"/>
        <v>1.8442157667834631</v>
      </c>
      <c r="AR389" s="56">
        <f t="shared" si="365"/>
        <v>2189.7253912900528</v>
      </c>
      <c r="AS389" s="56">
        <f t="shared" si="365"/>
        <v>-2.424978401870111E-2</v>
      </c>
      <c r="AT389" s="56">
        <f t="shared" si="365"/>
        <v>338.27082828345476</v>
      </c>
      <c r="AU389" s="55">
        <f t="shared" si="349"/>
        <v>0.31005890174502254</v>
      </c>
      <c r="AV389" s="56">
        <f t="shared" si="319"/>
        <v>11547.134850349417</v>
      </c>
      <c r="AW389" s="53">
        <f t="shared" si="320"/>
        <v>1.0319931018753947E-2</v>
      </c>
      <c r="AX389" s="53">
        <f t="shared" si="321"/>
        <v>9.6755756312633487E-2</v>
      </c>
      <c r="AY389" s="56">
        <f t="shared" si="322"/>
        <v>676.66953996992936</v>
      </c>
      <c r="AZ389" s="56">
        <f t="shared" si="323"/>
        <v>399.58954888982731</v>
      </c>
      <c r="BA389" s="53">
        <f t="shared" si="324"/>
        <v>7.4403432051347793E-3</v>
      </c>
      <c r="BB389" s="56">
        <f t="shared" si="325"/>
        <v>277.09137147503782</v>
      </c>
      <c r="BC389" s="56">
        <f t="shared" si="326"/>
        <v>-1.1380394935770255E-2</v>
      </c>
      <c r="BD389" s="53">
        <f t="shared" si="327"/>
        <v>-1.0170911851763117E-8</v>
      </c>
      <c r="BE389" s="32">
        <f t="shared" si="328"/>
        <v>6.1111453601385977</v>
      </c>
      <c r="BF389" s="53">
        <f t="shared" si="329"/>
        <v>2.8933089678847669E-7</v>
      </c>
      <c r="BG389" s="51">
        <f t="shared" si="350"/>
        <v>6.1111456494694947</v>
      </c>
      <c r="BH389" s="51">
        <f t="shared" si="330"/>
        <v>-8.937222217538867E-3</v>
      </c>
      <c r="BI389" s="51">
        <f t="shared" si="331"/>
        <v>-8.3792003398144202E-2</v>
      </c>
    </row>
    <row r="390" spans="1:61" ht="12.75" customHeight="1" x14ac:dyDescent="0.2">
      <c r="A390" s="45">
        <f t="shared" si="332"/>
        <v>364</v>
      </c>
      <c r="B390" s="57">
        <f t="shared" si="351"/>
        <v>9.6755756312633487E-2</v>
      </c>
      <c r="C390" s="16">
        <f t="shared" si="333"/>
        <v>9.4613656779642952E-2</v>
      </c>
      <c r="D390" s="34">
        <f t="shared" si="334"/>
        <v>1</v>
      </c>
      <c r="E390" s="49">
        <f t="shared" si="352"/>
        <v>8.1927372456252201E-2</v>
      </c>
      <c r="F390" s="49">
        <f t="shared" si="335"/>
        <v>4.7324953439421558E-2</v>
      </c>
      <c r="G390" s="20">
        <f t="shared" si="306"/>
        <v>4.7324953439421558E-2</v>
      </c>
      <c r="H390" s="49">
        <f t="shared" si="336"/>
        <v>30.012686195080416</v>
      </c>
      <c r="I390" s="20">
        <f t="shared" si="307"/>
        <v>30.012686195080416</v>
      </c>
      <c r="J390" s="57">
        <f t="shared" si="337"/>
        <v>0</v>
      </c>
      <c r="K390" s="16">
        <f t="shared" si="308"/>
        <v>30.012686195080416</v>
      </c>
      <c r="L390" s="34">
        <f t="shared" si="338"/>
        <v>1</v>
      </c>
      <c r="M390" s="49">
        <f t="shared" si="353"/>
        <v>59.987347639959445</v>
      </c>
      <c r="N390" s="20">
        <f t="shared" si="354"/>
        <v>59.987347639959445</v>
      </c>
      <c r="O390" s="16">
        <f t="shared" si="339"/>
        <v>30.012652360040555</v>
      </c>
      <c r="P390" s="49">
        <f t="shared" si="355"/>
        <v>4.7324953439421585E-2</v>
      </c>
      <c r="Q390" s="20">
        <f t="shared" si="309"/>
        <v>4.7324953439421585E-2</v>
      </c>
      <c r="R390" s="49">
        <f t="shared" si="356"/>
        <v>9.4613656779748728E-2</v>
      </c>
      <c r="S390" s="20">
        <f t="shared" si="310"/>
        <v>9.4613656779748728E-2</v>
      </c>
      <c r="T390" s="57">
        <f t="shared" si="357"/>
        <v>-8.3792003398144202E-2</v>
      </c>
      <c r="U390" s="16">
        <f t="shared" si="340"/>
        <v>-1.864630941892001E-3</v>
      </c>
      <c r="V390" s="16">
        <f t="shared" si="358"/>
        <v>-1.864630941892001E-3</v>
      </c>
      <c r="W390" s="34">
        <f t="shared" si="311"/>
        <v>4</v>
      </c>
      <c r="X390" s="49">
        <f t="shared" si="359"/>
        <v>59.987313822446055</v>
      </c>
      <c r="Y390" s="20">
        <f t="shared" si="360"/>
        <v>59.987313822446055</v>
      </c>
      <c r="Z390" s="16">
        <f t="shared" si="341"/>
        <v>30.012686177553945</v>
      </c>
      <c r="AA390" s="49">
        <f t="shared" si="312"/>
        <v>-1.0770957248306381E-3</v>
      </c>
      <c r="AB390" s="20">
        <f t="shared" si="342"/>
        <v>359.99892290427516</v>
      </c>
      <c r="AC390" s="49">
        <f t="shared" si="343"/>
        <v>2.1533655764300582E-3</v>
      </c>
      <c r="AD390" s="20">
        <f t="shared" si="344"/>
        <v>359.99784663442358</v>
      </c>
      <c r="AF390" s="58">
        <f t="shared" si="361"/>
        <v>6.1111456494694947</v>
      </c>
      <c r="AG390" s="51">
        <f t="shared" si="345"/>
        <v>366.66873896816969</v>
      </c>
      <c r="AH390" s="16">
        <f t="shared" si="346"/>
        <v>250.00141293284298</v>
      </c>
      <c r="AI390" s="52">
        <f t="shared" si="313"/>
        <v>159.83583415868162</v>
      </c>
      <c r="AJ390" s="52">
        <f t="shared" si="347"/>
        <v>4.8402049164280925E-2</v>
      </c>
      <c r="AK390" s="16">
        <f t="shared" si="362"/>
        <v>17.613963091192829</v>
      </c>
      <c r="AL390" s="16">
        <f t="shared" si="363"/>
        <v>17.612885995467991</v>
      </c>
      <c r="AM390" s="32">
        <f t="shared" si="314"/>
        <v>6.1111456462333109</v>
      </c>
      <c r="AN390" s="32">
        <f t="shared" si="315"/>
        <v>-1.9888081396634554E-4</v>
      </c>
      <c r="AO390" s="32">
        <f t="shared" si="316"/>
        <v>5.8246712703966939</v>
      </c>
      <c r="AP390" s="32">
        <f t="shared" si="317"/>
        <v>-1.9888081396634554E-4</v>
      </c>
      <c r="AQ390" s="32">
        <f t="shared" si="318"/>
        <v>1.8491364744906518</v>
      </c>
      <c r="AR390" s="56">
        <f t="shared" si="365"/>
        <v>2195.5500625604495</v>
      </c>
      <c r="AS390" s="56">
        <f t="shared" si="365"/>
        <v>-2.4448664832667454E-2</v>
      </c>
      <c r="AT390" s="56">
        <f t="shared" si="365"/>
        <v>340.11996475794541</v>
      </c>
      <c r="AU390" s="55">
        <f t="shared" si="349"/>
        <v>0.31005890174502254</v>
      </c>
      <c r="AV390" s="56">
        <f t="shared" si="319"/>
        <v>11547.13590530651</v>
      </c>
      <c r="AW390" s="53">
        <f t="shared" si="320"/>
        <v>1.0319931961592544E-2</v>
      </c>
      <c r="AX390" s="53">
        <f t="shared" si="321"/>
        <v>9.6755760732481821E-2</v>
      </c>
      <c r="AY390" s="56">
        <f t="shared" si="322"/>
        <v>676.66950905934891</v>
      </c>
      <c r="AZ390" s="56">
        <f t="shared" si="323"/>
        <v>399.58958539670402</v>
      </c>
      <c r="BA390" s="53">
        <f t="shared" si="324"/>
        <v>7.4403432051347793E-3</v>
      </c>
      <c r="BB390" s="56">
        <f t="shared" si="325"/>
        <v>277.09139679036593</v>
      </c>
      <c r="BC390" s="56">
        <f t="shared" si="326"/>
        <v>-1.1473127721046694E-2</v>
      </c>
      <c r="BD390" s="53">
        <f t="shared" si="327"/>
        <v>-1.0253789202693232E-8</v>
      </c>
      <c r="BE390" s="32">
        <f t="shared" si="328"/>
        <v>6.1111456392157057</v>
      </c>
      <c r="BF390" s="53">
        <f t="shared" si="329"/>
        <v>2.908525065685459E-7</v>
      </c>
      <c r="BG390" s="51">
        <f t="shared" si="350"/>
        <v>6.1111459300682123</v>
      </c>
      <c r="BH390" s="51">
        <f t="shared" si="330"/>
        <v>-8.9372222174894777E-3</v>
      </c>
      <c r="BI390" s="51">
        <f t="shared" si="331"/>
        <v>-8.3791999570023326E-2</v>
      </c>
    </row>
    <row r="391" spans="1:61" ht="12.75" customHeight="1" x14ac:dyDescent="0.2">
      <c r="A391" s="45">
        <f t="shared" si="332"/>
        <v>365</v>
      </c>
      <c r="B391" s="57">
        <f t="shared" si="351"/>
        <v>9.6755760732481821E-2</v>
      </c>
      <c r="C391" s="16">
        <f t="shared" si="333"/>
        <v>9.4602395156073271E-2</v>
      </c>
      <c r="D391" s="34">
        <f t="shared" si="334"/>
        <v>1</v>
      </c>
      <c r="E391" s="49">
        <f t="shared" si="352"/>
        <v>8.1917592921993312E-2</v>
      </c>
      <c r="F391" s="49">
        <f t="shared" si="335"/>
        <v>4.7319368812577242E-2</v>
      </c>
      <c r="G391" s="20">
        <f t="shared" si="306"/>
        <v>4.7319368812577242E-2</v>
      </c>
      <c r="H391" s="49">
        <f t="shared" si="336"/>
        <v>30.012720004562706</v>
      </c>
      <c r="I391" s="20">
        <f t="shared" si="307"/>
        <v>30.012720004562706</v>
      </c>
      <c r="J391" s="57">
        <f t="shared" si="337"/>
        <v>0</v>
      </c>
      <c r="K391" s="16">
        <f t="shared" si="308"/>
        <v>30.012720004562706</v>
      </c>
      <c r="L391" s="34">
        <f t="shared" si="338"/>
        <v>1</v>
      </c>
      <c r="M391" s="49">
        <f t="shared" si="353"/>
        <v>59.987313822446069</v>
      </c>
      <c r="N391" s="20">
        <f t="shared" si="354"/>
        <v>59.987313822446069</v>
      </c>
      <c r="O391" s="16">
        <f t="shared" si="339"/>
        <v>30.012686177553931</v>
      </c>
      <c r="P391" s="49">
        <f t="shared" si="355"/>
        <v>4.7319368812577214E-2</v>
      </c>
      <c r="Q391" s="20">
        <f t="shared" si="309"/>
        <v>4.7319368812577214E-2</v>
      </c>
      <c r="R391" s="49">
        <f t="shared" si="356"/>
        <v>9.4602395153816354E-2</v>
      </c>
      <c r="S391" s="20">
        <f t="shared" si="310"/>
        <v>9.4602395153816354E-2</v>
      </c>
      <c r="T391" s="57">
        <f t="shared" si="357"/>
        <v>-8.3791999570023326E-2</v>
      </c>
      <c r="U391" s="16">
        <f t="shared" si="340"/>
        <v>-1.8744066480300137E-3</v>
      </c>
      <c r="V391" s="16">
        <f t="shared" si="358"/>
        <v>-1.8744066480300137E-3</v>
      </c>
      <c r="W391" s="34">
        <f t="shared" si="311"/>
        <v>4</v>
      </c>
      <c r="X391" s="49">
        <f t="shared" si="359"/>
        <v>59.987280013148052</v>
      </c>
      <c r="Y391" s="20">
        <f t="shared" si="360"/>
        <v>59.987280013148052</v>
      </c>
      <c r="Z391" s="16">
        <f t="shared" si="341"/>
        <v>30.012719986851948</v>
      </c>
      <c r="AA391" s="49">
        <f t="shared" si="312"/>
        <v>-1.0827440928881215E-3</v>
      </c>
      <c r="AB391" s="20">
        <f t="shared" si="342"/>
        <v>359.99891725590709</v>
      </c>
      <c r="AC391" s="49">
        <f t="shared" si="343"/>
        <v>2.1646559921836279E-3</v>
      </c>
      <c r="AD391" s="20">
        <f t="shared" si="344"/>
        <v>359.9978353440078</v>
      </c>
      <c r="AF391" s="58">
        <f t="shared" si="361"/>
        <v>6.1111459300682123</v>
      </c>
      <c r="AG391" s="51">
        <f t="shared" si="345"/>
        <v>366.66875580409277</v>
      </c>
      <c r="AH391" s="16">
        <f t="shared" si="346"/>
        <v>250.00142441188146</v>
      </c>
      <c r="AI391" s="52">
        <f t="shared" si="313"/>
        <v>159.83584883669249</v>
      </c>
      <c r="AJ391" s="52">
        <f t="shared" si="347"/>
        <v>4.8402112905478134E-2</v>
      </c>
      <c r="AK391" s="16">
        <f t="shared" si="362"/>
        <v>17.662365204098307</v>
      </c>
      <c r="AL391" s="16">
        <f t="shared" si="363"/>
        <v>17.661282460005395</v>
      </c>
      <c r="AM391" s="32">
        <f t="shared" si="314"/>
        <v>6.1111459267980068</v>
      </c>
      <c r="AN391" s="32">
        <f t="shared" si="315"/>
        <v>-1.9992349617553806E-4</v>
      </c>
      <c r="AO391" s="32">
        <f t="shared" si="316"/>
        <v>5.8231075357726727</v>
      </c>
      <c r="AP391" s="32">
        <f t="shared" si="317"/>
        <v>-1.9992349617553806E-4</v>
      </c>
      <c r="AQ391" s="32">
        <f t="shared" si="318"/>
        <v>1.8540558690199682</v>
      </c>
      <c r="AR391" s="56">
        <f t="shared" si="365"/>
        <v>2201.3731700962221</v>
      </c>
      <c r="AS391" s="56">
        <f t="shared" si="365"/>
        <v>-2.4648588328842994E-2</v>
      </c>
      <c r="AT391" s="56">
        <f t="shared" si="365"/>
        <v>341.9740206269654</v>
      </c>
      <c r="AU391" s="55">
        <f t="shared" si="349"/>
        <v>0.31005890174502254</v>
      </c>
      <c r="AV391" s="56">
        <f t="shared" si="319"/>
        <v>11547.136965700676</v>
      </c>
      <c r="AW391" s="53">
        <f t="shared" si="320"/>
        <v>1.0319932909290376E-2</v>
      </c>
      <c r="AX391" s="53">
        <f t="shared" si="321"/>
        <v>9.6755765175109074E-2</v>
      </c>
      <c r="AY391" s="56">
        <f t="shared" si="322"/>
        <v>676.66947798946467</v>
      </c>
      <c r="AZ391" s="56">
        <f t="shared" si="323"/>
        <v>399.58962209173126</v>
      </c>
      <c r="BA391" s="53">
        <f t="shared" si="324"/>
        <v>7.4403432051347793E-3</v>
      </c>
      <c r="BB391" s="56">
        <f t="shared" si="325"/>
        <v>277.0914222361651</v>
      </c>
      <c r="BC391" s="56">
        <f t="shared" si="326"/>
        <v>-1.1566338431691747E-2</v>
      </c>
      <c r="BD391" s="53">
        <f t="shared" si="327"/>
        <v>-1.0337093686145842E-8</v>
      </c>
      <c r="BE391" s="32">
        <f t="shared" si="328"/>
        <v>6.1111459197311184</v>
      </c>
      <c r="BF391" s="53">
        <f t="shared" si="329"/>
        <v>2.9237735986193912E-7</v>
      </c>
      <c r="BG391" s="51">
        <f t="shared" si="350"/>
        <v>6.1111462121084781</v>
      </c>
      <c r="BH391" s="51">
        <f t="shared" si="330"/>
        <v>-8.9372222174397224E-3</v>
      </c>
      <c r="BI391" s="51">
        <f t="shared" si="331"/>
        <v>-8.3791995722172399E-2</v>
      </c>
    </row>
    <row r="392" spans="1:61" ht="12.75" customHeight="1" x14ac:dyDescent="0.2">
      <c r="A392" s="45">
        <f t="shared" si="332"/>
        <v>366</v>
      </c>
      <c r="B392" s="57">
        <f t="shared" si="351"/>
        <v>9.6755765175109074E-2</v>
      </c>
      <c r="C392" s="16">
        <f t="shared" si="333"/>
        <v>9.4591109182886157E-2</v>
      </c>
      <c r="D392" s="34">
        <f t="shared" si="334"/>
        <v>1</v>
      </c>
      <c r="E392" s="49">
        <f t="shared" si="352"/>
        <v>8.1907792316462003E-2</v>
      </c>
      <c r="F392" s="49">
        <f t="shared" si="335"/>
        <v>4.7313771982948609E-2</v>
      </c>
      <c r="G392" s="20">
        <f t="shared" si="306"/>
        <v>4.7313771982948609E-2</v>
      </c>
      <c r="H392" s="49">
        <f t="shared" si="336"/>
        <v>30.012753805813158</v>
      </c>
      <c r="I392" s="20">
        <f t="shared" si="307"/>
        <v>30.012753805813158</v>
      </c>
      <c r="J392" s="57">
        <f t="shared" si="337"/>
        <v>0</v>
      </c>
      <c r="K392" s="16">
        <f t="shared" si="308"/>
        <v>30.012753805813158</v>
      </c>
      <c r="L392" s="34">
        <f t="shared" si="338"/>
        <v>1</v>
      </c>
      <c r="M392" s="49">
        <f t="shared" si="353"/>
        <v>59.987280013148052</v>
      </c>
      <c r="N392" s="20">
        <f t="shared" si="354"/>
        <v>59.987280013148052</v>
      </c>
      <c r="O392" s="16">
        <f t="shared" si="339"/>
        <v>30.012719986851948</v>
      </c>
      <c r="P392" s="49">
        <f t="shared" si="355"/>
        <v>4.7313771982948595E-2</v>
      </c>
      <c r="Q392" s="20">
        <f t="shared" si="309"/>
        <v>4.7313771982948595E-2</v>
      </c>
      <c r="R392" s="49">
        <f t="shared" si="356"/>
        <v>9.4591109184389177E-2</v>
      </c>
      <c r="S392" s="20">
        <f t="shared" si="310"/>
        <v>9.4591109184389177E-2</v>
      </c>
      <c r="T392" s="57">
        <f t="shared" si="357"/>
        <v>-8.3791995722172399E-2</v>
      </c>
      <c r="U392" s="16">
        <f t="shared" si="340"/>
        <v>-1.8842034057103968E-3</v>
      </c>
      <c r="V392" s="16">
        <f t="shared" si="358"/>
        <v>-1.8842034057103968E-3</v>
      </c>
      <c r="W392" s="34">
        <f t="shared" si="311"/>
        <v>4</v>
      </c>
      <c r="X392" s="49">
        <f t="shared" si="359"/>
        <v>59.987246212083235</v>
      </c>
      <c r="Y392" s="20">
        <f t="shared" si="360"/>
        <v>59.987246212083235</v>
      </c>
      <c r="Z392" s="16">
        <f t="shared" si="341"/>
        <v>30.012753787916765</v>
      </c>
      <c r="AA392" s="49">
        <f t="shared" si="312"/>
        <v>-1.0884046363346051E-3</v>
      </c>
      <c r="AB392" s="20">
        <f t="shared" si="342"/>
        <v>359.99891159536367</v>
      </c>
      <c r="AC392" s="49">
        <f t="shared" si="343"/>
        <v>2.1759704008712704E-3</v>
      </c>
      <c r="AD392" s="20">
        <f t="shared" si="344"/>
        <v>359.99782402959914</v>
      </c>
      <c r="AF392" s="58">
        <f t="shared" si="361"/>
        <v>6.1111462121084781</v>
      </c>
      <c r="AG392" s="51">
        <f t="shared" si="345"/>
        <v>366.66877272650868</v>
      </c>
      <c r="AH392" s="16">
        <f t="shared" si="346"/>
        <v>250.00143594989231</v>
      </c>
      <c r="AI392" s="52">
        <f t="shared" si="313"/>
        <v>159.83586359011085</v>
      </c>
      <c r="AJ392" s="52">
        <f t="shared" si="347"/>
        <v>4.8402176619276815E-2</v>
      </c>
      <c r="AK392" s="16">
        <f t="shared" si="362"/>
        <v>17.710767380717584</v>
      </c>
      <c r="AL392" s="16">
        <f t="shared" si="363"/>
        <v>17.70967897608125</v>
      </c>
      <c r="AM392" s="32">
        <f t="shared" si="314"/>
        <v>6.1111462088039996</v>
      </c>
      <c r="AN392" s="32">
        <f t="shared" si="315"/>
        <v>-2.0096842387744136E-4</v>
      </c>
      <c r="AO392" s="32">
        <f t="shared" si="316"/>
        <v>5.8215396460331919</v>
      </c>
      <c r="AP392" s="32">
        <f t="shared" si="317"/>
        <v>-2.0096842387744136E-4</v>
      </c>
      <c r="AQ392" s="32">
        <f t="shared" si="318"/>
        <v>1.8589739468435904</v>
      </c>
      <c r="AR392" s="56">
        <f t="shared" si="365"/>
        <v>2207.1947097422553</v>
      </c>
      <c r="AS392" s="56">
        <f t="shared" si="365"/>
        <v>-2.4849556752720436E-2</v>
      </c>
      <c r="AT392" s="56">
        <f t="shared" si="365"/>
        <v>343.832994573809</v>
      </c>
      <c r="AU392" s="55">
        <f t="shared" si="349"/>
        <v>0.31005890174502254</v>
      </c>
      <c r="AV392" s="56">
        <f t="shared" si="319"/>
        <v>11547.138031542561</v>
      </c>
      <c r="AW392" s="53">
        <f t="shared" si="320"/>
        <v>1.0319933861856955E-2</v>
      </c>
      <c r="AX392" s="53">
        <f t="shared" si="321"/>
        <v>9.675576964055993E-2</v>
      </c>
      <c r="AY392" s="56">
        <f t="shared" si="322"/>
        <v>676.6694467599649</v>
      </c>
      <c r="AZ392" s="56">
        <f t="shared" si="323"/>
        <v>399.58965897527713</v>
      </c>
      <c r="BA392" s="53">
        <f t="shared" si="324"/>
        <v>7.4403432051347793E-3</v>
      </c>
      <c r="BB392" s="56">
        <f t="shared" si="325"/>
        <v>277.09144781269066</v>
      </c>
      <c r="BC392" s="56">
        <f t="shared" si="326"/>
        <v>-1.1660028002893341E-2</v>
      </c>
      <c r="BD392" s="53">
        <f t="shared" si="327"/>
        <v>-1.0420826137919176E-8</v>
      </c>
      <c r="BE392" s="32">
        <f t="shared" si="328"/>
        <v>6.1111462016876521</v>
      </c>
      <c r="BF392" s="53">
        <f t="shared" si="329"/>
        <v>2.9390549685813367E-7</v>
      </c>
      <c r="BG392" s="51">
        <f t="shared" si="350"/>
        <v>6.1111464955931494</v>
      </c>
      <c r="BH392" s="51">
        <f t="shared" si="330"/>
        <v>-8.9372222173895993E-3</v>
      </c>
      <c r="BI392" s="51">
        <f t="shared" si="331"/>
        <v>-8.3791991854552855E-2</v>
      </c>
    </row>
    <row r="393" spans="1:61" ht="12.75" customHeight="1" x14ac:dyDescent="0.2">
      <c r="A393" s="45">
        <f t="shared" si="332"/>
        <v>367</v>
      </c>
      <c r="B393" s="57">
        <f t="shared" si="351"/>
        <v>9.675576964055993E-2</v>
      </c>
      <c r="C393" s="16">
        <f t="shared" si="333"/>
        <v>9.4579799239681961E-2</v>
      </c>
      <c r="D393" s="34">
        <f t="shared" si="334"/>
        <v>1</v>
      </c>
      <c r="E393" s="49">
        <f t="shared" si="352"/>
        <v>8.1897970968393297E-2</v>
      </c>
      <c r="F393" s="49">
        <f t="shared" si="335"/>
        <v>4.730816314035087E-2</v>
      </c>
      <c r="G393" s="20">
        <f t="shared" si="306"/>
        <v>4.730816314035087E-2</v>
      </c>
      <c r="H393" s="49">
        <f t="shared" si="336"/>
        <v>30.012787598814217</v>
      </c>
      <c r="I393" s="20">
        <f t="shared" si="307"/>
        <v>30.012787598814217</v>
      </c>
      <c r="J393" s="57">
        <f t="shared" si="337"/>
        <v>0</v>
      </c>
      <c r="K393" s="16">
        <f t="shared" si="308"/>
        <v>30.012787598814217</v>
      </c>
      <c r="L393" s="34">
        <f t="shared" si="338"/>
        <v>1</v>
      </c>
      <c r="M393" s="49">
        <f t="shared" si="353"/>
        <v>59.987246212083235</v>
      </c>
      <c r="N393" s="20">
        <f t="shared" si="354"/>
        <v>59.987246212083235</v>
      </c>
      <c r="O393" s="16">
        <f t="shared" si="339"/>
        <v>30.012753787916765</v>
      </c>
      <c r="P393" s="49">
        <f t="shared" si="355"/>
        <v>4.730816314035087E-2</v>
      </c>
      <c r="Q393" s="20">
        <f t="shared" si="309"/>
        <v>4.730816314035087E-2</v>
      </c>
      <c r="R393" s="49">
        <f t="shared" si="356"/>
        <v>9.4579799236518533E-2</v>
      </c>
      <c r="S393" s="20">
        <f t="shared" si="310"/>
        <v>9.4579799236518533E-2</v>
      </c>
      <c r="T393" s="57">
        <f t="shared" si="357"/>
        <v>-8.3791991854552855E-2</v>
      </c>
      <c r="U393" s="16">
        <f t="shared" si="340"/>
        <v>-1.8940208861595587E-3</v>
      </c>
      <c r="V393" s="16">
        <f t="shared" si="358"/>
        <v>-1.8940208861595587E-3</v>
      </c>
      <c r="W393" s="34">
        <f t="shared" si="311"/>
        <v>4</v>
      </c>
      <c r="X393" s="49">
        <f t="shared" si="359"/>
        <v>59.987212419269184</v>
      </c>
      <c r="Y393" s="20">
        <f t="shared" si="360"/>
        <v>59.987212419269184</v>
      </c>
      <c r="Z393" s="16">
        <f t="shared" si="341"/>
        <v>30.012787580730816</v>
      </c>
      <c r="AA393" s="49">
        <f t="shared" si="312"/>
        <v>-1.094077165298017E-3</v>
      </c>
      <c r="AB393" s="20">
        <f t="shared" si="342"/>
        <v>359.99890592283469</v>
      </c>
      <c r="AC393" s="49">
        <f t="shared" si="343"/>
        <v>2.1873089300459511E-3</v>
      </c>
      <c r="AD393" s="20">
        <f t="shared" si="344"/>
        <v>359.99781269106995</v>
      </c>
      <c r="AF393" s="58">
        <f t="shared" si="361"/>
        <v>6.1111464955931494</v>
      </c>
      <c r="AG393" s="51">
        <f t="shared" si="345"/>
        <v>366.66878973558897</v>
      </c>
      <c r="AH393" s="16">
        <f t="shared" si="346"/>
        <v>250.00144754699249</v>
      </c>
      <c r="AI393" s="52">
        <f t="shared" si="313"/>
        <v>159.83587841908621</v>
      </c>
      <c r="AJ393" s="52">
        <f t="shared" si="347"/>
        <v>4.8402240305676969E-2</v>
      </c>
      <c r="AK393" s="16">
        <f t="shared" si="362"/>
        <v>17.759169621023261</v>
      </c>
      <c r="AL393" s="16">
        <f t="shared" si="363"/>
        <v>17.758075543857956</v>
      </c>
      <c r="AM393" s="32">
        <f t="shared" si="314"/>
        <v>6.1111464922541447</v>
      </c>
      <c r="AN393" s="32">
        <f t="shared" si="315"/>
        <v>-2.0201556200633133E-4</v>
      </c>
      <c r="AO393" s="32">
        <f t="shared" si="316"/>
        <v>5.8199676022795854</v>
      </c>
      <c r="AP393" s="32">
        <f t="shared" si="317"/>
        <v>-2.0201556200633133E-4</v>
      </c>
      <c r="AQ393" s="32">
        <f t="shared" si="318"/>
        <v>1.863890704469054</v>
      </c>
      <c r="AR393" s="56">
        <f t="shared" si="365"/>
        <v>2213.0146773445349</v>
      </c>
      <c r="AS393" s="56">
        <f t="shared" si="365"/>
        <v>-2.5051572314726767E-2</v>
      </c>
      <c r="AT393" s="56">
        <f t="shared" si="365"/>
        <v>345.69688527827805</v>
      </c>
      <c r="AU393" s="55">
        <f t="shared" si="349"/>
        <v>0.31005890174502254</v>
      </c>
      <c r="AV393" s="56">
        <f t="shared" si="319"/>
        <v>11547.139102842966</v>
      </c>
      <c r="AW393" s="53">
        <f t="shared" si="320"/>
        <v>1.0319934819301933E-2</v>
      </c>
      <c r="AX393" s="53">
        <f t="shared" si="321"/>
        <v>9.6755774128879563E-2</v>
      </c>
      <c r="AY393" s="56">
        <f t="shared" si="322"/>
        <v>676.66941537053322</v>
      </c>
      <c r="AZ393" s="56">
        <f t="shared" si="323"/>
        <v>399.58969604771551</v>
      </c>
      <c r="BA393" s="53">
        <f t="shared" si="324"/>
        <v>7.4403432051347793E-3</v>
      </c>
      <c r="BB393" s="56">
        <f t="shared" si="325"/>
        <v>277.09147352020187</v>
      </c>
      <c r="BC393" s="56">
        <f t="shared" si="326"/>
        <v>-1.1754197384163945E-2</v>
      </c>
      <c r="BD393" s="53">
        <f t="shared" si="327"/>
        <v>-1.0504987406613631E-8</v>
      </c>
      <c r="BE393" s="32">
        <f t="shared" si="328"/>
        <v>6.1111464850881623</v>
      </c>
      <c r="BF393" s="53">
        <f t="shared" si="329"/>
        <v>2.9543686627372486E-7</v>
      </c>
      <c r="BG393" s="51">
        <f t="shared" si="350"/>
        <v>6.1111467805250284</v>
      </c>
      <c r="BH393" s="51">
        <f t="shared" si="330"/>
        <v>-8.9372222173391067E-3</v>
      </c>
      <c r="BI393" s="51">
        <f t="shared" si="331"/>
        <v>-8.3791987967125461E-2</v>
      </c>
    </row>
    <row r="394" spans="1:61" ht="12.75" customHeight="1" x14ac:dyDescent="0.2">
      <c r="A394" s="45">
        <f t="shared" si="332"/>
        <v>368</v>
      </c>
      <c r="B394" s="57">
        <f t="shared" si="351"/>
        <v>9.6755774128879563E-2</v>
      </c>
      <c r="C394" s="16">
        <f t="shared" si="333"/>
        <v>9.4568465198847207E-2</v>
      </c>
      <c r="D394" s="34">
        <f t="shared" si="334"/>
        <v>1</v>
      </c>
      <c r="E394" s="49">
        <f t="shared" si="352"/>
        <v>8.1888128767318283E-2</v>
      </c>
      <c r="F394" s="49">
        <f t="shared" si="335"/>
        <v>4.730254222089493E-2</v>
      </c>
      <c r="G394" s="20">
        <f t="shared" si="306"/>
        <v>4.730254222089493E-2</v>
      </c>
      <c r="H394" s="49">
        <f t="shared" si="336"/>
        <v>30.012821383548243</v>
      </c>
      <c r="I394" s="20">
        <f t="shared" si="307"/>
        <v>30.012821383548243</v>
      </c>
      <c r="J394" s="57">
        <f t="shared" si="337"/>
        <v>0</v>
      </c>
      <c r="K394" s="16">
        <f t="shared" si="308"/>
        <v>30.012821383548243</v>
      </c>
      <c r="L394" s="34">
        <f t="shared" si="338"/>
        <v>1</v>
      </c>
      <c r="M394" s="49">
        <f t="shared" si="353"/>
        <v>59.987212419269184</v>
      </c>
      <c r="N394" s="20">
        <f t="shared" si="354"/>
        <v>59.987212419269184</v>
      </c>
      <c r="O394" s="16">
        <f t="shared" si="339"/>
        <v>30.012787580730816</v>
      </c>
      <c r="P394" s="49">
        <f t="shared" si="355"/>
        <v>4.7302542220894923E-2</v>
      </c>
      <c r="Q394" s="20">
        <f t="shared" si="309"/>
        <v>4.7302542220894923E-2</v>
      </c>
      <c r="R394" s="49">
        <f t="shared" si="356"/>
        <v>9.4568465197561888E-2</v>
      </c>
      <c r="S394" s="20">
        <f t="shared" si="310"/>
        <v>9.4568465197561888E-2</v>
      </c>
      <c r="T394" s="57">
        <f t="shared" si="357"/>
        <v>-8.3791987967125461E-2</v>
      </c>
      <c r="U394" s="16">
        <f t="shared" si="340"/>
        <v>-1.9038591998071785E-3</v>
      </c>
      <c r="V394" s="16">
        <f t="shared" si="358"/>
        <v>-1.9038591998071785E-3</v>
      </c>
      <c r="W394" s="34">
        <f t="shared" si="311"/>
        <v>4</v>
      </c>
      <c r="X394" s="49">
        <f t="shared" si="359"/>
        <v>59.987178634723534</v>
      </c>
      <c r="Y394" s="20">
        <f t="shared" si="360"/>
        <v>59.987178634723534</v>
      </c>
      <c r="Z394" s="16">
        <f t="shared" si="341"/>
        <v>30.012821365276466</v>
      </c>
      <c r="AA394" s="49">
        <f t="shared" si="312"/>
        <v>-1.0997617436103934E-3</v>
      </c>
      <c r="AB394" s="20">
        <f t="shared" si="342"/>
        <v>359.9989002382564</v>
      </c>
      <c r="AC394" s="49">
        <f t="shared" si="343"/>
        <v>2.1986713722973372E-3</v>
      </c>
      <c r="AD394" s="20">
        <f t="shared" si="344"/>
        <v>359.9978013286277</v>
      </c>
      <c r="AF394" s="58">
        <f t="shared" si="361"/>
        <v>6.1111467805250284</v>
      </c>
      <c r="AG394" s="51">
        <f t="shared" si="345"/>
        <v>366.66880683150168</v>
      </c>
      <c r="AH394" s="16">
        <f t="shared" si="346"/>
        <v>250.00145920329663</v>
      </c>
      <c r="AI394" s="52">
        <f t="shared" si="313"/>
        <v>159.83589332376511</v>
      </c>
      <c r="AJ394" s="52">
        <f t="shared" si="347"/>
        <v>4.8402303964508064E-2</v>
      </c>
      <c r="AK394" s="16">
        <f t="shared" si="362"/>
        <v>17.807571924987769</v>
      </c>
      <c r="AL394" s="16">
        <f t="shared" si="363"/>
        <v>17.806472163244166</v>
      </c>
      <c r="AM394" s="32">
        <f t="shared" si="314"/>
        <v>6.1111467771512462</v>
      </c>
      <c r="AN394" s="32">
        <f t="shared" si="315"/>
        <v>-2.030649223417401E-4</v>
      </c>
      <c r="AO394" s="32">
        <f t="shared" si="316"/>
        <v>5.81839140562432</v>
      </c>
      <c r="AP394" s="32">
        <f t="shared" si="317"/>
        <v>-2.030649223417401E-4</v>
      </c>
      <c r="AQ394" s="32">
        <f t="shared" si="318"/>
        <v>1.868806138379022</v>
      </c>
      <c r="AR394" s="56">
        <f t="shared" si="365"/>
        <v>2218.8330687501593</v>
      </c>
      <c r="AS394" s="56">
        <f t="shared" si="365"/>
        <v>-2.5254637237068507E-2</v>
      </c>
      <c r="AT394" s="56">
        <f t="shared" si="365"/>
        <v>347.56569141665705</v>
      </c>
      <c r="AU394" s="55">
        <f t="shared" si="349"/>
        <v>0.31005890174502254</v>
      </c>
      <c r="AV394" s="56">
        <f t="shared" si="319"/>
        <v>11547.140179612477</v>
      </c>
      <c r="AW394" s="53">
        <f t="shared" si="320"/>
        <v>1.0319935781634773E-2</v>
      </c>
      <c r="AX394" s="53">
        <f t="shared" si="321"/>
        <v>9.6755778640112339E-2</v>
      </c>
      <c r="AY394" s="56">
        <f t="shared" si="322"/>
        <v>676.66938382085937</v>
      </c>
      <c r="AZ394" s="56">
        <f t="shared" si="323"/>
        <v>399.58973330941274</v>
      </c>
      <c r="BA394" s="53">
        <f t="shared" si="324"/>
        <v>7.4403432051347793E-3</v>
      </c>
      <c r="BB394" s="56">
        <f t="shared" si="325"/>
        <v>277.09149935895272</v>
      </c>
      <c r="BC394" s="56">
        <f t="shared" si="326"/>
        <v>-1.1848847506087168E-2</v>
      </c>
      <c r="BD394" s="53">
        <f t="shared" si="327"/>
        <v>-1.0589578323912459E-8</v>
      </c>
      <c r="BE394" s="32">
        <f t="shared" si="328"/>
        <v>6.1111467699354503</v>
      </c>
      <c r="BF394" s="53">
        <f t="shared" si="329"/>
        <v>2.9697148533397046E-7</v>
      </c>
      <c r="BG394" s="51">
        <f t="shared" si="350"/>
        <v>6.1111470669069359</v>
      </c>
      <c r="BH394" s="51">
        <f t="shared" si="330"/>
        <v>-8.9372222172882463E-3</v>
      </c>
      <c r="BI394" s="51">
        <f t="shared" si="331"/>
        <v>-8.3791984059851846E-2</v>
      </c>
    </row>
    <row r="395" spans="1:61" ht="12.75" customHeight="1" x14ac:dyDescent="0.2">
      <c r="A395" s="45">
        <f t="shared" si="332"/>
        <v>369</v>
      </c>
      <c r="B395" s="57">
        <f t="shared" si="351"/>
        <v>9.6755778640112339E-2</v>
      </c>
      <c r="C395" s="16">
        <f t="shared" si="333"/>
        <v>9.4557107267803531E-2</v>
      </c>
      <c r="D395" s="34">
        <f t="shared" si="334"/>
        <v>1</v>
      </c>
      <c r="E395" s="49">
        <f t="shared" si="352"/>
        <v>8.1878265892879581E-2</v>
      </c>
      <c r="F395" s="49">
        <f t="shared" si="335"/>
        <v>4.72969093282741E-2</v>
      </c>
      <c r="G395" s="20">
        <f t="shared" si="306"/>
        <v>4.72969093282741E-2</v>
      </c>
      <c r="H395" s="49">
        <f t="shared" si="336"/>
        <v>30.012855159997734</v>
      </c>
      <c r="I395" s="20">
        <f t="shared" si="307"/>
        <v>30.012855159997734</v>
      </c>
      <c r="J395" s="57">
        <f t="shared" si="337"/>
        <v>0</v>
      </c>
      <c r="K395" s="16">
        <f t="shared" si="308"/>
        <v>30.012855159997734</v>
      </c>
      <c r="L395" s="34">
        <f t="shared" si="338"/>
        <v>1</v>
      </c>
      <c r="M395" s="49">
        <f t="shared" si="353"/>
        <v>59.98717863472352</v>
      </c>
      <c r="N395" s="20">
        <f t="shared" si="354"/>
        <v>59.98717863472352</v>
      </c>
      <c r="O395" s="16">
        <f t="shared" si="339"/>
        <v>30.01282136527648</v>
      </c>
      <c r="P395" s="49">
        <f t="shared" si="355"/>
        <v>4.7296909328274114E-2</v>
      </c>
      <c r="Q395" s="20">
        <f t="shared" si="309"/>
        <v>4.7296909328274114E-2</v>
      </c>
      <c r="R395" s="49">
        <f t="shared" si="356"/>
        <v>9.4557107266990931E-2</v>
      </c>
      <c r="S395" s="20">
        <f t="shared" si="310"/>
        <v>9.4557107266990931E-2</v>
      </c>
      <c r="T395" s="57">
        <f t="shared" si="357"/>
        <v>-8.3791984059851846E-2</v>
      </c>
      <c r="U395" s="16">
        <f t="shared" si="340"/>
        <v>-1.9137181669722642E-3</v>
      </c>
      <c r="V395" s="16">
        <f t="shared" si="358"/>
        <v>-1.9137181669722642E-3</v>
      </c>
      <c r="W395" s="34">
        <f t="shared" si="311"/>
        <v>4</v>
      </c>
      <c r="X395" s="49">
        <f t="shared" si="359"/>
        <v>59.987144858463793</v>
      </c>
      <c r="Y395" s="20">
        <f t="shared" si="360"/>
        <v>59.987144858463793</v>
      </c>
      <c r="Z395" s="16">
        <f t="shared" si="341"/>
        <v>30.012855141536207</v>
      </c>
      <c r="AA395" s="49">
        <f t="shared" si="312"/>
        <v>-1.1054582675218123E-3</v>
      </c>
      <c r="AB395" s="20">
        <f t="shared" si="342"/>
        <v>359.99889454173245</v>
      </c>
      <c r="AC395" s="49">
        <f t="shared" si="343"/>
        <v>2.2100576886191067E-3</v>
      </c>
      <c r="AD395" s="20">
        <f t="shared" si="344"/>
        <v>359.99778994231139</v>
      </c>
      <c r="AF395" s="58">
        <f t="shared" si="361"/>
        <v>6.1111470669069359</v>
      </c>
      <c r="AG395" s="51">
        <f t="shared" si="345"/>
        <v>366.66882401441615</v>
      </c>
      <c r="AH395" s="16">
        <f t="shared" si="346"/>
        <v>250.00147091892012</v>
      </c>
      <c r="AI395" s="52">
        <f t="shared" si="313"/>
        <v>159.8359083042952</v>
      </c>
      <c r="AJ395" s="52">
        <f t="shared" si="347"/>
        <v>4.8402367595826945E-2</v>
      </c>
      <c r="AK395" s="16">
        <f t="shared" si="362"/>
        <v>17.855974292583596</v>
      </c>
      <c r="AL395" s="16">
        <f t="shared" si="363"/>
        <v>17.854868834316051</v>
      </c>
      <c r="AM395" s="32">
        <f t="shared" si="314"/>
        <v>6.1111470634981213</v>
      </c>
      <c r="AN395" s="32">
        <f t="shared" si="315"/>
        <v>-2.0411648572010873E-4</v>
      </c>
      <c r="AO395" s="32">
        <f t="shared" si="316"/>
        <v>5.8168110571773877</v>
      </c>
      <c r="AP395" s="32">
        <f t="shared" si="317"/>
        <v>-2.0411648572010873E-4</v>
      </c>
      <c r="AQ395" s="32">
        <f t="shared" si="318"/>
        <v>1.8737202450741113</v>
      </c>
      <c r="AR395" s="56">
        <f t="shared" ref="AR395:AT410" si="366">AR394+AO395</f>
        <v>2224.6498798073367</v>
      </c>
      <c r="AS395" s="56">
        <f t="shared" si="366"/>
        <v>-2.5458753722788614E-2</v>
      </c>
      <c r="AT395" s="56">
        <f t="shared" si="366"/>
        <v>349.43941166173119</v>
      </c>
      <c r="AU395" s="55">
        <f t="shared" si="349"/>
        <v>0.31005890174502254</v>
      </c>
      <c r="AV395" s="56">
        <f t="shared" si="319"/>
        <v>11547.14126186176</v>
      </c>
      <c r="AW395" s="53">
        <f t="shared" si="320"/>
        <v>1.0319936748865007E-2</v>
      </c>
      <c r="AX395" s="53">
        <f t="shared" si="321"/>
        <v>9.6755783174302959E-2</v>
      </c>
      <c r="AY395" s="56">
        <f t="shared" si="322"/>
        <v>676.66935211063094</v>
      </c>
      <c r="AZ395" s="56">
        <f t="shared" si="323"/>
        <v>399.58977076073802</v>
      </c>
      <c r="BA395" s="53">
        <f t="shared" si="324"/>
        <v>7.4403432051347793E-3</v>
      </c>
      <c r="BB395" s="56">
        <f t="shared" si="325"/>
        <v>277.09152532919916</v>
      </c>
      <c r="BC395" s="56">
        <f t="shared" si="326"/>
        <v>-1.1943979306238361E-2</v>
      </c>
      <c r="BD395" s="53">
        <f t="shared" si="327"/>
        <v>-1.0674599727747584E-8</v>
      </c>
      <c r="BE395" s="32">
        <f t="shared" si="328"/>
        <v>6.111147056232336</v>
      </c>
      <c r="BF395" s="53">
        <f t="shared" si="329"/>
        <v>2.9850932601151899E-7</v>
      </c>
      <c r="BG395" s="51">
        <f t="shared" si="350"/>
        <v>6.1111473547416617</v>
      </c>
      <c r="BH395" s="51">
        <f t="shared" si="330"/>
        <v>-8.937222217237013E-3</v>
      </c>
      <c r="BI395" s="51">
        <f t="shared" si="331"/>
        <v>-8.3791980132693247E-2</v>
      </c>
    </row>
    <row r="396" spans="1:61" ht="12.75" customHeight="1" x14ac:dyDescent="0.2">
      <c r="A396" s="45">
        <f t="shared" si="332"/>
        <v>370</v>
      </c>
      <c r="B396" s="57">
        <f t="shared" si="351"/>
        <v>9.6755783174302959E-2</v>
      </c>
      <c r="C396" s="16">
        <f t="shared" si="333"/>
        <v>9.4545725485716048E-2</v>
      </c>
      <c r="D396" s="34">
        <f t="shared" si="334"/>
        <v>1</v>
      </c>
      <c r="E396" s="49">
        <f t="shared" si="352"/>
        <v>8.1868382379023885E-2</v>
      </c>
      <c r="F396" s="49">
        <f t="shared" si="335"/>
        <v>4.7291264482021353E-2</v>
      </c>
      <c r="G396" s="20">
        <f t="shared" si="306"/>
        <v>4.7291264482021353E-2</v>
      </c>
      <c r="H396" s="49">
        <f t="shared" si="336"/>
        <v>30.012888928145241</v>
      </c>
      <c r="I396" s="20">
        <f t="shared" si="307"/>
        <v>30.012888928145241</v>
      </c>
      <c r="J396" s="57">
        <f t="shared" si="337"/>
        <v>0</v>
      </c>
      <c r="K396" s="16">
        <f t="shared" si="308"/>
        <v>30.012888928145241</v>
      </c>
      <c r="L396" s="34">
        <f t="shared" si="338"/>
        <v>1</v>
      </c>
      <c r="M396" s="49">
        <f t="shared" si="353"/>
        <v>59.987144858463779</v>
      </c>
      <c r="N396" s="20">
        <f t="shared" si="354"/>
        <v>59.987144858463779</v>
      </c>
      <c r="O396" s="16">
        <f t="shared" si="339"/>
        <v>30.012855141536221</v>
      </c>
      <c r="P396" s="49">
        <f t="shared" si="355"/>
        <v>4.729126448202136E-2</v>
      </c>
      <c r="Q396" s="20">
        <f t="shared" si="309"/>
        <v>4.729126448202136E-2</v>
      </c>
      <c r="R396" s="49">
        <f t="shared" si="356"/>
        <v>9.4545725486318247E-2</v>
      </c>
      <c r="S396" s="20">
        <f t="shared" si="310"/>
        <v>9.4545725486318247E-2</v>
      </c>
      <c r="T396" s="57">
        <f t="shared" si="357"/>
        <v>-8.3791980132693247E-2</v>
      </c>
      <c r="U396" s="16">
        <f t="shared" si="340"/>
        <v>-1.9235977536693621E-3</v>
      </c>
      <c r="V396" s="16">
        <f t="shared" si="358"/>
        <v>-1.9235977536693621E-3</v>
      </c>
      <c r="W396" s="34">
        <f t="shared" si="311"/>
        <v>4</v>
      </c>
      <c r="X396" s="49">
        <f t="shared" si="359"/>
        <v>59.987111090507426</v>
      </c>
      <c r="Y396" s="20">
        <f t="shared" si="360"/>
        <v>59.987111090507426</v>
      </c>
      <c r="Z396" s="16">
        <f t="shared" si="341"/>
        <v>30.012888909492574</v>
      </c>
      <c r="AA396" s="49">
        <f t="shared" si="312"/>
        <v>-1.1111667174428113E-3</v>
      </c>
      <c r="AB396" s="20">
        <f t="shared" si="342"/>
        <v>359.99888883328254</v>
      </c>
      <c r="AC396" s="49">
        <f t="shared" si="343"/>
        <v>2.2214678400431036E-3</v>
      </c>
      <c r="AD396" s="20">
        <f t="shared" si="344"/>
        <v>359.99777853215994</v>
      </c>
      <c r="AF396" s="58">
        <f t="shared" si="361"/>
        <v>6.1111473547416617</v>
      </c>
      <c r="AG396" s="51">
        <f t="shared" si="345"/>
        <v>366.66884128449971</v>
      </c>
      <c r="AH396" s="16">
        <f t="shared" si="346"/>
        <v>250.0014826939771</v>
      </c>
      <c r="AI396" s="52">
        <f t="shared" si="313"/>
        <v>159.83592336082239</v>
      </c>
      <c r="AJ396" s="52">
        <f t="shared" si="347"/>
        <v>4.8402431199463081E-2</v>
      </c>
      <c r="AK396" s="16">
        <f t="shared" si="362"/>
        <v>17.904376723783059</v>
      </c>
      <c r="AL396" s="16">
        <f t="shared" si="363"/>
        <v>17.903265557065595</v>
      </c>
      <c r="AM396" s="32">
        <f t="shared" si="314"/>
        <v>6.1111473512975598</v>
      </c>
      <c r="AN396" s="32">
        <f t="shared" si="315"/>
        <v>-2.0517024851771264E-4</v>
      </c>
      <c r="AO396" s="32">
        <f t="shared" si="316"/>
        <v>5.8152265580544515</v>
      </c>
      <c r="AP396" s="32">
        <f t="shared" si="317"/>
        <v>-2.0517024851771264E-4</v>
      </c>
      <c r="AQ396" s="32">
        <f t="shared" si="318"/>
        <v>1.8786330210473134</v>
      </c>
      <c r="AR396" s="56">
        <f t="shared" si="366"/>
        <v>2230.465106365391</v>
      </c>
      <c r="AS396" s="56">
        <f t="shared" si="366"/>
        <v>-2.5663923971306325E-2</v>
      </c>
      <c r="AT396" s="56">
        <f t="shared" si="366"/>
        <v>351.31804468277852</v>
      </c>
      <c r="AU396" s="55">
        <f t="shared" si="349"/>
        <v>0.31005890174502254</v>
      </c>
      <c r="AV396" s="56">
        <f t="shared" si="319"/>
        <v>11547.142349601358</v>
      </c>
      <c r="AW396" s="53">
        <f t="shared" si="320"/>
        <v>1.0319937721002058E-2</v>
      </c>
      <c r="AX396" s="53">
        <f t="shared" si="321"/>
        <v>9.6755787731495624E-2</v>
      </c>
      <c r="AY396" s="56">
        <f t="shared" si="322"/>
        <v>676.66932023953927</v>
      </c>
      <c r="AZ396" s="56">
        <f t="shared" si="323"/>
        <v>399.58980840205595</v>
      </c>
      <c r="BA396" s="53">
        <f t="shared" si="324"/>
        <v>7.4403432051347793E-3</v>
      </c>
      <c r="BB396" s="56">
        <f t="shared" si="325"/>
        <v>277.0915514311942</v>
      </c>
      <c r="BC396" s="56">
        <f t="shared" si="326"/>
        <v>-1.2039593710881036E-2</v>
      </c>
      <c r="BD396" s="53">
        <f t="shared" si="327"/>
        <v>-1.0760052445941291E-8</v>
      </c>
      <c r="BE396" s="32">
        <f t="shared" si="328"/>
        <v>6.1111473439816093</v>
      </c>
      <c r="BF396" s="53">
        <f t="shared" si="329"/>
        <v>3.0005038300518474E-7</v>
      </c>
      <c r="BG396" s="51">
        <f t="shared" si="350"/>
        <v>6.1111476440319921</v>
      </c>
      <c r="BH396" s="51">
        <f t="shared" si="330"/>
        <v>-8.9372222171854084E-3</v>
      </c>
      <c r="BI396" s="51">
        <f t="shared" si="331"/>
        <v>-8.3791976185611475E-2</v>
      </c>
    </row>
    <row r="397" spans="1:61" ht="12.75" customHeight="1" x14ac:dyDescent="0.2">
      <c r="A397" s="45">
        <f t="shared" si="332"/>
        <v>371</v>
      </c>
      <c r="B397" s="57">
        <f t="shared" si="351"/>
        <v>9.6755787731495624E-2</v>
      </c>
      <c r="C397" s="16">
        <f t="shared" si="333"/>
        <v>9.4534319891408813E-2</v>
      </c>
      <c r="D397" s="34">
        <f t="shared" si="334"/>
        <v>1</v>
      </c>
      <c r="E397" s="49">
        <f t="shared" si="352"/>
        <v>8.1858478259402526E-2</v>
      </c>
      <c r="F397" s="49">
        <f t="shared" si="335"/>
        <v>4.7285607701499095E-2</v>
      </c>
      <c r="G397" s="20">
        <f t="shared" si="306"/>
        <v>4.7285607701499095E-2</v>
      </c>
      <c r="H397" s="49">
        <f t="shared" si="336"/>
        <v>30.012922687973294</v>
      </c>
      <c r="I397" s="20">
        <f t="shared" si="307"/>
        <v>30.012922687973294</v>
      </c>
      <c r="J397" s="57">
        <f t="shared" si="337"/>
        <v>0</v>
      </c>
      <c r="K397" s="16">
        <f t="shared" si="308"/>
        <v>30.012922687973294</v>
      </c>
      <c r="L397" s="34">
        <f t="shared" si="338"/>
        <v>1</v>
      </c>
      <c r="M397" s="49">
        <f t="shared" si="353"/>
        <v>59.987111090507426</v>
      </c>
      <c r="N397" s="20">
        <f t="shared" si="354"/>
        <v>59.987111090507426</v>
      </c>
      <c r="O397" s="16">
        <f t="shared" si="339"/>
        <v>30.012888909492574</v>
      </c>
      <c r="P397" s="49">
        <f t="shared" si="355"/>
        <v>4.7285607701499081E-2</v>
      </c>
      <c r="Q397" s="20">
        <f t="shared" si="309"/>
        <v>4.7285607701499081E-2</v>
      </c>
      <c r="R397" s="49">
        <f t="shared" si="356"/>
        <v>9.453431988932133E-2</v>
      </c>
      <c r="S397" s="20">
        <f t="shared" si="310"/>
        <v>9.453431988932133E-2</v>
      </c>
      <c r="T397" s="57">
        <f t="shared" si="357"/>
        <v>-8.3791976185611475E-2</v>
      </c>
      <c r="U397" s="16">
        <f t="shared" si="340"/>
        <v>-1.9334979262089491E-3</v>
      </c>
      <c r="V397" s="16">
        <f t="shared" si="358"/>
        <v>-1.9334979262089491E-3</v>
      </c>
      <c r="W397" s="34">
        <f t="shared" si="311"/>
        <v>4</v>
      </c>
      <c r="X397" s="49">
        <f t="shared" si="359"/>
        <v>59.987077330871884</v>
      </c>
      <c r="Y397" s="20">
        <f t="shared" si="360"/>
        <v>59.987077330871884</v>
      </c>
      <c r="Z397" s="16">
        <f t="shared" si="341"/>
        <v>30.012922669128116</v>
      </c>
      <c r="AA397" s="49">
        <f t="shared" si="312"/>
        <v>-1.1168870739547265E-3</v>
      </c>
      <c r="AB397" s="20">
        <f t="shared" si="342"/>
        <v>359.99888311292602</v>
      </c>
      <c r="AC397" s="49">
        <f t="shared" si="343"/>
        <v>2.2329019508526829E-3</v>
      </c>
      <c r="AD397" s="20">
        <f t="shared" si="344"/>
        <v>359.99776709804917</v>
      </c>
      <c r="AF397" s="58">
        <f t="shared" si="361"/>
        <v>6.1111476440319921</v>
      </c>
      <c r="AG397" s="51">
        <f t="shared" si="345"/>
        <v>366.66885864191954</v>
      </c>
      <c r="AH397" s="16">
        <f t="shared" si="346"/>
        <v>250.00149452858153</v>
      </c>
      <c r="AI397" s="52">
        <f t="shared" si="313"/>
        <v>159.83593849349242</v>
      </c>
      <c r="AJ397" s="52">
        <f t="shared" si="347"/>
        <v>4.8402494775473315E-2</v>
      </c>
      <c r="AK397" s="16">
        <f t="shared" si="362"/>
        <v>17.952779218558533</v>
      </c>
      <c r="AL397" s="16">
        <f t="shared" si="363"/>
        <v>17.951662331484556</v>
      </c>
      <c r="AM397" s="32">
        <f t="shared" si="314"/>
        <v>6.111147640552347</v>
      </c>
      <c r="AN397" s="32">
        <f t="shared" si="315"/>
        <v>-2.0622620714239544E-4</v>
      </c>
      <c r="AO397" s="32">
        <f t="shared" si="316"/>
        <v>5.8136379093741386</v>
      </c>
      <c r="AP397" s="32">
        <f t="shared" si="317"/>
        <v>-2.0622620714239544E-4</v>
      </c>
      <c r="AQ397" s="32">
        <f t="shared" si="318"/>
        <v>1.8835444627925333</v>
      </c>
      <c r="AR397" s="56">
        <f t="shared" si="366"/>
        <v>2236.2787442747649</v>
      </c>
      <c r="AS397" s="56">
        <f t="shared" si="366"/>
        <v>-2.5870150178448719E-2</v>
      </c>
      <c r="AT397" s="56">
        <f t="shared" si="366"/>
        <v>353.20158914557106</v>
      </c>
      <c r="AU397" s="55">
        <f t="shared" si="349"/>
        <v>0.31005890174502254</v>
      </c>
      <c r="AV397" s="56">
        <f t="shared" si="319"/>
        <v>11547.143442841796</v>
      </c>
      <c r="AW397" s="53">
        <f t="shared" si="320"/>
        <v>1.0319938698055333E-2</v>
      </c>
      <c r="AX397" s="53">
        <f t="shared" si="321"/>
        <v>9.6755792311734368E-2</v>
      </c>
      <c r="AY397" s="56">
        <f t="shared" si="322"/>
        <v>676.66928820727583</v>
      </c>
      <c r="AZ397" s="56">
        <f t="shared" si="323"/>
        <v>399.58984623373107</v>
      </c>
      <c r="BA397" s="53">
        <f t="shared" si="324"/>
        <v>7.4403432051347793E-3</v>
      </c>
      <c r="BB397" s="56">
        <f t="shared" si="325"/>
        <v>277.09157766519047</v>
      </c>
      <c r="BC397" s="56">
        <f t="shared" si="326"/>
        <v>-1.2135691645710267E-2</v>
      </c>
      <c r="BD397" s="53">
        <f t="shared" si="327"/>
        <v>-1.0845937305807837E-8</v>
      </c>
      <c r="BE397" s="32">
        <f t="shared" si="328"/>
        <v>6.1111476331860546</v>
      </c>
      <c r="BF397" s="53">
        <f t="shared" si="329"/>
        <v>3.0159465105994269E-7</v>
      </c>
      <c r="BG397" s="51">
        <f t="shared" si="350"/>
        <v>6.1111479347807061</v>
      </c>
      <c r="BH397" s="51">
        <f t="shared" si="330"/>
        <v>-8.9372222171334292E-3</v>
      </c>
      <c r="BI397" s="51">
        <f t="shared" si="331"/>
        <v>-8.3791972218568281E-2</v>
      </c>
    </row>
    <row r="398" spans="1:61" ht="12.75" customHeight="1" x14ac:dyDescent="0.2">
      <c r="A398" s="45">
        <f t="shared" si="332"/>
        <v>372</v>
      </c>
      <c r="B398" s="57">
        <f t="shared" si="351"/>
        <v>9.6755792311734368E-2</v>
      </c>
      <c r="C398" s="16">
        <f t="shared" si="333"/>
        <v>9.4522890360906331E-2</v>
      </c>
      <c r="D398" s="34">
        <f t="shared" si="334"/>
        <v>1</v>
      </c>
      <c r="E398" s="49">
        <f t="shared" si="352"/>
        <v>8.1848553426696585E-2</v>
      </c>
      <c r="F398" s="49">
        <f t="shared" si="335"/>
        <v>4.7279938924638193E-2</v>
      </c>
      <c r="G398" s="20">
        <f t="shared" si="306"/>
        <v>4.7279938924638193E-2</v>
      </c>
      <c r="H398" s="49">
        <f t="shared" si="336"/>
        <v>30.012956439464414</v>
      </c>
      <c r="I398" s="20">
        <f t="shared" si="307"/>
        <v>30.012956439464414</v>
      </c>
      <c r="J398" s="57">
        <f t="shared" si="337"/>
        <v>0</v>
      </c>
      <c r="K398" s="16">
        <f t="shared" si="308"/>
        <v>30.012956439464414</v>
      </c>
      <c r="L398" s="34">
        <f t="shared" si="338"/>
        <v>1</v>
      </c>
      <c r="M398" s="49">
        <f t="shared" si="353"/>
        <v>59.987077330871884</v>
      </c>
      <c r="N398" s="20">
        <f t="shared" si="354"/>
        <v>59.987077330871884</v>
      </c>
      <c r="O398" s="16">
        <f t="shared" si="339"/>
        <v>30.012922669128116</v>
      </c>
      <c r="P398" s="49">
        <f t="shared" si="355"/>
        <v>4.72799389246382E-2</v>
      </c>
      <c r="Q398" s="20">
        <f t="shared" si="309"/>
        <v>4.72799389246382E-2</v>
      </c>
      <c r="R398" s="49">
        <f t="shared" si="356"/>
        <v>9.4522890363281334E-2</v>
      </c>
      <c r="S398" s="20">
        <f t="shared" si="310"/>
        <v>9.4522890363281334E-2</v>
      </c>
      <c r="T398" s="57">
        <f t="shared" si="357"/>
        <v>-8.3791972218568281E-2</v>
      </c>
      <c r="U398" s="16">
        <f t="shared" si="340"/>
        <v>-1.9434187918716955E-3</v>
      </c>
      <c r="V398" s="16">
        <f t="shared" si="358"/>
        <v>-1.9434187918716955E-3</v>
      </c>
      <c r="W398" s="34">
        <f t="shared" si="311"/>
        <v>4</v>
      </c>
      <c r="X398" s="49">
        <f t="shared" si="359"/>
        <v>59.987043579574689</v>
      </c>
      <c r="Y398" s="20">
        <f t="shared" si="360"/>
        <v>59.987043579574689</v>
      </c>
      <c r="Z398" s="16">
        <f t="shared" si="341"/>
        <v>30.012956420425311</v>
      </c>
      <c r="AA398" s="49">
        <f t="shared" si="312"/>
        <v>-1.1226193990704347E-3</v>
      </c>
      <c r="AB398" s="20">
        <f t="shared" si="342"/>
        <v>359.9988773806009</v>
      </c>
      <c r="AC398" s="49">
        <f t="shared" si="343"/>
        <v>2.2443598172506218E-3</v>
      </c>
      <c r="AD398" s="20">
        <f t="shared" si="344"/>
        <v>359.99775564018273</v>
      </c>
      <c r="AF398" s="58">
        <f t="shared" si="361"/>
        <v>6.1111479347807061</v>
      </c>
      <c r="AG398" s="51">
        <f t="shared" si="345"/>
        <v>366.66887608684237</v>
      </c>
      <c r="AH398" s="16">
        <f t="shared" si="346"/>
        <v>250.00150642284709</v>
      </c>
      <c r="AI398" s="52">
        <f t="shared" si="313"/>
        <v>159.83595370245064</v>
      </c>
      <c r="AJ398" s="52">
        <f t="shared" si="347"/>
        <v>4.840255832374396E-2</v>
      </c>
      <c r="AK398" s="16">
        <f t="shared" si="362"/>
        <v>18.001181776882277</v>
      </c>
      <c r="AL398" s="16">
        <f t="shared" si="363"/>
        <v>18.000059157483179</v>
      </c>
      <c r="AM398" s="32">
        <f t="shared" si="314"/>
        <v>6.1111479312652612</v>
      </c>
      <c r="AN398" s="32">
        <f t="shared" si="315"/>
        <v>-2.0728437303783675E-4</v>
      </c>
      <c r="AO398" s="32">
        <f t="shared" si="316"/>
        <v>5.8120451122607184</v>
      </c>
      <c r="AP398" s="32">
        <f t="shared" si="317"/>
        <v>-2.0728437303783675E-4</v>
      </c>
      <c r="AQ398" s="32">
        <f t="shared" si="318"/>
        <v>1.8884545667963477</v>
      </c>
      <c r="AR398" s="56">
        <f t="shared" si="366"/>
        <v>2242.0907893870258</v>
      </c>
      <c r="AS398" s="56">
        <f t="shared" si="366"/>
        <v>-2.6077434551486554E-2</v>
      </c>
      <c r="AT398" s="56">
        <f t="shared" si="366"/>
        <v>355.09004371236739</v>
      </c>
      <c r="AU398" s="55">
        <f t="shared" si="349"/>
        <v>0.31005890174502254</v>
      </c>
      <c r="AV398" s="56">
        <f t="shared" si="319"/>
        <v>11547.144541593576</v>
      </c>
      <c r="AW398" s="53">
        <f t="shared" si="320"/>
        <v>1.0319939680034213E-2</v>
      </c>
      <c r="AX398" s="53">
        <f t="shared" si="321"/>
        <v>9.6755796915063155E-2</v>
      </c>
      <c r="AY398" s="56">
        <f t="shared" si="322"/>
        <v>676.66925601353296</v>
      </c>
      <c r="AZ398" s="56">
        <f t="shared" si="323"/>
        <v>399.5898842561266</v>
      </c>
      <c r="BA398" s="53">
        <f t="shared" si="324"/>
        <v>7.4403432051347793E-3</v>
      </c>
      <c r="BB398" s="56">
        <f t="shared" si="325"/>
        <v>277.09160403143994</v>
      </c>
      <c r="BC398" s="56">
        <f t="shared" si="326"/>
        <v>-1.223227403357896E-2</v>
      </c>
      <c r="BD398" s="53">
        <f t="shared" si="327"/>
        <v>-1.0932255132121374E-8</v>
      </c>
      <c r="BE398" s="32">
        <f t="shared" si="328"/>
        <v>6.111147923848451</v>
      </c>
      <c r="BF398" s="53">
        <f t="shared" si="329"/>
        <v>3.031421469098559E-7</v>
      </c>
      <c r="BG398" s="51">
        <f t="shared" si="350"/>
        <v>6.1111482269905979</v>
      </c>
      <c r="BH398" s="51">
        <f t="shared" si="330"/>
        <v>-8.9372222170810735E-3</v>
      </c>
      <c r="BI398" s="51">
        <f t="shared" si="331"/>
        <v>-8.3791968231525557E-2</v>
      </c>
    </row>
    <row r="399" spans="1:61" ht="12.75" customHeight="1" x14ac:dyDescent="0.2">
      <c r="A399" s="45">
        <f t="shared" si="332"/>
        <v>373</v>
      </c>
      <c r="B399" s="57">
        <f t="shared" si="351"/>
        <v>9.6755796915063155E-2</v>
      </c>
      <c r="C399" s="16">
        <f t="shared" si="333"/>
        <v>9.4511437097821727E-2</v>
      </c>
      <c r="D399" s="34">
        <f t="shared" si="334"/>
        <v>1</v>
      </c>
      <c r="E399" s="49">
        <f t="shared" si="352"/>
        <v>8.1838608057250309E-2</v>
      </c>
      <c r="F399" s="49">
        <f t="shared" si="335"/>
        <v>4.7274258253227973E-2</v>
      </c>
      <c r="G399" s="20">
        <f t="shared" si="306"/>
        <v>4.7274258253227973E-2</v>
      </c>
      <c r="H399" s="49">
        <f t="shared" si="336"/>
        <v>30.012990182601186</v>
      </c>
      <c r="I399" s="20">
        <f t="shared" si="307"/>
        <v>30.012990182601186</v>
      </c>
      <c r="J399" s="57">
        <f t="shared" si="337"/>
        <v>0</v>
      </c>
      <c r="K399" s="16">
        <f t="shared" si="308"/>
        <v>30.012990182601186</v>
      </c>
      <c r="L399" s="34">
        <f t="shared" si="338"/>
        <v>1</v>
      </c>
      <c r="M399" s="49">
        <f t="shared" si="353"/>
        <v>59.987043579574689</v>
      </c>
      <c r="N399" s="20">
        <f t="shared" si="354"/>
        <v>59.987043579574689</v>
      </c>
      <c r="O399" s="16">
        <f t="shared" si="339"/>
        <v>30.012956420425311</v>
      </c>
      <c r="P399" s="49">
        <f t="shared" si="355"/>
        <v>4.7274258253227973E-2</v>
      </c>
      <c r="Q399" s="20">
        <f t="shared" si="309"/>
        <v>4.7274258253227973E-2</v>
      </c>
      <c r="R399" s="49">
        <f t="shared" si="356"/>
        <v>9.4511437096194459E-2</v>
      </c>
      <c r="S399" s="20">
        <f t="shared" si="310"/>
        <v>9.4511437096194459E-2</v>
      </c>
      <c r="T399" s="57">
        <f t="shared" si="357"/>
        <v>-8.3791968231525557E-2</v>
      </c>
      <c r="U399" s="16">
        <f t="shared" si="340"/>
        <v>-1.9533601742752482E-3</v>
      </c>
      <c r="V399" s="16">
        <f t="shared" si="358"/>
        <v>-1.9533601742752482E-3</v>
      </c>
      <c r="W399" s="34">
        <f t="shared" si="311"/>
        <v>4</v>
      </c>
      <c r="X399" s="49">
        <f t="shared" si="359"/>
        <v>59.98700983663322</v>
      </c>
      <c r="Y399" s="20">
        <f t="shared" si="360"/>
        <v>59.98700983663322</v>
      </c>
      <c r="Z399" s="16">
        <f t="shared" si="341"/>
        <v>30.01299016336678</v>
      </c>
      <c r="AA399" s="49">
        <f t="shared" si="312"/>
        <v>-1.1283635909444289E-3</v>
      </c>
      <c r="AB399" s="20">
        <f t="shared" si="342"/>
        <v>359.99887163640904</v>
      </c>
      <c r="AC399" s="49">
        <f t="shared" si="343"/>
        <v>2.2558414003832654E-3</v>
      </c>
      <c r="AD399" s="20">
        <f t="shared" si="344"/>
        <v>359.99774415859963</v>
      </c>
      <c r="AF399" s="58">
        <f t="shared" si="361"/>
        <v>6.1111482269905979</v>
      </c>
      <c r="AG399" s="51">
        <f t="shared" si="345"/>
        <v>366.66889361943589</v>
      </c>
      <c r="AH399" s="16">
        <f t="shared" si="346"/>
        <v>250.00151837688813</v>
      </c>
      <c r="AI399" s="52">
        <f t="shared" si="313"/>
        <v>159.8359689878433</v>
      </c>
      <c r="AJ399" s="52">
        <f t="shared" si="347"/>
        <v>4.8402621844218174E-2</v>
      </c>
      <c r="AK399" s="16">
        <f t="shared" si="362"/>
        <v>18.049584398726495</v>
      </c>
      <c r="AL399" s="16">
        <f t="shared" si="363"/>
        <v>18.04845603513553</v>
      </c>
      <c r="AM399" s="32">
        <f t="shared" si="314"/>
        <v>6.1111482234390948</v>
      </c>
      <c r="AN399" s="32">
        <f t="shared" si="315"/>
        <v>-2.0834472739232284E-4</v>
      </c>
      <c r="AO399" s="32">
        <f t="shared" si="316"/>
        <v>5.8104481678360473</v>
      </c>
      <c r="AP399" s="32">
        <f t="shared" si="317"/>
        <v>-2.0834472739232284E-4</v>
      </c>
      <c r="AQ399" s="32">
        <f t="shared" si="318"/>
        <v>1.8933633295629029</v>
      </c>
      <c r="AR399" s="56">
        <f t="shared" si="366"/>
        <v>2247.9012375548618</v>
      </c>
      <c r="AS399" s="56">
        <f t="shared" si="366"/>
        <v>-2.6285779278878877E-2</v>
      </c>
      <c r="AT399" s="56">
        <f t="shared" si="366"/>
        <v>356.98340704193032</v>
      </c>
      <c r="AU399" s="55">
        <f t="shared" si="349"/>
        <v>0.31005890174502254</v>
      </c>
      <c r="AV399" s="56">
        <f t="shared" si="319"/>
        <v>11547.145645867267</v>
      </c>
      <c r="AW399" s="53">
        <f t="shared" si="320"/>
        <v>1.0319940666948153E-2</v>
      </c>
      <c r="AX399" s="53">
        <f t="shared" si="321"/>
        <v>9.6755801541526382E-2</v>
      </c>
      <c r="AY399" s="56">
        <f t="shared" si="322"/>
        <v>676.66922365800133</v>
      </c>
      <c r="AZ399" s="56">
        <f t="shared" si="323"/>
        <v>399.58992246960827</v>
      </c>
      <c r="BA399" s="53">
        <f t="shared" si="324"/>
        <v>7.4403432051347793E-3</v>
      </c>
      <c r="BB399" s="56">
        <f t="shared" si="325"/>
        <v>277.09163053019614</v>
      </c>
      <c r="BC399" s="56">
        <f t="shared" si="326"/>
        <v>-1.2329341803081206E-2</v>
      </c>
      <c r="BD399" s="53">
        <f t="shared" si="327"/>
        <v>-1.1019006754787075E-8</v>
      </c>
      <c r="BE399" s="32">
        <f t="shared" si="328"/>
        <v>6.1111482159715909</v>
      </c>
      <c r="BF399" s="53">
        <f t="shared" si="329"/>
        <v>3.0469284304210728E-7</v>
      </c>
      <c r="BG399" s="51">
        <f t="shared" si="350"/>
        <v>6.1111485206644343</v>
      </c>
      <c r="BH399" s="51">
        <f t="shared" si="330"/>
        <v>-8.9372222170283414E-3</v>
      </c>
      <c r="BI399" s="51">
        <f t="shared" si="331"/>
        <v>-8.3791964224445001E-2</v>
      </c>
    </row>
    <row r="400" spans="1:61" ht="12.75" customHeight="1" x14ac:dyDescent="0.2">
      <c r="A400" s="45">
        <f t="shared" si="332"/>
        <v>374</v>
      </c>
      <c r="B400" s="57">
        <f t="shared" si="351"/>
        <v>9.6755801541526382E-2</v>
      </c>
      <c r="C400" s="16">
        <f t="shared" si="333"/>
        <v>9.4499960141149586E-2</v>
      </c>
      <c r="D400" s="34">
        <f t="shared" si="334"/>
        <v>1</v>
      </c>
      <c r="E400" s="49">
        <f t="shared" si="352"/>
        <v>8.1828642184862341E-2</v>
      </c>
      <c r="F400" s="49">
        <f t="shared" si="335"/>
        <v>4.7268565706716663E-2</v>
      </c>
      <c r="G400" s="20">
        <f t="shared" si="306"/>
        <v>4.7268565706716663E-2</v>
      </c>
      <c r="H400" s="49">
        <f t="shared" si="336"/>
        <v>30.013023917366276</v>
      </c>
      <c r="I400" s="20">
        <f t="shared" si="307"/>
        <v>30.013023917366276</v>
      </c>
      <c r="J400" s="57">
        <f t="shared" si="337"/>
        <v>0</v>
      </c>
      <c r="K400" s="16">
        <f t="shared" si="308"/>
        <v>30.013023917366276</v>
      </c>
      <c r="L400" s="34">
        <f t="shared" si="338"/>
        <v>1</v>
      </c>
      <c r="M400" s="49">
        <f t="shared" si="353"/>
        <v>59.98700983663322</v>
      </c>
      <c r="N400" s="20">
        <f t="shared" si="354"/>
        <v>59.98700983663322</v>
      </c>
      <c r="O400" s="16">
        <f t="shared" si="339"/>
        <v>30.01299016336678</v>
      </c>
      <c r="P400" s="49">
        <f t="shared" si="355"/>
        <v>4.7268565706716649E-2</v>
      </c>
      <c r="Q400" s="20">
        <f t="shared" si="309"/>
        <v>4.7268565706716649E-2</v>
      </c>
      <c r="R400" s="49">
        <f t="shared" si="356"/>
        <v>9.4499960141125092E-2</v>
      </c>
      <c r="S400" s="20">
        <f t="shared" si="310"/>
        <v>9.4499960141125092E-2</v>
      </c>
      <c r="T400" s="57">
        <f t="shared" si="357"/>
        <v>-8.3791964224445001E-2</v>
      </c>
      <c r="U400" s="16">
        <f t="shared" si="340"/>
        <v>-1.9633220395826601E-3</v>
      </c>
      <c r="V400" s="16">
        <f t="shared" si="358"/>
        <v>-1.9633220395826601E-3</v>
      </c>
      <c r="W400" s="34">
        <f t="shared" si="311"/>
        <v>4</v>
      </c>
      <c r="X400" s="49">
        <f t="shared" si="359"/>
        <v>59.986976102064837</v>
      </c>
      <c r="Y400" s="20">
        <f t="shared" si="360"/>
        <v>59.986976102064837</v>
      </c>
      <c r="Z400" s="16">
        <f t="shared" si="341"/>
        <v>30.013023897935163</v>
      </c>
      <c r="AA400" s="49">
        <f t="shared" si="312"/>
        <v>-1.1341196300724498E-3</v>
      </c>
      <c r="AB400" s="20">
        <f t="shared" si="342"/>
        <v>359.99886588036992</v>
      </c>
      <c r="AC400" s="49">
        <f t="shared" si="343"/>
        <v>2.2673466614351241E-3</v>
      </c>
      <c r="AD400" s="20">
        <f t="shared" si="344"/>
        <v>359.99773265333857</v>
      </c>
      <c r="AF400" s="58">
        <f t="shared" si="361"/>
        <v>6.1111485206644343</v>
      </c>
      <c r="AG400" s="51">
        <f t="shared" si="345"/>
        <v>366.66891123986608</v>
      </c>
      <c r="AH400" s="16">
        <f t="shared" si="346"/>
        <v>250.00153039081781</v>
      </c>
      <c r="AI400" s="52">
        <f t="shared" si="313"/>
        <v>159.83598434981508</v>
      </c>
      <c r="AJ400" s="52">
        <f t="shared" si="347"/>
        <v>4.840268533678227E-2</v>
      </c>
      <c r="AK400" s="16">
        <f t="shared" si="362"/>
        <v>18.097987084063277</v>
      </c>
      <c r="AL400" s="16">
        <f t="shared" si="363"/>
        <v>18.096852964433197</v>
      </c>
      <c r="AM400" s="32">
        <f t="shared" si="314"/>
        <v>6.1111485170766144</v>
      </c>
      <c r="AN400" s="32">
        <f t="shared" si="315"/>
        <v>-2.0940726659798571E-4</v>
      </c>
      <c r="AO400" s="32">
        <f t="shared" si="316"/>
        <v>5.8088470772276262</v>
      </c>
      <c r="AP400" s="32">
        <f t="shared" si="317"/>
        <v>-2.0940726659798571E-4</v>
      </c>
      <c r="AQ400" s="32">
        <f t="shared" si="318"/>
        <v>1.8982707475889125</v>
      </c>
      <c r="AR400" s="56">
        <f t="shared" si="366"/>
        <v>2253.7100846320895</v>
      </c>
      <c r="AS400" s="56">
        <f t="shared" si="366"/>
        <v>-2.6495186545476862E-2</v>
      </c>
      <c r="AT400" s="56">
        <f t="shared" si="366"/>
        <v>358.88167778951924</v>
      </c>
      <c r="AU400" s="55">
        <f t="shared" si="349"/>
        <v>0.31005890174502254</v>
      </c>
      <c r="AV400" s="56">
        <f t="shared" si="319"/>
        <v>11547.146755673319</v>
      </c>
      <c r="AW400" s="53">
        <f t="shared" si="320"/>
        <v>1.0319941658806482E-2</v>
      </c>
      <c r="AX400" s="53">
        <f t="shared" si="321"/>
        <v>9.6755806191167706E-2</v>
      </c>
      <c r="AY400" s="56">
        <f t="shared" si="322"/>
        <v>676.66919114037444</v>
      </c>
      <c r="AZ400" s="56">
        <f t="shared" si="323"/>
        <v>399.58996087453772</v>
      </c>
      <c r="BA400" s="53">
        <f t="shared" si="324"/>
        <v>7.4403432051347793E-3</v>
      </c>
      <c r="BB400" s="56">
        <f t="shared" si="325"/>
        <v>277.09165716170992</v>
      </c>
      <c r="BC400" s="56">
        <f t="shared" si="326"/>
        <v>-1.2426895873204558E-2</v>
      </c>
      <c r="BD400" s="53">
        <f t="shared" si="327"/>
        <v>-1.1106192995124539E-8</v>
      </c>
      <c r="BE400" s="32">
        <f t="shared" si="328"/>
        <v>6.111148509558241</v>
      </c>
      <c r="BF400" s="53">
        <f t="shared" si="329"/>
        <v>3.0624673417867614E-7</v>
      </c>
      <c r="BG400" s="51">
        <f t="shared" si="350"/>
        <v>6.1111488158049747</v>
      </c>
      <c r="BH400" s="51">
        <f t="shared" si="330"/>
        <v>-8.9372222169752293E-3</v>
      </c>
      <c r="BI400" s="51">
        <f t="shared" si="331"/>
        <v>-8.3791960197288615E-2</v>
      </c>
    </row>
    <row r="401" spans="1:61" ht="12.75" customHeight="1" x14ac:dyDescent="0.2">
      <c r="A401" s="45">
        <f t="shared" si="332"/>
        <v>375</v>
      </c>
      <c r="B401" s="57">
        <f t="shared" si="351"/>
        <v>9.6755806191167706E-2</v>
      </c>
      <c r="C401" s="16">
        <f t="shared" si="333"/>
        <v>9.4488459529713964E-2</v>
      </c>
      <c r="D401" s="34">
        <f t="shared" si="334"/>
        <v>1</v>
      </c>
      <c r="E401" s="49">
        <f t="shared" si="352"/>
        <v>8.1818655843183721E-2</v>
      </c>
      <c r="F401" s="49">
        <f t="shared" si="335"/>
        <v>4.7262861304467295E-2</v>
      </c>
      <c r="G401" s="20">
        <f t="shared" si="306"/>
        <v>4.7262861304467295E-2</v>
      </c>
      <c r="H401" s="49">
        <f t="shared" si="336"/>
        <v>30.013057643742378</v>
      </c>
      <c r="I401" s="20">
        <f t="shared" si="307"/>
        <v>30.013057643742378</v>
      </c>
      <c r="J401" s="57">
        <f t="shared" si="337"/>
        <v>0</v>
      </c>
      <c r="K401" s="16">
        <f t="shared" si="308"/>
        <v>30.013057643742378</v>
      </c>
      <c r="L401" s="34">
        <f t="shared" si="338"/>
        <v>1</v>
      </c>
      <c r="M401" s="49">
        <f t="shared" si="353"/>
        <v>59.986976102064837</v>
      </c>
      <c r="N401" s="20">
        <f t="shared" si="354"/>
        <v>59.986976102064837</v>
      </c>
      <c r="O401" s="16">
        <f t="shared" si="339"/>
        <v>30.013023897935163</v>
      </c>
      <c r="P401" s="49">
        <f t="shared" si="355"/>
        <v>4.7262861304467288E-2</v>
      </c>
      <c r="Q401" s="20">
        <f t="shared" si="309"/>
        <v>4.7262861304467288E-2</v>
      </c>
      <c r="R401" s="49">
        <f t="shared" si="356"/>
        <v>9.4488459528021346E-2</v>
      </c>
      <c r="S401" s="20">
        <f t="shared" si="310"/>
        <v>9.4488459528021346E-2</v>
      </c>
      <c r="T401" s="57">
        <f t="shared" si="357"/>
        <v>-8.3791960197288615E-2</v>
      </c>
      <c r="U401" s="16">
        <f t="shared" si="340"/>
        <v>-1.9733043541048934E-3</v>
      </c>
      <c r="V401" s="16">
        <f t="shared" si="358"/>
        <v>-1.9733043541048934E-3</v>
      </c>
      <c r="W401" s="34">
        <f t="shared" si="311"/>
        <v>4</v>
      </c>
      <c r="X401" s="49">
        <f t="shared" si="359"/>
        <v>59.986942375886862</v>
      </c>
      <c r="Y401" s="20">
        <f t="shared" si="360"/>
        <v>59.986942375886862</v>
      </c>
      <c r="Z401" s="16">
        <f t="shared" si="341"/>
        <v>30.013057624113138</v>
      </c>
      <c r="AA401" s="49">
        <f t="shared" si="312"/>
        <v>-1.1398874970355317E-3</v>
      </c>
      <c r="AB401" s="20">
        <f t="shared" si="342"/>
        <v>359.99886011250294</v>
      </c>
      <c r="AC401" s="49">
        <f t="shared" si="343"/>
        <v>2.2788755616543191E-3</v>
      </c>
      <c r="AD401" s="20">
        <f t="shared" si="344"/>
        <v>359.99772112443833</v>
      </c>
      <c r="AF401" s="58">
        <f t="shared" si="361"/>
        <v>6.1111488158049747</v>
      </c>
      <c r="AG401" s="51">
        <f t="shared" si="345"/>
        <v>366.66892894829851</v>
      </c>
      <c r="AH401" s="16">
        <f t="shared" si="346"/>
        <v>250.00154246474901</v>
      </c>
      <c r="AI401" s="52">
        <f t="shared" si="313"/>
        <v>159.83599978851041</v>
      </c>
      <c r="AJ401" s="52">
        <f t="shared" si="347"/>
        <v>4.8402748801549933E-2</v>
      </c>
      <c r="AK401" s="16">
        <f t="shared" si="362"/>
        <v>18.146389832864827</v>
      </c>
      <c r="AL401" s="16">
        <f t="shared" si="363"/>
        <v>18.145249945367766</v>
      </c>
      <c r="AM401" s="32">
        <f t="shared" si="314"/>
        <v>6.1111488121805779</v>
      </c>
      <c r="AN401" s="32">
        <f t="shared" si="315"/>
        <v>-2.1047198706273723E-4</v>
      </c>
      <c r="AO401" s="32">
        <f t="shared" si="316"/>
        <v>5.8072418415659026</v>
      </c>
      <c r="AP401" s="32">
        <f t="shared" si="317"/>
        <v>-2.1047198706273723E-4</v>
      </c>
      <c r="AQ401" s="32">
        <f t="shared" si="318"/>
        <v>1.9031768173720351</v>
      </c>
      <c r="AR401" s="56">
        <f t="shared" si="366"/>
        <v>2259.5173264736554</v>
      </c>
      <c r="AS401" s="56">
        <f t="shared" si="366"/>
        <v>-2.6705658532539599E-2</v>
      </c>
      <c r="AT401" s="56">
        <f t="shared" si="366"/>
        <v>360.78485460689126</v>
      </c>
      <c r="AU401" s="55">
        <f t="shared" si="349"/>
        <v>0.31005890174502254</v>
      </c>
      <c r="AV401" s="56">
        <f t="shared" si="319"/>
        <v>11547.147871022164</v>
      </c>
      <c r="AW401" s="53">
        <f t="shared" si="320"/>
        <v>1.031994265561853E-2</v>
      </c>
      <c r="AX401" s="53">
        <f t="shared" si="321"/>
        <v>9.67558108640309E-2</v>
      </c>
      <c r="AY401" s="56">
        <f t="shared" si="322"/>
        <v>676.66915846034703</v>
      </c>
      <c r="AZ401" s="56">
        <f t="shared" si="323"/>
        <v>399.58999947127603</v>
      </c>
      <c r="BA401" s="53">
        <f t="shared" si="324"/>
        <v>7.4403432051347793E-3</v>
      </c>
      <c r="BB401" s="56">
        <f t="shared" si="325"/>
        <v>277.09168392623161</v>
      </c>
      <c r="BC401" s="56">
        <f t="shared" si="326"/>
        <v>-1.2524937160605987E-2</v>
      </c>
      <c r="BD401" s="53">
        <f t="shared" si="327"/>
        <v>-1.1193814672370473E-8</v>
      </c>
      <c r="BE401" s="32">
        <f t="shared" si="328"/>
        <v>6.1111488046111599</v>
      </c>
      <c r="BF401" s="53">
        <f t="shared" si="329"/>
        <v>3.0780381506461301E-7</v>
      </c>
      <c r="BG401" s="51">
        <f t="shared" si="350"/>
        <v>6.1111491124149753</v>
      </c>
      <c r="BH401" s="51">
        <f t="shared" si="330"/>
        <v>-8.9372222169217391E-3</v>
      </c>
      <c r="BI401" s="51">
        <f t="shared" si="331"/>
        <v>-8.3791956150018637E-2</v>
      </c>
    </row>
    <row r="402" spans="1:61" ht="12.75" customHeight="1" x14ac:dyDescent="0.2">
      <c r="A402" s="45">
        <f t="shared" si="332"/>
        <v>376</v>
      </c>
      <c r="B402" s="57">
        <f t="shared" si="351"/>
        <v>9.67558108640309E-2</v>
      </c>
      <c r="C402" s="16">
        <f t="shared" si="333"/>
        <v>9.4476935302338916E-2</v>
      </c>
      <c r="D402" s="34">
        <f t="shared" si="334"/>
        <v>1</v>
      </c>
      <c r="E402" s="49">
        <f t="shared" si="352"/>
        <v>8.1808649065865283E-2</v>
      </c>
      <c r="F402" s="49">
        <f t="shared" si="335"/>
        <v>4.725714506584313E-2</v>
      </c>
      <c r="G402" s="20">
        <f t="shared" si="306"/>
        <v>4.725714506584313E-2</v>
      </c>
      <c r="H402" s="49">
        <f t="shared" si="336"/>
        <v>30.013091361712192</v>
      </c>
      <c r="I402" s="20">
        <f t="shared" si="307"/>
        <v>30.013091361712192</v>
      </c>
      <c r="J402" s="57">
        <f t="shared" si="337"/>
        <v>0</v>
      </c>
      <c r="K402" s="16">
        <f t="shared" si="308"/>
        <v>30.013091361712192</v>
      </c>
      <c r="L402" s="34">
        <f t="shared" si="338"/>
        <v>1</v>
      </c>
      <c r="M402" s="49">
        <f t="shared" si="353"/>
        <v>59.986942375886848</v>
      </c>
      <c r="N402" s="20">
        <f t="shared" si="354"/>
        <v>59.986942375886848</v>
      </c>
      <c r="O402" s="16">
        <f t="shared" si="339"/>
        <v>30.013057624113152</v>
      </c>
      <c r="P402" s="49">
        <f t="shared" si="355"/>
        <v>4.7257145065843137E-2</v>
      </c>
      <c r="Q402" s="20">
        <f t="shared" si="309"/>
        <v>4.7257145065843137E-2</v>
      </c>
      <c r="R402" s="49">
        <f t="shared" si="356"/>
        <v>9.4476935302250653E-2</v>
      </c>
      <c r="S402" s="20">
        <f t="shared" si="310"/>
        <v>9.4476935302250653E-2</v>
      </c>
      <c r="T402" s="57">
        <f t="shared" si="357"/>
        <v>-8.3791956150018637E-2</v>
      </c>
      <c r="U402" s="16">
        <f t="shared" si="340"/>
        <v>-1.9833070841533545E-3</v>
      </c>
      <c r="V402" s="16">
        <f t="shared" si="358"/>
        <v>-1.9833070841533545E-3</v>
      </c>
      <c r="W402" s="34">
        <f t="shared" si="311"/>
        <v>4</v>
      </c>
      <c r="X402" s="49">
        <f t="shared" si="359"/>
        <v>59.986908658116583</v>
      </c>
      <c r="Y402" s="20">
        <f t="shared" si="360"/>
        <v>59.986908658116583</v>
      </c>
      <c r="Z402" s="16">
        <f t="shared" si="341"/>
        <v>30.013091341883417</v>
      </c>
      <c r="AA402" s="49">
        <f t="shared" si="312"/>
        <v>-1.1456671724148211E-3</v>
      </c>
      <c r="AB402" s="20">
        <f t="shared" si="342"/>
        <v>359.99885433282759</v>
      </c>
      <c r="AC402" s="49">
        <f t="shared" si="343"/>
        <v>2.2904280623271397E-3</v>
      </c>
      <c r="AD402" s="20">
        <f t="shared" si="344"/>
        <v>359.99770957193766</v>
      </c>
      <c r="AF402" s="58">
        <f t="shared" si="361"/>
        <v>6.1111491124149753</v>
      </c>
      <c r="AG402" s="51">
        <f t="shared" si="345"/>
        <v>366.66894674489851</v>
      </c>
      <c r="AH402" s="16">
        <f t="shared" si="346"/>
        <v>250.00155459879446</v>
      </c>
      <c r="AI402" s="52">
        <f t="shared" si="313"/>
        <v>159.83601530407333</v>
      </c>
      <c r="AJ402" s="52">
        <f t="shared" si="347"/>
        <v>4.8402812238236947E-2</v>
      </c>
      <c r="AK402" s="16">
        <f t="shared" si="362"/>
        <v>18.194792645103064</v>
      </c>
      <c r="AL402" s="16">
        <f t="shared" si="363"/>
        <v>18.193646977930655</v>
      </c>
      <c r="AM402" s="32">
        <f t="shared" si="314"/>
        <v>6.1111491087537404</v>
      </c>
      <c r="AN402" s="32">
        <f t="shared" si="315"/>
        <v>-2.1153888519454098E-4</v>
      </c>
      <c r="AO402" s="32">
        <f t="shared" si="316"/>
        <v>5.8056324619842892</v>
      </c>
      <c r="AP402" s="32">
        <f t="shared" si="317"/>
        <v>-2.1153888519454098E-4</v>
      </c>
      <c r="AQ402" s="32">
        <f t="shared" si="318"/>
        <v>1.9080815354108633</v>
      </c>
      <c r="AR402" s="56">
        <f t="shared" si="366"/>
        <v>2265.3229589356397</v>
      </c>
      <c r="AS402" s="56">
        <f t="shared" si="366"/>
        <v>-2.6917197417734139E-2</v>
      </c>
      <c r="AT402" s="56">
        <f t="shared" si="366"/>
        <v>362.69293614230213</v>
      </c>
      <c r="AU402" s="55">
        <f t="shared" si="349"/>
        <v>0.31005890174502254</v>
      </c>
      <c r="AV402" s="56">
        <f t="shared" si="319"/>
        <v>11547.14899192421</v>
      </c>
      <c r="AW402" s="53">
        <f t="shared" si="320"/>
        <v>1.0319943657393598E-2</v>
      </c>
      <c r="AX402" s="53">
        <f t="shared" si="321"/>
        <v>9.6755815560159525E-2</v>
      </c>
      <c r="AY402" s="56">
        <f t="shared" si="322"/>
        <v>676.66912561761399</v>
      </c>
      <c r="AZ402" s="56">
        <f t="shared" si="323"/>
        <v>399.59003826018329</v>
      </c>
      <c r="BA402" s="53">
        <f t="shared" si="324"/>
        <v>7.4403432051347793E-3</v>
      </c>
      <c r="BB402" s="56">
        <f t="shared" si="325"/>
        <v>277.09171082401099</v>
      </c>
      <c r="BC402" s="56">
        <f t="shared" si="326"/>
        <v>-1.2623466580294007E-2</v>
      </c>
      <c r="BD402" s="53">
        <f t="shared" si="327"/>
        <v>-1.1281872604288315E-8</v>
      </c>
      <c r="BE402" s="32">
        <f t="shared" si="328"/>
        <v>6.1111491011331029</v>
      </c>
      <c r="BF402" s="53">
        <f t="shared" si="329"/>
        <v>3.0936408044503766E-7</v>
      </c>
      <c r="BG402" s="51">
        <f t="shared" si="350"/>
        <v>6.1111494104971831</v>
      </c>
      <c r="BH402" s="51">
        <f t="shared" si="330"/>
        <v>-8.9372222168678656E-3</v>
      </c>
      <c r="BI402" s="51">
        <f t="shared" si="331"/>
        <v>-8.379195208259721E-2</v>
      </c>
    </row>
    <row r="403" spans="1:61" ht="12.75" customHeight="1" x14ac:dyDescent="0.2">
      <c r="A403" s="45">
        <f t="shared" si="332"/>
        <v>377</v>
      </c>
      <c r="B403" s="57">
        <f t="shared" si="351"/>
        <v>9.6755815560159525E-2</v>
      </c>
      <c r="C403" s="16">
        <f t="shared" si="333"/>
        <v>9.4465387497848496E-2</v>
      </c>
      <c r="D403" s="34">
        <f t="shared" si="334"/>
        <v>1</v>
      </c>
      <c r="E403" s="49">
        <f t="shared" si="352"/>
        <v>8.1798621886557787E-2</v>
      </c>
      <c r="F403" s="49">
        <f t="shared" si="335"/>
        <v>4.7251417010207485E-2</v>
      </c>
      <c r="G403" s="20">
        <f t="shared" si="306"/>
        <v>4.7251417010207485E-2</v>
      </c>
      <c r="H403" s="49">
        <f t="shared" si="336"/>
        <v>30.01312507125844</v>
      </c>
      <c r="I403" s="20">
        <f t="shared" si="307"/>
        <v>30.01312507125844</v>
      </c>
      <c r="J403" s="57">
        <f t="shared" si="337"/>
        <v>0</v>
      </c>
      <c r="K403" s="16">
        <f t="shared" si="308"/>
        <v>30.01312507125844</v>
      </c>
      <c r="L403" s="34">
        <f t="shared" si="338"/>
        <v>1</v>
      </c>
      <c r="M403" s="49">
        <f t="shared" si="353"/>
        <v>59.986908658116583</v>
      </c>
      <c r="N403" s="20">
        <f t="shared" si="354"/>
        <v>59.986908658116583</v>
      </c>
      <c r="O403" s="16">
        <f t="shared" si="339"/>
        <v>30.013091341883417</v>
      </c>
      <c r="P403" s="49">
        <f t="shared" si="355"/>
        <v>4.7251417010207464E-2</v>
      </c>
      <c r="Q403" s="20">
        <f t="shared" si="309"/>
        <v>4.7251417010207464E-2</v>
      </c>
      <c r="R403" s="49">
        <f t="shared" si="356"/>
        <v>9.4465387501470766E-2</v>
      </c>
      <c r="S403" s="20">
        <f t="shared" si="310"/>
        <v>9.4465387501470766E-2</v>
      </c>
      <c r="T403" s="57">
        <f t="shared" si="357"/>
        <v>-8.379195208259721E-2</v>
      </c>
      <c r="U403" s="16">
        <f t="shared" si="340"/>
        <v>-1.9933301960394223E-3</v>
      </c>
      <c r="V403" s="16">
        <f t="shared" si="358"/>
        <v>-1.9933301960394223E-3</v>
      </c>
      <c r="W403" s="34">
        <f t="shared" si="311"/>
        <v>4</v>
      </c>
      <c r="X403" s="49">
        <f t="shared" si="359"/>
        <v>59.98687494877128</v>
      </c>
      <c r="Y403" s="20">
        <f t="shared" si="360"/>
        <v>59.98687494877128</v>
      </c>
      <c r="Z403" s="16">
        <f t="shared" si="341"/>
        <v>30.01312505122872</v>
      </c>
      <c r="AA403" s="49">
        <f t="shared" si="312"/>
        <v>-1.1514586367913039E-3</v>
      </c>
      <c r="AB403" s="20">
        <f t="shared" si="342"/>
        <v>359.9988485413632</v>
      </c>
      <c r="AC403" s="49">
        <f t="shared" si="343"/>
        <v>2.3020039664754725E-3</v>
      </c>
      <c r="AD403" s="20">
        <f t="shared" si="344"/>
        <v>359.99769799603354</v>
      </c>
      <c r="AF403" s="58">
        <f t="shared" si="361"/>
        <v>6.1111494104971831</v>
      </c>
      <c r="AG403" s="51">
        <f t="shared" si="345"/>
        <v>366.66896462983101</v>
      </c>
      <c r="AH403" s="16">
        <f t="shared" si="346"/>
        <v>250.00156679306662</v>
      </c>
      <c r="AI403" s="52">
        <f t="shared" si="313"/>
        <v>159.83603089664774</v>
      </c>
      <c r="AJ403" s="52">
        <f t="shared" si="347"/>
        <v>4.8402875647013843E-2</v>
      </c>
      <c r="AK403" s="16">
        <f t="shared" si="362"/>
        <v>18.243195520750078</v>
      </c>
      <c r="AL403" s="16">
        <f t="shared" si="363"/>
        <v>18.24204406211328</v>
      </c>
      <c r="AM403" s="32">
        <f t="shared" si="314"/>
        <v>6.111149406798849</v>
      </c>
      <c r="AN403" s="32">
        <f t="shared" si="315"/>
        <v>-2.1260795740136169E-4</v>
      </c>
      <c r="AO403" s="32">
        <f t="shared" si="316"/>
        <v>5.8040189396191453</v>
      </c>
      <c r="AP403" s="32">
        <f t="shared" si="317"/>
        <v>-2.1260795740136169E-4</v>
      </c>
      <c r="AQ403" s="32">
        <f t="shared" si="318"/>
        <v>1.9129848982049413</v>
      </c>
      <c r="AR403" s="56">
        <f t="shared" si="366"/>
        <v>2271.1269778752589</v>
      </c>
      <c r="AS403" s="56">
        <f t="shared" si="366"/>
        <v>-2.7129805375135502E-2</v>
      </c>
      <c r="AT403" s="56">
        <f t="shared" si="366"/>
        <v>364.6059210405071</v>
      </c>
      <c r="AU403" s="55">
        <f t="shared" si="349"/>
        <v>0.31005890174502254</v>
      </c>
      <c r="AV403" s="56">
        <f t="shared" si="319"/>
        <v>11547.150118389856</v>
      </c>
      <c r="AW403" s="53">
        <f t="shared" si="320"/>
        <v>1.0319944664140978E-2</v>
      </c>
      <c r="AX403" s="53">
        <f t="shared" si="321"/>
        <v>9.6755820279597199E-2</v>
      </c>
      <c r="AY403" s="56">
        <f t="shared" si="322"/>
        <v>676.66909261187095</v>
      </c>
      <c r="AZ403" s="56">
        <f t="shared" si="323"/>
        <v>399.59007724161938</v>
      </c>
      <c r="BA403" s="53">
        <f t="shared" si="324"/>
        <v>7.4403432051347793E-3</v>
      </c>
      <c r="BB403" s="56">
        <f t="shared" si="325"/>
        <v>277.09173785529748</v>
      </c>
      <c r="BC403" s="56">
        <f t="shared" si="326"/>
        <v>-1.272248504591289E-2</v>
      </c>
      <c r="BD403" s="53">
        <f t="shared" si="327"/>
        <v>-1.137036760742226E-8</v>
      </c>
      <c r="BE403" s="32">
        <f t="shared" si="328"/>
        <v>6.1111493991268153</v>
      </c>
      <c r="BF403" s="53">
        <f t="shared" si="329"/>
        <v>3.109275250650658E-7</v>
      </c>
      <c r="BG403" s="51">
        <f t="shared" si="350"/>
        <v>6.1111497100543408</v>
      </c>
      <c r="BH403" s="51">
        <f t="shared" si="330"/>
        <v>-8.9372222168136103E-3</v>
      </c>
      <c r="BI403" s="51">
        <f t="shared" si="331"/>
        <v>-8.3791947994986668E-2</v>
      </c>
    </row>
    <row r="404" spans="1:61" ht="12.75" customHeight="1" x14ac:dyDescent="0.2">
      <c r="A404" s="45">
        <f t="shared" si="332"/>
        <v>378</v>
      </c>
      <c r="B404" s="57">
        <f t="shared" si="351"/>
        <v>9.6755820279597199E-2</v>
      </c>
      <c r="C404" s="16">
        <f t="shared" si="333"/>
        <v>9.4453816313148309E-2</v>
      </c>
      <c r="D404" s="34">
        <f t="shared" si="334"/>
        <v>1</v>
      </c>
      <c r="E404" s="49">
        <f t="shared" si="352"/>
        <v>8.1788574475796502E-2</v>
      </c>
      <c r="F404" s="49">
        <f t="shared" si="335"/>
        <v>4.7245677235996181E-2</v>
      </c>
      <c r="G404" s="20">
        <f t="shared" si="306"/>
        <v>4.7245677235996181E-2</v>
      </c>
      <c r="H404" s="49">
        <f t="shared" si="336"/>
        <v>30.013158772364026</v>
      </c>
      <c r="I404" s="20">
        <f t="shared" si="307"/>
        <v>30.013158772364026</v>
      </c>
      <c r="J404" s="57">
        <f t="shared" si="337"/>
        <v>0</v>
      </c>
      <c r="K404" s="16">
        <f t="shared" si="308"/>
        <v>30.013158772364026</v>
      </c>
      <c r="L404" s="34">
        <f t="shared" si="338"/>
        <v>1</v>
      </c>
      <c r="M404" s="49">
        <f t="shared" si="353"/>
        <v>59.98687494877128</v>
      </c>
      <c r="N404" s="20">
        <f t="shared" si="354"/>
        <v>59.98687494877128</v>
      </c>
      <c r="O404" s="16">
        <f t="shared" si="339"/>
        <v>30.01312505122872</v>
      </c>
      <c r="P404" s="49">
        <f t="shared" si="355"/>
        <v>4.7245677235996195E-2</v>
      </c>
      <c r="Q404" s="20">
        <f t="shared" si="309"/>
        <v>4.7245677235996195E-2</v>
      </c>
      <c r="R404" s="49">
        <f t="shared" si="356"/>
        <v>9.4453816313817857E-2</v>
      </c>
      <c r="S404" s="20">
        <f t="shared" si="310"/>
        <v>9.4453816313817857E-2</v>
      </c>
      <c r="T404" s="57">
        <f t="shared" si="357"/>
        <v>-8.3791947994986668E-2</v>
      </c>
      <c r="U404" s="16">
        <f t="shared" si="340"/>
        <v>-2.0033735191901658E-3</v>
      </c>
      <c r="V404" s="16">
        <f t="shared" si="358"/>
        <v>-2.0033735191901658E-3</v>
      </c>
      <c r="W404" s="34">
        <f t="shared" si="311"/>
        <v>4</v>
      </c>
      <c r="X404" s="49">
        <f t="shared" si="359"/>
        <v>59.986841247868078</v>
      </c>
      <c r="Y404" s="20">
        <f t="shared" si="360"/>
        <v>59.986841247868078</v>
      </c>
      <c r="Z404" s="16">
        <f t="shared" si="341"/>
        <v>30.013158752131922</v>
      </c>
      <c r="AA404" s="49">
        <f t="shared" si="312"/>
        <v>-1.1572617916737126E-3</v>
      </c>
      <c r="AB404" s="20">
        <f t="shared" si="342"/>
        <v>359.99884273820834</v>
      </c>
      <c r="AC404" s="49">
        <f t="shared" si="343"/>
        <v>2.3136032378409947E-3</v>
      </c>
      <c r="AD404" s="20">
        <f t="shared" si="344"/>
        <v>359.99768639676216</v>
      </c>
      <c r="AF404" s="58">
        <f t="shared" si="361"/>
        <v>6.1111497100543408</v>
      </c>
      <c r="AG404" s="51">
        <f t="shared" si="345"/>
        <v>366.66898260326047</v>
      </c>
      <c r="AH404" s="16">
        <f t="shared" si="346"/>
        <v>250.00157904767761</v>
      </c>
      <c r="AI404" s="52">
        <f t="shared" si="313"/>
        <v>159.83604656637695</v>
      </c>
      <c r="AJ404" s="52">
        <f t="shared" si="347"/>
        <v>4.8402939027653247E-2</v>
      </c>
      <c r="AK404" s="16">
        <f t="shared" si="362"/>
        <v>18.291598459777731</v>
      </c>
      <c r="AL404" s="16">
        <f t="shared" si="363"/>
        <v>18.29044119798607</v>
      </c>
      <c r="AM404" s="32">
        <f t="shared" si="314"/>
        <v>6.1111497063186455</v>
      </c>
      <c r="AN404" s="32">
        <f t="shared" si="315"/>
        <v>-2.1367918549113104E-4</v>
      </c>
      <c r="AO404" s="32">
        <f t="shared" si="316"/>
        <v>5.8024012756071421</v>
      </c>
      <c r="AP404" s="32">
        <f t="shared" si="317"/>
        <v>-2.1367918549113104E-4</v>
      </c>
      <c r="AQ404" s="32">
        <f t="shared" si="318"/>
        <v>1.9178869022627685</v>
      </c>
      <c r="AR404" s="56">
        <f t="shared" si="366"/>
        <v>2276.9293791508662</v>
      </c>
      <c r="AS404" s="56">
        <f t="shared" si="366"/>
        <v>-2.7343484560626633E-2</v>
      </c>
      <c r="AT404" s="56">
        <f t="shared" si="366"/>
        <v>366.52380794276985</v>
      </c>
      <c r="AU404" s="55">
        <f t="shared" si="349"/>
        <v>0.31005890174502254</v>
      </c>
      <c r="AV404" s="56">
        <f t="shared" si="319"/>
        <v>11547.15125042945</v>
      </c>
      <c r="AW404" s="53">
        <f t="shared" si="320"/>
        <v>1.031994567586992E-2</v>
      </c>
      <c r="AX404" s="53">
        <f t="shared" si="321"/>
        <v>9.6755825022387235E-2</v>
      </c>
      <c r="AY404" s="56">
        <f t="shared" si="322"/>
        <v>676.66905944281439</v>
      </c>
      <c r="AZ404" s="56">
        <f t="shared" si="323"/>
        <v>399.59011641594236</v>
      </c>
      <c r="BA404" s="53">
        <f t="shared" si="324"/>
        <v>7.4403432051347793E-3</v>
      </c>
      <c r="BB404" s="56">
        <f t="shared" si="325"/>
        <v>277.09176502033949</v>
      </c>
      <c r="BC404" s="56">
        <f t="shared" si="326"/>
        <v>-1.2821993467468928E-2</v>
      </c>
      <c r="BD404" s="53">
        <f t="shared" si="327"/>
        <v>-1.1459300495065146E-8</v>
      </c>
      <c r="BE404" s="32">
        <f t="shared" si="328"/>
        <v>6.1111496985950406</v>
      </c>
      <c r="BF404" s="53">
        <f t="shared" si="329"/>
        <v>3.124941223180571E-7</v>
      </c>
      <c r="BG404" s="51">
        <f t="shared" si="350"/>
        <v>6.1111500110891628</v>
      </c>
      <c r="BH404" s="51">
        <f t="shared" si="330"/>
        <v>-8.93722221675897E-3</v>
      </c>
      <c r="BI404" s="51">
        <f t="shared" si="331"/>
        <v>-8.3791943887149431E-2</v>
      </c>
    </row>
    <row r="405" spans="1:61" ht="12.75" customHeight="1" x14ac:dyDescent="0.2">
      <c r="A405" s="45">
        <f t="shared" si="332"/>
        <v>379</v>
      </c>
      <c r="B405" s="57">
        <f t="shared" si="351"/>
        <v>9.6755825022387235E-2</v>
      </c>
      <c r="C405" s="16">
        <f t="shared" si="333"/>
        <v>9.4442221784561298E-2</v>
      </c>
      <c r="D405" s="34">
        <f t="shared" si="334"/>
        <v>1</v>
      </c>
      <c r="E405" s="49">
        <f t="shared" si="352"/>
        <v>8.1778506865065992E-2</v>
      </c>
      <c r="F405" s="49">
        <f t="shared" si="335"/>
        <v>4.7239925761322243E-2</v>
      </c>
      <c r="G405" s="20">
        <f t="shared" si="306"/>
        <v>4.7239925761322243E-2</v>
      </c>
      <c r="H405" s="49">
        <f t="shared" si="336"/>
        <v>30.013192465011819</v>
      </c>
      <c r="I405" s="20">
        <f t="shared" si="307"/>
        <v>30.013192465011819</v>
      </c>
      <c r="J405" s="57">
        <f t="shared" si="337"/>
        <v>0</v>
      </c>
      <c r="K405" s="16">
        <f t="shared" si="308"/>
        <v>30.013192465011819</v>
      </c>
      <c r="L405" s="34">
        <f t="shared" si="338"/>
        <v>1</v>
      </c>
      <c r="M405" s="49">
        <f t="shared" si="353"/>
        <v>59.986841247868078</v>
      </c>
      <c r="N405" s="20">
        <f t="shared" si="354"/>
        <v>59.986841247868078</v>
      </c>
      <c r="O405" s="16">
        <f t="shared" si="339"/>
        <v>30.013158752131922</v>
      </c>
      <c r="P405" s="49">
        <f t="shared" si="355"/>
        <v>4.7239925761322216E-2</v>
      </c>
      <c r="Q405" s="20">
        <f t="shared" si="309"/>
        <v>4.7239925761322216E-2</v>
      </c>
      <c r="R405" s="49">
        <f t="shared" si="356"/>
        <v>9.44422217847357E-2</v>
      </c>
      <c r="S405" s="20">
        <f t="shared" si="310"/>
        <v>9.44422217847357E-2</v>
      </c>
      <c r="T405" s="57">
        <f t="shared" si="357"/>
        <v>-8.3791943887149431E-2</v>
      </c>
      <c r="U405" s="16">
        <f t="shared" si="340"/>
        <v>-2.0134370220834391E-3</v>
      </c>
      <c r="V405" s="16">
        <f t="shared" si="358"/>
        <v>-2.0134370220834391E-3</v>
      </c>
      <c r="W405" s="34">
        <f t="shared" si="311"/>
        <v>4</v>
      </c>
      <c r="X405" s="49">
        <f t="shared" si="359"/>
        <v>59.986807555424072</v>
      </c>
      <c r="Y405" s="20">
        <f t="shared" si="360"/>
        <v>59.986807555424072</v>
      </c>
      <c r="Z405" s="16">
        <f t="shared" si="341"/>
        <v>30.013192444575928</v>
      </c>
      <c r="AA405" s="49">
        <f t="shared" si="312"/>
        <v>-1.163076618893906E-3</v>
      </c>
      <c r="AB405" s="20">
        <f t="shared" si="342"/>
        <v>359.99883692338113</v>
      </c>
      <c r="AC405" s="49">
        <f t="shared" si="343"/>
        <v>2.3252259969921731E-3</v>
      </c>
      <c r="AD405" s="20">
        <f t="shared" si="344"/>
        <v>359.99767477400303</v>
      </c>
      <c r="AF405" s="58">
        <f t="shared" si="361"/>
        <v>6.1111500110891628</v>
      </c>
      <c r="AG405" s="51">
        <f t="shared" si="345"/>
        <v>366.66900066534976</v>
      </c>
      <c r="AH405" s="16">
        <f t="shared" si="346"/>
        <v>250.00159136273848</v>
      </c>
      <c r="AI405" s="52">
        <f t="shared" si="313"/>
        <v>159.83606231340303</v>
      </c>
      <c r="AJ405" s="52">
        <f t="shared" si="347"/>
        <v>4.8403002380212001E-2</v>
      </c>
      <c r="AK405" s="16">
        <f t="shared" si="362"/>
        <v>18.340001462157943</v>
      </c>
      <c r="AL405" s="16">
        <f t="shared" si="363"/>
        <v>18.338838385539077</v>
      </c>
      <c r="AM405" s="32">
        <f t="shared" si="314"/>
        <v>6.1111500073158416</v>
      </c>
      <c r="AN405" s="32">
        <f t="shared" si="315"/>
        <v>-2.147525661028947E-4</v>
      </c>
      <c r="AO405" s="32">
        <f t="shared" si="316"/>
        <v>5.8007794710905447</v>
      </c>
      <c r="AP405" s="32">
        <f t="shared" si="317"/>
        <v>-2.147525661028947E-4</v>
      </c>
      <c r="AQ405" s="32">
        <f t="shared" si="318"/>
        <v>1.9227875440856463</v>
      </c>
      <c r="AR405" s="56">
        <f t="shared" si="366"/>
        <v>2282.7301586219569</v>
      </c>
      <c r="AS405" s="56">
        <f t="shared" si="366"/>
        <v>-2.7558237126729529E-2</v>
      </c>
      <c r="AT405" s="56">
        <f t="shared" si="366"/>
        <v>368.44659548685547</v>
      </c>
      <c r="AU405" s="55">
        <f t="shared" si="349"/>
        <v>0.31005890174502254</v>
      </c>
      <c r="AV405" s="56">
        <f t="shared" si="319"/>
        <v>11547.152388053255</v>
      </c>
      <c r="AW405" s="53">
        <f t="shared" si="320"/>
        <v>1.0319946692589595E-2</v>
      </c>
      <c r="AX405" s="53">
        <f t="shared" si="321"/>
        <v>9.6755829788572598E-2</v>
      </c>
      <c r="AY405" s="56">
        <f t="shared" si="322"/>
        <v>676.66902611014393</v>
      </c>
      <c r="AZ405" s="56">
        <f t="shared" si="323"/>
        <v>399.59015578350761</v>
      </c>
      <c r="BA405" s="53">
        <f t="shared" si="324"/>
        <v>7.4403432051347793E-3</v>
      </c>
      <c r="BB405" s="56">
        <f t="shared" si="325"/>
        <v>277.09179231938339</v>
      </c>
      <c r="BC405" s="56">
        <f t="shared" si="326"/>
        <v>-1.2921992747067179E-2</v>
      </c>
      <c r="BD405" s="53">
        <f t="shared" si="327"/>
        <v>-1.1548672073448317E-8</v>
      </c>
      <c r="BE405" s="32">
        <f t="shared" si="328"/>
        <v>6.1111499995404905</v>
      </c>
      <c r="BF405" s="53">
        <f t="shared" si="329"/>
        <v>3.1406386728706242E-7</v>
      </c>
      <c r="BG405" s="51">
        <f t="shared" si="350"/>
        <v>6.1111503136043579</v>
      </c>
      <c r="BH405" s="51">
        <f t="shared" si="330"/>
        <v>-8.9372222167039463E-3</v>
      </c>
      <c r="BI405" s="51">
        <f t="shared" si="331"/>
        <v>-8.3791939759048251E-2</v>
      </c>
    </row>
    <row r="406" spans="1:61" ht="12.75" customHeight="1" x14ac:dyDescent="0.2">
      <c r="A406" s="45">
        <f t="shared" si="332"/>
        <v>380</v>
      </c>
      <c r="B406" s="57">
        <f t="shared" si="351"/>
        <v>9.6755829788572598E-2</v>
      </c>
      <c r="C406" s="16">
        <f t="shared" si="333"/>
        <v>9.4430603791579415E-2</v>
      </c>
      <c r="D406" s="34">
        <f t="shared" si="334"/>
        <v>1</v>
      </c>
      <c r="E406" s="49">
        <f t="shared" si="352"/>
        <v>8.1768418950049326E-2</v>
      </c>
      <c r="F406" s="49">
        <f t="shared" si="335"/>
        <v>4.7234162525851879E-2</v>
      </c>
      <c r="G406" s="20">
        <f t="shared" si="306"/>
        <v>4.7234162525851879E-2</v>
      </c>
      <c r="H406" s="49">
        <f t="shared" si="336"/>
        <v>30.013226149184703</v>
      </c>
      <c r="I406" s="20">
        <f t="shared" si="307"/>
        <v>30.013226149184703</v>
      </c>
      <c r="J406" s="57">
        <f t="shared" si="337"/>
        <v>0</v>
      </c>
      <c r="K406" s="16">
        <f t="shared" si="308"/>
        <v>30.013226149184703</v>
      </c>
      <c r="L406" s="34">
        <f t="shared" si="338"/>
        <v>1</v>
      </c>
      <c r="M406" s="49">
        <f t="shared" si="353"/>
        <v>59.986807555424058</v>
      </c>
      <c r="N406" s="20">
        <f t="shared" si="354"/>
        <v>59.986807555424058</v>
      </c>
      <c r="O406" s="16">
        <f t="shared" si="339"/>
        <v>30.013192444575942</v>
      </c>
      <c r="P406" s="49">
        <f t="shared" si="355"/>
        <v>4.7234162525851893E-2</v>
      </c>
      <c r="Q406" s="20">
        <f t="shared" si="309"/>
        <v>4.7234162525851893E-2</v>
      </c>
      <c r="R406" s="49">
        <f t="shared" si="356"/>
        <v>9.4430603793693987E-2</v>
      </c>
      <c r="S406" s="20">
        <f t="shared" si="310"/>
        <v>9.4430603793693987E-2</v>
      </c>
      <c r="T406" s="57">
        <f t="shared" si="357"/>
        <v>-8.3791939759048251E-2</v>
      </c>
      <c r="U406" s="16">
        <f t="shared" si="340"/>
        <v>-2.0235208089989243E-3</v>
      </c>
      <c r="V406" s="16">
        <f t="shared" si="358"/>
        <v>-2.0235208089989243E-3</v>
      </c>
      <c r="W406" s="34">
        <f t="shared" si="311"/>
        <v>4</v>
      </c>
      <c r="X406" s="49">
        <f t="shared" si="359"/>
        <v>59.986773871456435</v>
      </c>
      <c r="Y406" s="20">
        <f t="shared" si="360"/>
        <v>59.986773871456435</v>
      </c>
      <c r="Z406" s="16">
        <f t="shared" si="341"/>
        <v>30.013226128543565</v>
      </c>
      <c r="AA406" s="49">
        <f t="shared" si="312"/>
        <v>-1.1689031787306319E-3</v>
      </c>
      <c r="AB406" s="20">
        <f t="shared" si="342"/>
        <v>359.99883109682128</v>
      </c>
      <c r="AC406" s="49">
        <f t="shared" si="343"/>
        <v>2.3368720494062836E-3</v>
      </c>
      <c r="AD406" s="20">
        <f t="shared" si="344"/>
        <v>359.9976631279506</v>
      </c>
      <c r="AF406" s="58">
        <f t="shared" si="361"/>
        <v>6.1111503136043579</v>
      </c>
      <c r="AG406" s="51">
        <f t="shared" si="345"/>
        <v>366.66901881626148</v>
      </c>
      <c r="AH406" s="16">
        <f t="shared" si="346"/>
        <v>250.00160373836013</v>
      </c>
      <c r="AI406" s="52">
        <f t="shared" si="313"/>
        <v>159.83607813786773</v>
      </c>
      <c r="AJ406" s="52">
        <f t="shared" si="347"/>
        <v>4.840306570457642E-2</v>
      </c>
      <c r="AK406" s="16">
        <f t="shared" si="362"/>
        <v>18.388404527862519</v>
      </c>
      <c r="AL406" s="16">
        <f t="shared" si="363"/>
        <v>18.387235624683797</v>
      </c>
      <c r="AM406" s="32">
        <f t="shared" si="314"/>
        <v>6.1111503097931461</v>
      </c>
      <c r="AN406" s="32">
        <f t="shared" si="315"/>
        <v>-2.15828110360284E-4</v>
      </c>
      <c r="AO406" s="32">
        <f t="shared" si="316"/>
        <v>5.7991535272172161</v>
      </c>
      <c r="AP406" s="32">
        <f t="shared" si="317"/>
        <v>-2.15828110360284E-4</v>
      </c>
      <c r="AQ406" s="32">
        <f t="shared" si="318"/>
        <v>1.9276868201678874</v>
      </c>
      <c r="AR406" s="56">
        <f t="shared" si="366"/>
        <v>2288.5293121491741</v>
      </c>
      <c r="AS406" s="56">
        <f t="shared" si="366"/>
        <v>-2.7774065237089814E-2</v>
      </c>
      <c r="AT406" s="56">
        <f t="shared" si="366"/>
        <v>370.37428230702335</v>
      </c>
      <c r="AU406" s="55">
        <f t="shared" si="349"/>
        <v>0.31005890174502254</v>
      </c>
      <c r="AV406" s="56">
        <f t="shared" si="319"/>
        <v>11547.153531271519</v>
      </c>
      <c r="AW406" s="53">
        <f t="shared" si="320"/>
        <v>1.0319947714309162E-2</v>
      </c>
      <c r="AX406" s="53">
        <f t="shared" si="321"/>
        <v>9.6755834578196281E-2</v>
      </c>
      <c r="AY406" s="56">
        <f t="shared" si="322"/>
        <v>676.66899261355945</v>
      </c>
      <c r="AZ406" s="56">
        <f t="shared" si="323"/>
        <v>399.59019534466933</v>
      </c>
      <c r="BA406" s="53">
        <f t="shared" si="324"/>
        <v>7.4403432051347793E-3</v>
      </c>
      <c r="BB406" s="56">
        <f t="shared" si="325"/>
        <v>277.09181975267489</v>
      </c>
      <c r="BC406" s="56">
        <f t="shared" si="326"/>
        <v>-1.3022483784766337E-2</v>
      </c>
      <c r="BD406" s="53">
        <f t="shared" si="327"/>
        <v>-1.1638483146974225E-8</v>
      </c>
      <c r="BE406" s="32">
        <f t="shared" si="328"/>
        <v>6.1111503019658748</v>
      </c>
      <c r="BF406" s="53">
        <f t="shared" si="329"/>
        <v>3.1563677623803896E-7</v>
      </c>
      <c r="BG406" s="51">
        <f t="shared" si="350"/>
        <v>6.1111506176026511</v>
      </c>
      <c r="BH406" s="51">
        <f t="shared" si="330"/>
        <v>-8.9372222166485341E-3</v>
      </c>
      <c r="BI406" s="51">
        <f t="shared" si="331"/>
        <v>-8.3791935610645962E-2</v>
      </c>
    </row>
    <row r="407" spans="1:61" ht="12.75" customHeight="1" x14ac:dyDescent="0.2">
      <c r="A407" s="45">
        <f t="shared" si="332"/>
        <v>381</v>
      </c>
      <c r="B407" s="57">
        <f t="shared" si="351"/>
        <v>9.6755834578196281E-2</v>
      </c>
      <c r="C407" s="16">
        <f t="shared" si="333"/>
        <v>9.4418962528777683E-2</v>
      </c>
      <c r="D407" s="34">
        <f t="shared" si="334"/>
        <v>1</v>
      </c>
      <c r="E407" s="49">
        <f t="shared" si="352"/>
        <v>8.1758310899263248E-2</v>
      </c>
      <c r="F407" s="49">
        <f t="shared" si="335"/>
        <v>4.7228387626855863E-2</v>
      </c>
      <c r="G407" s="20">
        <f t="shared" si="306"/>
        <v>4.7228387626855863E-2</v>
      </c>
      <c r="H407" s="49">
        <f t="shared" si="336"/>
        <v>30.013259824865575</v>
      </c>
      <c r="I407" s="20">
        <f t="shared" si="307"/>
        <v>30.013259824865575</v>
      </c>
      <c r="J407" s="57">
        <f t="shared" si="337"/>
        <v>0</v>
      </c>
      <c r="K407" s="16">
        <f t="shared" si="308"/>
        <v>30.013259824865575</v>
      </c>
      <c r="L407" s="34">
        <f t="shared" si="338"/>
        <v>1</v>
      </c>
      <c r="M407" s="49">
        <f t="shared" si="353"/>
        <v>59.986773871456435</v>
      </c>
      <c r="N407" s="20">
        <f t="shared" si="354"/>
        <v>59.986773871456435</v>
      </c>
      <c r="O407" s="16">
        <f t="shared" si="339"/>
        <v>30.013226128543565</v>
      </c>
      <c r="P407" s="49">
        <f t="shared" si="355"/>
        <v>4.7228387626855863E-2</v>
      </c>
      <c r="Q407" s="20">
        <f t="shared" si="309"/>
        <v>4.7228387626855863E-2</v>
      </c>
      <c r="R407" s="49">
        <f t="shared" si="356"/>
        <v>9.4418962528892494E-2</v>
      </c>
      <c r="S407" s="20">
        <f t="shared" si="310"/>
        <v>9.4418962528892494E-2</v>
      </c>
      <c r="T407" s="57">
        <f t="shared" si="357"/>
        <v>-8.3791935610645962E-2</v>
      </c>
      <c r="U407" s="16">
        <f t="shared" si="340"/>
        <v>-2.0336247113827144E-3</v>
      </c>
      <c r="V407" s="16">
        <f t="shared" si="358"/>
        <v>-2.0336247113827144E-3</v>
      </c>
      <c r="W407" s="34">
        <f t="shared" si="311"/>
        <v>4</v>
      </c>
      <c r="X407" s="49">
        <f t="shared" si="359"/>
        <v>59.986740195982236</v>
      </c>
      <c r="Y407" s="20">
        <f t="shared" si="360"/>
        <v>59.986740195982236</v>
      </c>
      <c r="Z407" s="16">
        <f t="shared" si="341"/>
        <v>30.013259804017764</v>
      </c>
      <c r="AA407" s="49">
        <f t="shared" si="312"/>
        <v>-1.1747413738581781E-3</v>
      </c>
      <c r="AB407" s="20">
        <f t="shared" si="342"/>
        <v>359.99882525862614</v>
      </c>
      <c r="AC407" s="49">
        <f t="shared" si="343"/>
        <v>2.3485413589395018E-3</v>
      </c>
      <c r="AD407" s="20">
        <f t="shared" si="344"/>
        <v>359.99765145864109</v>
      </c>
      <c r="AF407" s="58">
        <f t="shared" si="361"/>
        <v>6.1111506176026511</v>
      </c>
      <c r="AG407" s="51">
        <f t="shared" si="345"/>
        <v>366.66903705615908</v>
      </c>
      <c r="AH407" s="16">
        <f t="shared" si="346"/>
        <v>250.00161617465395</v>
      </c>
      <c r="AI407" s="52">
        <f t="shared" si="313"/>
        <v>159.83609403991358</v>
      </c>
      <c r="AJ407" s="52">
        <f t="shared" si="347"/>
        <v>4.840312900068966E-2</v>
      </c>
      <c r="AK407" s="16">
        <f t="shared" si="362"/>
        <v>18.436807656863209</v>
      </c>
      <c r="AL407" s="16">
        <f t="shared" si="363"/>
        <v>18.43563291548935</v>
      </c>
      <c r="AM407" s="32">
        <f t="shared" si="314"/>
        <v>6.1111506137532841</v>
      </c>
      <c r="AN407" s="32">
        <f t="shared" si="315"/>
        <v>-2.1690580028658945E-4</v>
      </c>
      <c r="AO407" s="32">
        <f t="shared" si="316"/>
        <v>5.7975234451327022</v>
      </c>
      <c r="AP407" s="32">
        <f t="shared" si="317"/>
        <v>-2.1690580028658945E-4</v>
      </c>
      <c r="AQ407" s="32">
        <f t="shared" si="318"/>
        <v>1.932584727020729</v>
      </c>
      <c r="AR407" s="56">
        <f t="shared" si="366"/>
        <v>2294.3268355943069</v>
      </c>
      <c r="AS407" s="56">
        <f t="shared" si="366"/>
        <v>-2.7990971037376404E-2</v>
      </c>
      <c r="AT407" s="56">
        <f t="shared" si="366"/>
        <v>372.3068670340441</v>
      </c>
      <c r="AU407" s="55">
        <f t="shared" si="349"/>
        <v>0.31005890174502254</v>
      </c>
      <c r="AV407" s="56">
        <f t="shared" si="319"/>
        <v>11547.154680094531</v>
      </c>
      <c r="AW407" s="53">
        <f t="shared" si="320"/>
        <v>1.0319948741037817E-2</v>
      </c>
      <c r="AX407" s="53">
        <f t="shared" si="321"/>
        <v>9.6755839391301363E-2</v>
      </c>
      <c r="AY407" s="56">
        <f t="shared" si="322"/>
        <v>676.66895895275945</v>
      </c>
      <c r="AZ407" s="56">
        <f t="shared" si="323"/>
        <v>399.59023509978397</v>
      </c>
      <c r="BA407" s="53">
        <f t="shared" si="324"/>
        <v>7.4403432051347793E-3</v>
      </c>
      <c r="BB407" s="56">
        <f t="shared" si="325"/>
        <v>277.091847320461</v>
      </c>
      <c r="BC407" s="56">
        <f t="shared" si="326"/>
        <v>-1.3123467485513629E-2</v>
      </c>
      <c r="BD407" s="53">
        <f t="shared" si="327"/>
        <v>-1.172873452441432E-8</v>
      </c>
      <c r="BE407" s="32">
        <f t="shared" si="328"/>
        <v>6.1111506058739167</v>
      </c>
      <c r="BF407" s="53">
        <f t="shared" si="329"/>
        <v>3.1721282287928165E-7</v>
      </c>
      <c r="BG407" s="51">
        <f t="shared" si="350"/>
        <v>6.1111509230867398</v>
      </c>
      <c r="BH407" s="51">
        <f t="shared" si="330"/>
        <v>-8.9372222165927332E-3</v>
      </c>
      <c r="BI407" s="51">
        <f t="shared" si="331"/>
        <v>-8.3791931441905221E-2</v>
      </c>
    </row>
    <row r="408" spans="1:61" ht="12.75" customHeight="1" x14ac:dyDescent="0.2">
      <c r="A408" s="45">
        <f t="shared" si="332"/>
        <v>382</v>
      </c>
      <c r="B408" s="57">
        <f t="shared" si="351"/>
        <v>9.6755839391301363E-2</v>
      </c>
      <c r="C408" s="16">
        <f t="shared" si="333"/>
        <v>9.4407298032365361E-2</v>
      </c>
      <c r="D408" s="34">
        <f t="shared" si="334"/>
        <v>1</v>
      </c>
      <c r="E408" s="49">
        <f t="shared" si="352"/>
        <v>8.174818274409365E-2</v>
      </c>
      <c r="F408" s="49">
        <f t="shared" si="335"/>
        <v>4.7222601082390701E-2</v>
      </c>
      <c r="G408" s="20">
        <f t="shared" si="306"/>
        <v>4.7222601082390701E-2</v>
      </c>
      <c r="H408" s="49">
        <f t="shared" si="336"/>
        <v>30.013293492037455</v>
      </c>
      <c r="I408" s="20">
        <f t="shared" si="307"/>
        <v>30.013293492037455</v>
      </c>
      <c r="J408" s="57">
        <f t="shared" si="337"/>
        <v>0</v>
      </c>
      <c r="K408" s="16">
        <f t="shared" si="308"/>
        <v>30.013293492037455</v>
      </c>
      <c r="L408" s="34">
        <f t="shared" si="338"/>
        <v>1</v>
      </c>
      <c r="M408" s="49">
        <f t="shared" si="353"/>
        <v>59.986740195982222</v>
      </c>
      <c r="N408" s="20">
        <f t="shared" si="354"/>
        <v>59.986740195982222</v>
      </c>
      <c r="O408" s="16">
        <f t="shared" si="339"/>
        <v>30.013259804017778</v>
      </c>
      <c r="P408" s="49">
        <f t="shared" si="355"/>
        <v>4.7222601082390701E-2</v>
      </c>
      <c r="Q408" s="20">
        <f t="shared" si="309"/>
        <v>4.7222601082390701E-2</v>
      </c>
      <c r="R408" s="49">
        <f t="shared" si="356"/>
        <v>9.4407298031907463E-2</v>
      </c>
      <c r="S408" s="20">
        <f t="shared" si="310"/>
        <v>9.4407298031907463E-2</v>
      </c>
      <c r="T408" s="57">
        <f t="shared" si="357"/>
        <v>-8.3791931441905221E-2</v>
      </c>
      <c r="U408" s="16">
        <f t="shared" si="340"/>
        <v>-2.0437486978115704E-3</v>
      </c>
      <c r="V408" s="16">
        <f t="shared" si="358"/>
        <v>-2.0437486978115704E-3</v>
      </c>
      <c r="W408" s="34">
        <f t="shared" si="311"/>
        <v>4</v>
      </c>
      <c r="X408" s="49">
        <f t="shared" si="359"/>
        <v>59.986706529018463</v>
      </c>
      <c r="Y408" s="20">
        <f t="shared" si="360"/>
        <v>59.986706529018463</v>
      </c>
      <c r="Z408" s="16">
        <f t="shared" si="341"/>
        <v>30.013293470981537</v>
      </c>
      <c r="AA408" s="49">
        <f t="shared" si="312"/>
        <v>-1.1805911861651264E-3</v>
      </c>
      <c r="AB408" s="20">
        <f t="shared" si="342"/>
        <v>359.99881940881386</v>
      </c>
      <c r="AC408" s="49">
        <f t="shared" si="343"/>
        <v>2.360233889486172E-3</v>
      </c>
      <c r="AD408" s="20">
        <f t="shared" si="344"/>
        <v>359.99763976611052</v>
      </c>
      <c r="AF408" s="58">
        <f t="shared" si="361"/>
        <v>6.1111509230867398</v>
      </c>
      <c r="AG408" s="51">
        <f t="shared" si="345"/>
        <v>366.66905538520439</v>
      </c>
      <c r="AH408" s="16">
        <f t="shared" si="346"/>
        <v>250.00162867173029</v>
      </c>
      <c r="AI408" s="52">
        <f t="shared" si="313"/>
        <v>159.83611001968163</v>
      </c>
      <c r="AJ408" s="52">
        <f t="shared" si="347"/>
        <v>4.840319226855172E-2</v>
      </c>
      <c r="AK408" s="16">
        <f t="shared" si="362"/>
        <v>18.485210849131761</v>
      </c>
      <c r="AL408" s="16">
        <f t="shared" si="363"/>
        <v>18.484030257945619</v>
      </c>
      <c r="AM408" s="32">
        <f t="shared" si="314"/>
        <v>6.1111509191989501</v>
      </c>
      <c r="AN408" s="32">
        <f t="shared" si="315"/>
        <v>-2.1798563253141859E-4</v>
      </c>
      <c r="AO408" s="32">
        <f t="shared" si="316"/>
        <v>5.7958892259881232</v>
      </c>
      <c r="AP408" s="32">
        <f t="shared" si="317"/>
        <v>-2.1798563253141859E-4</v>
      </c>
      <c r="AQ408" s="32">
        <f t="shared" si="318"/>
        <v>1.9374812611483423</v>
      </c>
      <c r="AR408" s="56">
        <f t="shared" si="366"/>
        <v>2300.1227248202949</v>
      </c>
      <c r="AS408" s="56">
        <f t="shared" si="366"/>
        <v>-2.8208956669907824E-2</v>
      </c>
      <c r="AT408" s="56">
        <f t="shared" si="366"/>
        <v>374.24434829519242</v>
      </c>
      <c r="AU408" s="55">
        <f t="shared" si="349"/>
        <v>0.31005890174502254</v>
      </c>
      <c r="AV408" s="56">
        <f t="shared" si="319"/>
        <v>11547.155834532485</v>
      </c>
      <c r="AW408" s="53">
        <f t="shared" si="320"/>
        <v>1.0319949772784671E-2</v>
      </c>
      <c r="AX408" s="53">
        <f t="shared" si="321"/>
        <v>9.6755844227930543E-2</v>
      </c>
      <c r="AY408" s="56">
        <f t="shared" si="322"/>
        <v>676.66892512744528</v>
      </c>
      <c r="AZ408" s="56">
        <f t="shared" si="323"/>
        <v>399.59027504920408</v>
      </c>
      <c r="BA408" s="53">
        <f t="shared" si="324"/>
        <v>7.4403432051347793E-3</v>
      </c>
      <c r="BB408" s="56">
        <f t="shared" si="325"/>
        <v>277.09187502298641</v>
      </c>
      <c r="BC408" s="56">
        <f t="shared" si="326"/>
        <v>-1.3224944745218181E-2</v>
      </c>
      <c r="BD408" s="53">
        <f t="shared" si="327"/>
        <v>-1.1819427006462493E-8</v>
      </c>
      <c r="BE408" s="32">
        <f t="shared" si="328"/>
        <v>6.1111509112673126</v>
      </c>
      <c r="BF408" s="53">
        <f t="shared" si="329"/>
        <v>3.1879200230926933E-7</v>
      </c>
      <c r="BG408" s="51">
        <f t="shared" si="350"/>
        <v>6.1111512300593152</v>
      </c>
      <c r="BH408" s="51">
        <f t="shared" si="330"/>
        <v>-8.9372222165365438E-3</v>
      </c>
      <c r="BI408" s="51">
        <f t="shared" si="331"/>
        <v>-8.3791927252789042E-2</v>
      </c>
    </row>
    <row r="409" spans="1:61" ht="12.75" customHeight="1" x14ac:dyDescent="0.2">
      <c r="A409" s="45">
        <f t="shared" si="332"/>
        <v>383</v>
      </c>
      <c r="B409" s="57">
        <f t="shared" si="351"/>
        <v>9.6755844227930543E-2</v>
      </c>
      <c r="C409" s="16">
        <f t="shared" si="333"/>
        <v>9.4395610338438019E-2</v>
      </c>
      <c r="D409" s="34">
        <f t="shared" si="334"/>
        <v>1</v>
      </c>
      <c r="E409" s="49">
        <f t="shared" si="352"/>
        <v>8.1738034515828034E-2</v>
      </c>
      <c r="F409" s="49">
        <f t="shared" si="335"/>
        <v>4.7216802910456317E-2</v>
      </c>
      <c r="G409" s="20">
        <f t="shared" si="306"/>
        <v>4.7216802910456317E-2</v>
      </c>
      <c r="H409" s="49">
        <f t="shared" si="336"/>
        <v>30.013327150683349</v>
      </c>
      <c r="I409" s="20">
        <f t="shared" si="307"/>
        <v>30.013327150683349</v>
      </c>
      <c r="J409" s="57">
        <f t="shared" si="337"/>
        <v>0</v>
      </c>
      <c r="K409" s="16">
        <f t="shared" si="308"/>
        <v>30.013327150683349</v>
      </c>
      <c r="L409" s="34">
        <f t="shared" si="338"/>
        <v>1</v>
      </c>
      <c r="M409" s="49">
        <f t="shared" si="353"/>
        <v>59.986706529018463</v>
      </c>
      <c r="N409" s="20">
        <f t="shared" si="354"/>
        <v>59.986706529018463</v>
      </c>
      <c r="O409" s="16">
        <f t="shared" si="339"/>
        <v>30.013293470981537</v>
      </c>
      <c r="P409" s="49">
        <f t="shared" si="355"/>
        <v>4.721680291045631E-2</v>
      </c>
      <c r="Q409" s="20">
        <f t="shared" si="309"/>
        <v>4.721680291045631E-2</v>
      </c>
      <c r="R409" s="49">
        <f t="shared" si="356"/>
        <v>9.4395610336592689E-2</v>
      </c>
      <c r="S409" s="20">
        <f t="shared" si="310"/>
        <v>9.4395610336592689E-2</v>
      </c>
      <c r="T409" s="57">
        <f t="shared" si="357"/>
        <v>-8.3791927252789042E-2</v>
      </c>
      <c r="U409" s="16">
        <f t="shared" si="340"/>
        <v>-2.0538927369610077E-3</v>
      </c>
      <c r="V409" s="16">
        <f t="shared" si="358"/>
        <v>-2.0538927369610077E-3</v>
      </c>
      <c r="W409" s="34">
        <f t="shared" si="311"/>
        <v>4</v>
      </c>
      <c r="X409" s="49">
        <f t="shared" si="359"/>
        <v>59.986672870582147</v>
      </c>
      <c r="Y409" s="20">
        <f t="shared" si="360"/>
        <v>59.986672870582147</v>
      </c>
      <c r="Z409" s="16">
        <f t="shared" si="341"/>
        <v>30.013327129417853</v>
      </c>
      <c r="AA409" s="49">
        <f t="shared" si="312"/>
        <v>-1.1864525975969664E-3</v>
      </c>
      <c r="AB409" s="20">
        <f t="shared" si="342"/>
        <v>359.99881354740239</v>
      </c>
      <c r="AC409" s="49">
        <f t="shared" si="343"/>
        <v>2.3719496049406374E-3</v>
      </c>
      <c r="AD409" s="20">
        <f t="shared" si="344"/>
        <v>359.99762805039506</v>
      </c>
      <c r="AF409" s="58">
        <f t="shared" si="361"/>
        <v>6.1111512300593152</v>
      </c>
      <c r="AG409" s="51">
        <f t="shared" si="345"/>
        <v>366.66907380355889</v>
      </c>
      <c r="AH409" s="16">
        <f t="shared" si="346"/>
        <v>250.00164122969926</v>
      </c>
      <c r="AI409" s="52">
        <f t="shared" si="313"/>
        <v>159.83612607731271</v>
      </c>
      <c r="AJ409" s="52">
        <f t="shared" si="347"/>
        <v>4.8403255508048915E-2</v>
      </c>
      <c r="AK409" s="16">
        <f t="shared" si="362"/>
        <v>18.53361410463981</v>
      </c>
      <c r="AL409" s="16">
        <f t="shared" si="363"/>
        <v>18.532427652042202</v>
      </c>
      <c r="AM409" s="32">
        <f t="shared" si="314"/>
        <v>6.1111512261328365</v>
      </c>
      <c r="AN409" s="32">
        <f t="shared" si="315"/>
        <v>-2.1906760375491624E-4</v>
      </c>
      <c r="AO409" s="32">
        <f t="shared" si="316"/>
        <v>5.794250870937562</v>
      </c>
      <c r="AP409" s="32">
        <f t="shared" si="317"/>
        <v>-2.1906760375491624E-4</v>
      </c>
      <c r="AQ409" s="32">
        <f t="shared" si="318"/>
        <v>1.9423764190558366</v>
      </c>
      <c r="AR409" s="56">
        <f t="shared" si="366"/>
        <v>2305.9169756912324</v>
      </c>
      <c r="AS409" s="56">
        <f t="shared" si="366"/>
        <v>-2.8428024273662741E-2</v>
      </c>
      <c r="AT409" s="56">
        <f t="shared" si="366"/>
        <v>376.18672471424827</v>
      </c>
      <c r="AU409" s="55">
        <f t="shared" si="349"/>
        <v>0.31005890174502254</v>
      </c>
      <c r="AV409" s="56">
        <f t="shared" si="319"/>
        <v>11547.156994595556</v>
      </c>
      <c r="AW409" s="53">
        <f t="shared" si="320"/>
        <v>1.0319950809558815E-2</v>
      </c>
      <c r="AX409" s="53">
        <f t="shared" si="321"/>
        <v>9.6755849088126428E-2</v>
      </c>
      <c r="AY409" s="56">
        <f t="shared" si="322"/>
        <v>676.66889113731895</v>
      </c>
      <c r="AZ409" s="56">
        <f t="shared" si="323"/>
        <v>399.59031519328175</v>
      </c>
      <c r="BA409" s="53">
        <f t="shared" si="324"/>
        <v>7.4403432051347793E-3</v>
      </c>
      <c r="BB409" s="56">
        <f t="shared" si="325"/>
        <v>277.09190286049511</v>
      </c>
      <c r="BC409" s="56">
        <f t="shared" si="326"/>
        <v>-1.3326916457913285E-2</v>
      </c>
      <c r="BD409" s="53">
        <f t="shared" si="327"/>
        <v>-1.1910561392136167E-8</v>
      </c>
      <c r="BE409" s="32">
        <f t="shared" si="328"/>
        <v>6.1111512181487537</v>
      </c>
      <c r="BF409" s="53">
        <f t="shared" si="329"/>
        <v>3.2037430964188502E-7</v>
      </c>
      <c r="BG409" s="51">
        <f t="shared" si="350"/>
        <v>6.111151538523063</v>
      </c>
      <c r="BH409" s="51">
        <f t="shared" si="330"/>
        <v>-8.9372222164799623E-3</v>
      </c>
      <c r="BI409" s="51">
        <f t="shared" si="331"/>
        <v>-8.3791923043260483E-2</v>
      </c>
    </row>
    <row r="410" spans="1:61" ht="12.75" customHeight="1" x14ac:dyDescent="0.2">
      <c r="A410" s="45">
        <f t="shared" si="332"/>
        <v>384</v>
      </c>
      <c r="B410" s="57">
        <f t="shared" si="351"/>
        <v>9.6755849088126428E-2</v>
      </c>
      <c r="C410" s="16">
        <f t="shared" si="333"/>
        <v>9.4383899483204914E-2</v>
      </c>
      <c r="D410" s="34">
        <f t="shared" si="334"/>
        <v>1</v>
      </c>
      <c r="E410" s="49">
        <f t="shared" si="352"/>
        <v>8.1727866245852154E-2</v>
      </c>
      <c r="F410" s="49">
        <f t="shared" si="335"/>
        <v>4.7210993129109494E-2</v>
      </c>
      <c r="G410" s="20">
        <f t="shared" ref="G410:G473" si="367">MOD(IF(OR(D410=2,D410=3,D410=6,D410=7,D410=10,D410=11,D410=14,D410=15),180+F410,F410),360)</f>
        <v>4.7210993129109494E-2</v>
      </c>
      <c r="H410" s="49">
        <f t="shared" si="336"/>
        <v>30.013360800786298</v>
      </c>
      <c r="I410" s="20">
        <f t="shared" ref="I410:I473" si="368">IF(D410&gt;8,360-H410,H410)</f>
        <v>30.013360800786298</v>
      </c>
      <c r="J410" s="57">
        <f t="shared" si="337"/>
        <v>0</v>
      </c>
      <c r="K410" s="16">
        <f t="shared" ref="K410:K473" si="369">MOD(I410+J410,360)</f>
        <v>30.013360800786298</v>
      </c>
      <c r="L410" s="34">
        <f t="shared" si="338"/>
        <v>1</v>
      </c>
      <c r="M410" s="49">
        <f t="shared" si="353"/>
        <v>59.986672870582147</v>
      </c>
      <c r="N410" s="20">
        <f t="shared" si="354"/>
        <v>59.986672870582147</v>
      </c>
      <c r="O410" s="16">
        <f t="shared" si="339"/>
        <v>30.013327129417853</v>
      </c>
      <c r="P410" s="49">
        <f t="shared" si="355"/>
        <v>4.7210993129109508E-2</v>
      </c>
      <c r="Q410" s="20">
        <f t="shared" ref="Q410:Q473" si="370">MOD(IF(OR(L410=2,L410=3,L410=6,L410=7,L410=10,L410=11,L410=14,L410=15),180+P410,P410),360)</f>
        <v>4.7210993129109508E-2</v>
      </c>
      <c r="R410" s="49">
        <f t="shared" si="356"/>
        <v>9.4383899480694991E-2</v>
      </c>
      <c r="S410" s="20">
        <f t="shared" ref="S410:S473" si="371">MOD(IF(OR(L410=3,L410=4,L410=7,L410=8,L410=11,L410=12,L410=15,L410=16),360-R410,R410),360)</f>
        <v>9.4383899480694991E-2</v>
      </c>
      <c r="T410" s="57">
        <f t="shared" si="357"/>
        <v>-8.3791923043260483E-2</v>
      </c>
      <c r="U410" s="16">
        <f t="shared" si="340"/>
        <v>-2.0640567974083285E-3</v>
      </c>
      <c r="V410" s="16">
        <f t="shared" si="358"/>
        <v>-2.0640567974083285E-3</v>
      </c>
      <c r="W410" s="34">
        <f t="shared" ref="W410:W473" si="372">IF(AND(E410&gt;=0,V410&lt;0),IF(L410=1,4,IF(L410=2,3,IF(L410=7,6,IF(L410=8,5,IF(L410=11,10,IF(L410=12,9,IF(L410=13,16,IF(L410=14,15,L410)))))))),L410)</f>
        <v>4</v>
      </c>
      <c r="X410" s="49">
        <f t="shared" si="359"/>
        <v>59.986639220690215</v>
      </c>
      <c r="Y410" s="20">
        <f t="shared" si="360"/>
        <v>59.986639220690215</v>
      </c>
      <c r="Z410" s="16">
        <f t="shared" si="341"/>
        <v>30.013360779309785</v>
      </c>
      <c r="AA410" s="49">
        <f t="shared" ref="AA410:AA473" si="373">DEGREES(ATAN(TAN(RADIANS(K410))*SIN(RADIANS(V410))))</f>
        <v>-1.1923255900423166E-3</v>
      </c>
      <c r="AB410" s="20">
        <f t="shared" si="342"/>
        <v>359.99880767440993</v>
      </c>
      <c r="AC410" s="49">
        <f t="shared" si="343"/>
        <v>2.3836884692354072E-3</v>
      </c>
      <c r="AD410" s="20">
        <f t="shared" si="344"/>
        <v>359.99761631153075</v>
      </c>
      <c r="AF410" s="58">
        <f t="shared" si="361"/>
        <v>6.111151538523063</v>
      </c>
      <c r="AG410" s="51">
        <f t="shared" si="345"/>
        <v>366.66909231138379</v>
      </c>
      <c r="AH410" s="16">
        <f t="shared" si="346"/>
        <v>250.0016538486708</v>
      </c>
      <c r="AI410" s="52">
        <f t="shared" ref="AI410:AI473" si="374">AG410^2*$H$7/2</f>
        <v>159.83614221294735</v>
      </c>
      <c r="AJ410" s="52">
        <f t="shared" si="347"/>
        <v>4.8403318719181243E-2</v>
      </c>
      <c r="AK410" s="16">
        <f t="shared" si="362"/>
        <v>18.582017423358991</v>
      </c>
      <c r="AL410" s="16">
        <f t="shared" si="363"/>
        <v>18.580825097768923</v>
      </c>
      <c r="AM410" s="32">
        <f t="shared" ref="AM410:AM473" si="375">AF410*COS(RADIANS($V410))</f>
        <v>6.1111515345576262</v>
      </c>
      <c r="AN410" s="32">
        <f t="shared" ref="AN410:AN473" si="376">AF410*SIN(RADIANS($V410))</f>
        <v>-2.2015171060675597E-4</v>
      </c>
      <c r="AO410" s="32">
        <f t="shared" ref="AO410:AO473" si="377">AM410*COS(RADIANS(AL410))</f>
        <v>5.7926083811380389</v>
      </c>
      <c r="AP410" s="32">
        <f t="shared" ref="AP410:AP473" si="378">AN410</f>
        <v>-2.2015171060675597E-4</v>
      </c>
      <c r="AQ410" s="32">
        <f t="shared" ref="AQ410:AQ473" si="379">AM410*SIN(RADIANS(AL410))</f>
        <v>1.9472701972493125</v>
      </c>
      <c r="AR410" s="56">
        <f t="shared" si="366"/>
        <v>2311.7095840723705</v>
      </c>
      <c r="AS410" s="56">
        <f t="shared" si="366"/>
        <v>-2.8648175984269497E-2</v>
      </c>
      <c r="AT410" s="56">
        <f t="shared" si="366"/>
        <v>378.13399491149761</v>
      </c>
      <c r="AU410" s="55">
        <f t="shared" si="349"/>
        <v>0.31005890174502254</v>
      </c>
      <c r="AV410" s="56">
        <f t="shared" ref="AV410:AV473" si="380">AI410*AU410*$C$16</f>
        <v>11547.158160293893</v>
      </c>
      <c r="AW410" s="53">
        <f t="shared" ref="AW410:AW473" si="381">(AV410/$C$6)*$H$8^2</f>
        <v>1.0319951851369327E-2</v>
      </c>
      <c r="AX410" s="53">
        <f t="shared" ref="AX410:AX473" si="382">AW410*360 / (2*PI()*AF410)</f>
        <v>9.6755853971931607E-2</v>
      </c>
      <c r="AY410" s="56">
        <f t="shared" ref="AY410:AY473" si="383">550*$H$19*$C$13/AG410</f>
        <v>676.66885698208296</v>
      </c>
      <c r="AZ410" s="56">
        <f t="shared" ref="AZ410:AZ473" si="384">AI410*$C$18*$C$19</f>
        <v>399.59035553236839</v>
      </c>
      <c r="BA410" s="53">
        <f t="shared" ref="BA410:BA473" si="385">ABS((AU410^2)/(PI()*$C$17*$C$14))</f>
        <v>7.4403432051347793E-3</v>
      </c>
      <c r="BB410" s="56">
        <f t="shared" ref="BB410:BB473" si="386">BA410*AI410*$C$16</f>
        <v>277.09193083323078</v>
      </c>
      <c r="BC410" s="56">
        <f t="shared" ref="BC410:BC473" si="387">AY410-AZ410-BB410</f>
        <v>-1.3429383516211146E-2</v>
      </c>
      <c r="BD410" s="53">
        <f t="shared" ref="BD410:BD473" si="388">(BC410/$C$6)*$H$8^2</f>
        <v>-1.2002138479182706E-8</v>
      </c>
      <c r="BE410" s="32">
        <f t="shared" ref="BE410:BE473" si="389">AF410+BD410</f>
        <v>6.1111515265209242</v>
      </c>
      <c r="BF410" s="53">
        <f t="shared" ref="BF410:BF473" si="390">-$H$9*SIN(RADIANS(V410))</f>
        <v>3.2195973997569192E-7</v>
      </c>
      <c r="BG410" s="51">
        <f t="shared" si="350"/>
        <v>6.111151848480664</v>
      </c>
      <c r="BH410" s="51">
        <f t="shared" ref="BH410:BH473" si="391">-$H$9*COS(RADIANS(V410))</f>
        <v>-8.9372222164229888E-3</v>
      </c>
      <c r="BI410" s="51">
        <f t="shared" ref="BI410:BI473" si="392">BH410*360 / (2*PI()*AF410)</f>
        <v>-8.3791918813282754E-2</v>
      </c>
    </row>
    <row r="411" spans="1:61" ht="12.75" customHeight="1" x14ac:dyDescent="0.2">
      <c r="A411" s="45">
        <f t="shared" ref="A411:A474" si="393">A410+1</f>
        <v>385</v>
      </c>
      <c r="B411" s="57">
        <f t="shared" si="351"/>
        <v>9.6755853971931607E-2</v>
      </c>
      <c r="C411" s="16">
        <f t="shared" ref="C411:C474" si="394">MOD(AD410+B411,360)</f>
        <v>9.4372165502704775E-2</v>
      </c>
      <c r="D411" s="34">
        <f t="shared" ref="D411:D474" si="395">IF($O410&gt;=270,IF(C411&gt;270,16,IF(C411&gt;180,15,IF(C411&gt;90,14,13))),IF($O410&gt;=180,IF(C411&gt;270,12,IF(C411&gt;180,11,IF(C411&gt;90,10,9))),IF($O410&gt;=90,IF(C411&gt;270,8,IF(C411&gt;180,7,IF(C411&gt;90,6,5))),IF(C411&gt;270,4,IF(C411&gt;180,3,IF(C411&gt;90,2,1))))))</f>
        <v>1</v>
      </c>
      <c r="E411" s="49">
        <f t="shared" si="352"/>
        <v>8.1717677965404037E-2</v>
      </c>
      <c r="F411" s="49">
        <f t="shared" ref="F411:F474" si="396">IF(OR(N410=90, N410=270), 0, DEGREES(ATAN(COS(RADIANS(Y410))*TAN(RADIANS(C411)))))</f>
        <v>4.7205171756322002E-2</v>
      </c>
      <c r="G411" s="20">
        <f t="shared" si="367"/>
        <v>4.7205171756322002E-2</v>
      </c>
      <c r="H411" s="49">
        <f t="shared" ref="H411:H474" si="397">DEGREES(ACOS(SIN(RADIANS(Y410))*COS(RADIANS(G411))))</f>
        <v>30.013394442329361</v>
      </c>
      <c r="I411" s="20">
        <f t="shared" si="368"/>
        <v>30.013394442329361</v>
      </c>
      <c r="J411" s="57">
        <f t="shared" ref="J411:J474" si="398">J410</f>
        <v>0</v>
      </c>
      <c r="K411" s="16">
        <f t="shared" si="369"/>
        <v>30.013394442329361</v>
      </c>
      <c r="L411" s="34">
        <f t="shared" ref="L411:L474" si="399">IF(J411&gt;0,IF(K411&gt;=270,IF(D411=9,16,IF(D411=12,13,IF(D411=14,11,IF(D411=15,10,D411)))),IF(K411&gt;=180,IF(D411=2,14,IF(D411=3,15,IF(D411=5,9,IF(D411=8,12,D411)))),IF(K411&gt;=90,IF(D411=1,8,IF(D411=4,5,IF(D411=6,3,IF(D411=7,2,D411)))),IF(D411=10,6,IF(D411=11,7,IF(D411=13,1,IF(D411=16,4,D411))))))),IF(K411&gt;=270,IF(D411=1,13,IF(D411=4,16,IF(D411=6,10,IF(D411=7,11,D411)))),IF(K411&gt;=180,IF(D411=10,15,IF(D411=11,14,IF(D411=13,12,IF(D411=16,9,D411)))),IF(K411&gt;=90,IF(D411=9,5,IF(D411=12,8,IF(D411=14,2,IF(D411=15,3,D411)))),IF(D411=2,7,IF(D411=3,6,IF(D411=5,4,IF(D411=8,1,D411))))))))</f>
        <v>1</v>
      </c>
      <c r="M411" s="49">
        <f t="shared" si="353"/>
        <v>59.986639220690229</v>
      </c>
      <c r="N411" s="20">
        <f t="shared" si="354"/>
        <v>59.986639220690229</v>
      </c>
      <c r="O411" s="16">
        <f t="shared" ref="O411:O474" si="400">MOD(90-N411,360)</f>
        <v>30.013360779309771</v>
      </c>
      <c r="P411" s="49">
        <f t="shared" si="355"/>
        <v>4.7205171756321974E-2</v>
      </c>
      <c r="Q411" s="20">
        <f t="shared" si="370"/>
        <v>4.7205171756321974E-2</v>
      </c>
      <c r="R411" s="49">
        <f t="shared" si="356"/>
        <v>9.4372165501897601E-2</v>
      </c>
      <c r="S411" s="20">
        <f t="shared" si="371"/>
        <v>9.4372165501897601E-2</v>
      </c>
      <c r="T411" s="57">
        <f t="shared" si="357"/>
        <v>-8.3791918813282754E-2</v>
      </c>
      <c r="U411" s="16">
        <f t="shared" ref="U411:U474" si="401">E411+T411</f>
        <v>-2.0742408478787167E-3</v>
      </c>
      <c r="V411" s="16">
        <f t="shared" si="358"/>
        <v>-2.0742408478787167E-3</v>
      </c>
      <c r="W411" s="34">
        <f t="shared" si="372"/>
        <v>4</v>
      </c>
      <c r="X411" s="49">
        <f t="shared" si="359"/>
        <v>59.986605579359647</v>
      </c>
      <c r="Y411" s="20">
        <f t="shared" si="360"/>
        <v>59.986605579359647</v>
      </c>
      <c r="Z411" s="16">
        <f t="shared" ref="Z411:Z474" si="402">MOD(90-Y411,360)</f>
        <v>30.013394420640353</v>
      </c>
      <c r="AA411" s="49">
        <f t="shared" si="373"/>
        <v>-1.1982101454750837E-3</v>
      </c>
      <c r="AB411" s="20">
        <f t="shared" ref="AB411:AB474" si="403">MOD(IF(OR(W411=2,W411=3,W411=6,W411=7,W411=10,W411=11,W411=14,W411=15),180+AA411,AA411),360)</f>
        <v>359.9988017898545</v>
      </c>
      <c r="AC411" s="49">
        <f t="shared" ref="AC411:AC474" si="404">DEGREES(ACOS(COS(RADIANS(V411))*COS(RADIANS(AB411))))</f>
        <v>2.3954504463666029E-3</v>
      </c>
      <c r="AD411" s="20">
        <f t="shared" ref="AD411:AD474" si="405">MOD(IF(OR(W411=3,W411=4,W411=7,W411=8,W411=11,W411=12,W411=15,W411=16),360-AC411,AC411),360)</f>
        <v>359.99760454955361</v>
      </c>
      <c r="AF411" s="58">
        <f t="shared" si="361"/>
        <v>6.111151848480664</v>
      </c>
      <c r="AG411" s="51">
        <f t="shared" ref="AG411:AG474" si="406">AF411/$H$8</f>
        <v>366.66911090883985</v>
      </c>
      <c r="AH411" s="16">
        <f t="shared" ref="AH411:AH474" si="407">AG411/(5280/3600)</f>
        <v>250.00166652875447</v>
      </c>
      <c r="AI411" s="52">
        <f t="shared" si="374"/>
        <v>159.8361584267258</v>
      </c>
      <c r="AJ411" s="52">
        <f t="shared" ref="AJ411:AJ474" si="408">MOD(Q411-AB411,360)</f>
        <v>4.8403381901835019E-2</v>
      </c>
      <c r="AK411" s="16">
        <f t="shared" si="362"/>
        <v>18.630420805260826</v>
      </c>
      <c r="AL411" s="16">
        <f t="shared" si="363"/>
        <v>18.629222595115323</v>
      </c>
      <c r="AM411" s="32">
        <f t="shared" si="375"/>
        <v>6.1111518444759989</v>
      </c>
      <c r="AN411" s="32">
        <f t="shared" si="376"/>
        <v>-2.2123794975238852E-4</v>
      </c>
      <c r="AO411" s="32">
        <f t="shared" si="377"/>
        <v>5.7909617577495318</v>
      </c>
      <c r="AP411" s="32">
        <f t="shared" si="378"/>
        <v>-2.2123794975238852E-4</v>
      </c>
      <c r="AQ411" s="32">
        <f t="shared" si="379"/>
        <v>1.9521625922358146</v>
      </c>
      <c r="AR411" s="56">
        <f t="shared" ref="AR411:AT426" si="409">AR410+AO411</f>
        <v>2317.5005458301202</v>
      </c>
      <c r="AS411" s="56">
        <f t="shared" si="409"/>
        <v>-2.8869413934021884E-2</v>
      </c>
      <c r="AT411" s="56">
        <f t="shared" si="409"/>
        <v>380.08615750373343</v>
      </c>
      <c r="AU411" s="55">
        <f t="shared" ref="AU411:AU474" si="410">$H$15</f>
        <v>0.31005890174502254</v>
      </c>
      <c r="AV411" s="56">
        <f t="shared" si="380"/>
        <v>11547.159331637629</v>
      </c>
      <c r="AW411" s="53">
        <f t="shared" si="381"/>
        <v>1.0319952898225253E-2</v>
      </c>
      <c r="AX411" s="53">
        <f t="shared" si="382"/>
        <v>9.6755858879388465E-2</v>
      </c>
      <c r="AY411" s="56">
        <f t="shared" si="383"/>
        <v>676.6688226614408</v>
      </c>
      <c r="AZ411" s="56">
        <f t="shared" si="384"/>
        <v>399.59039606681449</v>
      </c>
      <c r="BA411" s="53">
        <f t="shared" si="385"/>
        <v>7.4403432051347793E-3</v>
      </c>
      <c r="BB411" s="56">
        <f t="shared" si="386"/>
        <v>277.09195894143659</v>
      </c>
      <c r="BC411" s="56">
        <f t="shared" si="387"/>
        <v>-1.3532346810279705E-2</v>
      </c>
      <c r="BD411" s="53">
        <f t="shared" si="388"/>
        <v>-1.2094159063164979E-8</v>
      </c>
      <c r="BE411" s="32">
        <f t="shared" si="389"/>
        <v>6.1111518363865045</v>
      </c>
      <c r="BF411" s="53">
        <f t="shared" si="390"/>
        <v>3.2354828843232042E-7</v>
      </c>
      <c r="BG411" s="51">
        <f t="shared" ref="BG411:BG474" si="411">BE411+BF411</f>
        <v>6.1111521599347931</v>
      </c>
      <c r="BH411" s="51">
        <f t="shared" si="391"/>
        <v>-8.9372222163656197E-3</v>
      </c>
      <c r="BI411" s="51">
        <f t="shared" si="392"/>
        <v>-8.379191456281905E-2</v>
      </c>
    </row>
    <row r="412" spans="1:61" ht="12.75" customHeight="1" x14ac:dyDescent="0.2">
      <c r="A412" s="45">
        <f t="shared" si="393"/>
        <v>386</v>
      </c>
      <c r="B412" s="57">
        <f t="shared" ref="B412:B475" si="412">AX411</f>
        <v>9.6755858879388465E-2</v>
      </c>
      <c r="C412" s="16">
        <f t="shared" si="394"/>
        <v>9.4360408432976328E-2</v>
      </c>
      <c r="D412" s="34">
        <f t="shared" si="395"/>
        <v>1</v>
      </c>
      <c r="E412" s="49">
        <f t="shared" ref="E412:E475" si="413">DEGREES(ASIN(SIN(RADIANS(Y411))*SIN(RADIANS(C412))))</f>
        <v>8.1707469705721708E-2</v>
      </c>
      <c r="F412" s="49">
        <f t="shared" si="396"/>
        <v>4.7199338810065612E-2</v>
      </c>
      <c r="G412" s="20">
        <f t="shared" si="367"/>
        <v>4.7199338810065612E-2</v>
      </c>
      <c r="H412" s="49">
        <f t="shared" si="397"/>
        <v>30.013428075295646</v>
      </c>
      <c r="I412" s="20">
        <f t="shared" si="368"/>
        <v>30.013428075295646</v>
      </c>
      <c r="J412" s="57">
        <f t="shared" si="398"/>
        <v>0</v>
      </c>
      <c r="K412" s="16">
        <f t="shared" si="369"/>
        <v>30.013428075295646</v>
      </c>
      <c r="L412" s="34">
        <f t="shared" si="399"/>
        <v>1</v>
      </c>
      <c r="M412" s="49">
        <f t="shared" ref="M412:M475" si="414">DEGREES(ACOS(SIN(RADIANS(K412))*COS(RADIANS(E412))))</f>
        <v>59.986605579359647</v>
      </c>
      <c r="N412" s="20">
        <f t="shared" ref="N412:N475" si="415">MOD(IF(AND(L412&gt;=5,L412&lt;=12),360-M412,M412),360)</f>
        <v>59.986605579359647</v>
      </c>
      <c r="O412" s="16">
        <f t="shared" si="400"/>
        <v>30.013394420640353</v>
      </c>
      <c r="P412" s="49">
        <f t="shared" ref="P412:P475" si="416">IF(OR(N412=90, N412=270), 0, DEGREES(ATAN(TAN(RADIANS(K412))*SIN(RADIANS(E412)))))</f>
        <v>4.7199338810065619E-2</v>
      </c>
      <c r="Q412" s="20">
        <f t="shared" si="370"/>
        <v>4.7199338810065619E-2</v>
      </c>
      <c r="R412" s="49">
        <f t="shared" ref="R412:R475" si="417">DEGREES(ACOS(COS(RADIANS(E412))*COS(RADIANS(Q412))))</f>
        <v>9.4360408434092505E-2</v>
      </c>
      <c r="S412" s="20">
        <f t="shared" si="371"/>
        <v>9.4360408434092505E-2</v>
      </c>
      <c r="T412" s="57">
        <f t="shared" ref="T412:T475" si="418">BI411</f>
        <v>-8.379191456281905E-2</v>
      </c>
      <c r="U412" s="16">
        <f t="shared" si="401"/>
        <v>-2.0844448570973423E-3</v>
      </c>
      <c r="V412" s="16">
        <f t="shared" ref="V412:V475" si="419">IF(U412&lt;-90,-90,U412)</f>
        <v>-2.0844448570973423E-3</v>
      </c>
      <c r="W412" s="34">
        <f t="shared" si="372"/>
        <v>4</v>
      </c>
      <c r="X412" s="49">
        <f t="shared" ref="X412:X475" si="420">DEGREES(ACOS(SIN(RADIANS(K412))*COS(RADIANS(V412))))</f>
        <v>59.986571946607306</v>
      </c>
      <c r="Y412" s="20">
        <f t="shared" ref="Y412:Y475" si="421">MOD(IF(AND(W412&gt;=5,W412&lt;=12),360-X412,X412),360)</f>
        <v>59.986571946607306</v>
      </c>
      <c r="Z412" s="16">
        <f t="shared" si="402"/>
        <v>30.013428053392694</v>
      </c>
      <c r="AA412" s="49">
        <f t="shared" si="373"/>
        <v>-1.2041062458690317E-3</v>
      </c>
      <c r="AB412" s="20">
        <f t="shared" si="403"/>
        <v>359.99879589375411</v>
      </c>
      <c r="AC412" s="49">
        <f t="shared" si="404"/>
        <v>2.4072353489359424E-3</v>
      </c>
      <c r="AD412" s="20">
        <f t="shared" si="405"/>
        <v>359.99759276465107</v>
      </c>
      <c r="AF412" s="58">
        <f t="shared" ref="AF412:AF475" si="422">BG411</f>
        <v>6.1111521599347931</v>
      </c>
      <c r="AG412" s="51">
        <f t="shared" si="406"/>
        <v>366.6691295960876</v>
      </c>
      <c r="AH412" s="16">
        <f t="shared" si="407"/>
        <v>250.00167927005975</v>
      </c>
      <c r="AI412" s="52">
        <f t="shared" si="374"/>
        <v>159.83617471878793</v>
      </c>
      <c r="AJ412" s="52">
        <f t="shared" si="408"/>
        <v>4.8403445055953398E-2</v>
      </c>
      <c r="AK412" s="16">
        <f t="shared" ref="AK412:AK475" si="423">MOD(AJ412+AK411,360)</f>
        <v>18.678824250316779</v>
      </c>
      <c r="AL412" s="16">
        <f t="shared" ref="AL412:AL475" si="424">MOD(AB412+AK412,360)</f>
        <v>18.677620144070886</v>
      </c>
      <c r="AM412" s="32">
        <f t="shared" si="375"/>
        <v>6.1111521558906308</v>
      </c>
      <c r="AN412" s="32">
        <f t="shared" si="376"/>
        <v>-2.2232631785726737E-4</v>
      </c>
      <c r="AO412" s="32">
        <f t="shared" si="377"/>
        <v>5.7893110019349683</v>
      </c>
      <c r="AP412" s="32">
        <f t="shared" si="378"/>
        <v>-2.2232631785726737E-4</v>
      </c>
      <c r="AQ412" s="32">
        <f t="shared" si="379"/>
        <v>1.9570536005233556</v>
      </c>
      <c r="AR412" s="56">
        <f t="shared" si="409"/>
        <v>2323.2898568320552</v>
      </c>
      <c r="AS412" s="56">
        <f t="shared" si="409"/>
        <v>-2.9091740251879151E-2</v>
      </c>
      <c r="AT412" s="56">
        <f t="shared" si="409"/>
        <v>382.04321110425678</v>
      </c>
      <c r="AU412" s="55">
        <f t="shared" si="410"/>
        <v>0.31005890174502254</v>
      </c>
      <c r="AV412" s="56">
        <f t="shared" si="380"/>
        <v>11547.160508636871</v>
      </c>
      <c r="AW412" s="53">
        <f t="shared" si="381"/>
        <v>1.031995395013563E-2</v>
      </c>
      <c r="AX412" s="53">
        <f t="shared" si="382"/>
        <v>9.6755863810539314E-2</v>
      </c>
      <c r="AY412" s="56">
        <f t="shared" si="383"/>
        <v>676.66878817509632</v>
      </c>
      <c r="AZ412" s="56">
        <f t="shared" si="384"/>
        <v>399.59043679696981</v>
      </c>
      <c r="BA412" s="53">
        <f t="shared" si="385"/>
        <v>7.4403432051347793E-3</v>
      </c>
      <c r="BB412" s="56">
        <f t="shared" si="386"/>
        <v>277.09198718535492</v>
      </c>
      <c r="BC412" s="56">
        <f t="shared" si="387"/>
        <v>-1.3635807228411068E-2</v>
      </c>
      <c r="BD412" s="53">
        <f t="shared" si="388"/>
        <v>-1.218662393796938E-8</v>
      </c>
      <c r="BE412" s="32">
        <f t="shared" si="389"/>
        <v>6.111152147748169</v>
      </c>
      <c r="BF412" s="53">
        <f t="shared" si="390"/>
        <v>3.2513995013339884E-7</v>
      </c>
      <c r="BG412" s="51">
        <f t="shared" si="411"/>
        <v>6.1111524728881195</v>
      </c>
      <c r="BH412" s="51">
        <f t="shared" si="391"/>
        <v>-8.9372222163078569E-3</v>
      </c>
      <c r="BI412" s="51">
        <f t="shared" si="392"/>
        <v>-8.3791910291832708E-2</v>
      </c>
    </row>
    <row r="413" spans="1:61" ht="12.75" customHeight="1" x14ac:dyDescent="0.2">
      <c r="A413" s="45">
        <f t="shared" si="393"/>
        <v>387</v>
      </c>
      <c r="B413" s="57">
        <f t="shared" si="412"/>
        <v>9.6755863810539314E-2</v>
      </c>
      <c r="C413" s="16">
        <f t="shared" si="394"/>
        <v>9.4348628461602857E-2</v>
      </c>
      <c r="D413" s="34">
        <f t="shared" si="395"/>
        <v>1</v>
      </c>
      <c r="E413" s="49">
        <f t="shared" si="413"/>
        <v>8.1697241629266629E-2</v>
      </c>
      <c r="F413" s="49">
        <f t="shared" si="396"/>
        <v>4.7193494384115568E-2</v>
      </c>
      <c r="G413" s="20">
        <f t="shared" si="367"/>
        <v>4.7193494384115568E-2</v>
      </c>
      <c r="H413" s="49">
        <f t="shared" si="397"/>
        <v>30.01346169966838</v>
      </c>
      <c r="I413" s="20">
        <f t="shared" si="368"/>
        <v>30.01346169966838</v>
      </c>
      <c r="J413" s="57">
        <f t="shared" si="398"/>
        <v>0</v>
      </c>
      <c r="K413" s="16">
        <f t="shared" si="369"/>
        <v>30.01346169966838</v>
      </c>
      <c r="L413" s="34">
        <f t="shared" si="399"/>
        <v>1</v>
      </c>
      <c r="M413" s="49">
        <f t="shared" si="414"/>
        <v>59.986571946607306</v>
      </c>
      <c r="N413" s="20">
        <f t="shared" si="415"/>
        <v>59.986571946607306</v>
      </c>
      <c r="O413" s="16">
        <f t="shared" si="400"/>
        <v>30.013428053392694</v>
      </c>
      <c r="P413" s="49">
        <f t="shared" si="416"/>
        <v>4.7193494384115582E-2</v>
      </c>
      <c r="Q413" s="20">
        <f t="shared" si="370"/>
        <v>4.7193494384115582E-2</v>
      </c>
      <c r="R413" s="49">
        <f t="shared" si="417"/>
        <v>9.4348628461790027E-2</v>
      </c>
      <c r="S413" s="20">
        <f t="shared" si="371"/>
        <v>9.4348628461790027E-2</v>
      </c>
      <c r="T413" s="57">
        <f t="shared" si="418"/>
        <v>-8.3791910291832708E-2</v>
      </c>
      <c r="U413" s="16">
        <f t="shared" si="401"/>
        <v>-2.0946686625660793E-3</v>
      </c>
      <c r="V413" s="16">
        <f t="shared" si="419"/>
        <v>-2.0946686625660793E-3</v>
      </c>
      <c r="W413" s="34">
        <f t="shared" si="372"/>
        <v>4</v>
      </c>
      <c r="X413" s="49">
        <f t="shared" si="420"/>
        <v>59.986538322449988</v>
      </c>
      <c r="Y413" s="20">
        <f t="shared" si="421"/>
        <v>59.986538322449988</v>
      </c>
      <c r="Z413" s="16">
        <f t="shared" si="402"/>
        <v>30.013461677550012</v>
      </c>
      <c r="AA413" s="49">
        <f t="shared" si="373"/>
        <v>-1.2100137973948732E-3</v>
      </c>
      <c r="AB413" s="20">
        <f t="shared" si="403"/>
        <v>359.99878998620261</v>
      </c>
      <c r="AC413" s="49">
        <f t="shared" si="404"/>
        <v>2.4190432938860609E-3</v>
      </c>
      <c r="AD413" s="20">
        <f t="shared" si="405"/>
        <v>359.99758095670609</v>
      </c>
      <c r="AF413" s="58">
        <f t="shared" si="422"/>
        <v>6.1111524728881195</v>
      </c>
      <c r="AG413" s="51">
        <f t="shared" si="406"/>
        <v>366.66914837328716</v>
      </c>
      <c r="AH413" s="16">
        <f t="shared" si="407"/>
        <v>250.00169207269582</v>
      </c>
      <c r="AI413" s="52">
        <f t="shared" si="374"/>
        <v>159.83619108927337</v>
      </c>
      <c r="AJ413" s="52">
        <f t="shared" si="408"/>
        <v>4.8403508181479538E-2</v>
      </c>
      <c r="AK413" s="16">
        <f t="shared" si="423"/>
        <v>18.727227758498259</v>
      </c>
      <c r="AL413" s="16">
        <f t="shared" si="424"/>
        <v>18.726017744700869</v>
      </c>
      <c r="AM413" s="32">
        <f t="shared" si="375"/>
        <v>6.1111524688041872</v>
      </c>
      <c r="AN413" s="32">
        <f t="shared" si="376"/>
        <v>-2.2341679759060859E-4</v>
      </c>
      <c r="AO413" s="32">
        <f t="shared" si="377"/>
        <v>5.787656114857624</v>
      </c>
      <c r="AP413" s="32">
        <f t="shared" si="378"/>
        <v>-2.2341679759060859E-4</v>
      </c>
      <c r="AQ413" s="32">
        <f t="shared" si="379"/>
        <v>1.9619432186285792</v>
      </c>
      <c r="AR413" s="56">
        <f t="shared" si="409"/>
        <v>2329.077512946913</v>
      </c>
      <c r="AS413" s="56">
        <f t="shared" si="409"/>
        <v>-2.931515704946976E-2</v>
      </c>
      <c r="AT413" s="56">
        <f t="shared" si="409"/>
        <v>384.00515432288535</v>
      </c>
      <c r="AU413" s="55">
        <f t="shared" si="410"/>
        <v>0.31005890174502254</v>
      </c>
      <c r="AV413" s="56">
        <f t="shared" si="380"/>
        <v>11547.161691301704</v>
      </c>
      <c r="AW413" s="53">
        <f t="shared" si="381"/>
        <v>1.0319955007109473E-2</v>
      </c>
      <c r="AX413" s="53">
        <f t="shared" si="382"/>
        <v>9.6755868765426453E-2</v>
      </c>
      <c r="AY413" s="56">
        <f t="shared" si="383"/>
        <v>676.66875352275395</v>
      </c>
      <c r="AZ413" s="56">
        <f t="shared" si="384"/>
        <v>399.59047772318343</v>
      </c>
      <c r="BA413" s="53">
        <f t="shared" si="385"/>
        <v>7.4403432051347793E-3</v>
      </c>
      <c r="BB413" s="56">
        <f t="shared" si="386"/>
        <v>277.09201556522794</v>
      </c>
      <c r="BC413" s="56">
        <f t="shared" si="387"/>
        <v>-1.3739765657419412E-2</v>
      </c>
      <c r="BD413" s="53">
        <f t="shared" si="388"/>
        <v>-1.2279533896161449E-8</v>
      </c>
      <c r="BE413" s="32">
        <f t="shared" si="389"/>
        <v>6.1111524606085856</v>
      </c>
      <c r="BF413" s="53">
        <f t="shared" si="390"/>
        <v>3.267346997318269E-7</v>
      </c>
      <c r="BG413" s="51">
        <f t="shared" si="411"/>
        <v>6.1111527873432854</v>
      </c>
      <c r="BH413" s="51">
        <f t="shared" si="391"/>
        <v>-8.9372222162496968E-3</v>
      </c>
      <c r="BI413" s="51">
        <f t="shared" si="392"/>
        <v>-8.3791906000287131E-2</v>
      </c>
    </row>
    <row r="414" spans="1:61" ht="12.75" customHeight="1" x14ac:dyDescent="0.2">
      <c r="A414" s="45">
        <f t="shared" si="393"/>
        <v>388</v>
      </c>
      <c r="B414" s="57">
        <f t="shared" si="412"/>
        <v>9.6755868765426453E-2</v>
      </c>
      <c r="C414" s="16">
        <f t="shared" si="394"/>
        <v>9.4336825471486918E-2</v>
      </c>
      <c r="D414" s="34">
        <f t="shared" si="395"/>
        <v>1</v>
      </c>
      <c r="E414" s="49">
        <f t="shared" si="413"/>
        <v>8.1686993634674604E-2</v>
      </c>
      <c r="F414" s="49">
        <f t="shared" si="396"/>
        <v>4.7187638419844948E-2</v>
      </c>
      <c r="G414" s="20">
        <f t="shared" si="367"/>
        <v>4.7187638419844948E-2</v>
      </c>
      <c r="H414" s="49">
        <f t="shared" si="397"/>
        <v>30.013495315430717</v>
      </c>
      <c r="I414" s="20">
        <f t="shared" si="368"/>
        <v>30.013495315430717</v>
      </c>
      <c r="J414" s="57">
        <f t="shared" si="398"/>
        <v>0</v>
      </c>
      <c r="K414" s="16">
        <f t="shared" si="369"/>
        <v>30.013495315430717</v>
      </c>
      <c r="L414" s="34">
        <f t="shared" si="399"/>
        <v>1</v>
      </c>
      <c r="M414" s="49">
        <f t="shared" si="414"/>
        <v>59.98653832244996</v>
      </c>
      <c r="N414" s="20">
        <f t="shared" si="415"/>
        <v>59.98653832244996</v>
      </c>
      <c r="O414" s="16">
        <f t="shared" si="400"/>
        <v>30.01346167755004</v>
      </c>
      <c r="P414" s="49">
        <f t="shared" si="416"/>
        <v>4.7187638419844975E-2</v>
      </c>
      <c r="Q414" s="20">
        <f t="shared" si="370"/>
        <v>4.7187638419844975E-2</v>
      </c>
      <c r="R414" s="49">
        <f t="shared" si="417"/>
        <v>9.4336825468225666E-2</v>
      </c>
      <c r="S414" s="20">
        <f t="shared" si="371"/>
        <v>9.4336825468225666E-2</v>
      </c>
      <c r="T414" s="57">
        <f t="shared" si="418"/>
        <v>-8.3791906000287131E-2</v>
      </c>
      <c r="U414" s="16">
        <f t="shared" si="401"/>
        <v>-2.1049123656125268E-3</v>
      </c>
      <c r="V414" s="16">
        <f t="shared" si="419"/>
        <v>-2.1049123656125268E-3</v>
      </c>
      <c r="W414" s="34">
        <f t="shared" si="372"/>
        <v>4</v>
      </c>
      <c r="X414" s="49">
        <f t="shared" si="420"/>
        <v>59.98650470690454</v>
      </c>
      <c r="Y414" s="20">
        <f t="shared" si="421"/>
        <v>59.98650470690454</v>
      </c>
      <c r="Z414" s="16">
        <f t="shared" si="402"/>
        <v>30.01349529309546</v>
      </c>
      <c r="AA414" s="49">
        <f t="shared" si="373"/>
        <v>-1.2159328586254872E-3</v>
      </c>
      <c r="AB414" s="20">
        <f t="shared" si="403"/>
        <v>359.9987840671414</v>
      </c>
      <c r="AC414" s="49">
        <f t="shared" si="404"/>
        <v>2.4308740953453418E-3</v>
      </c>
      <c r="AD414" s="20">
        <f t="shared" si="405"/>
        <v>359.99756912590465</v>
      </c>
      <c r="AF414" s="58">
        <f t="shared" si="422"/>
        <v>6.1111527873432854</v>
      </c>
      <c r="AG414" s="51">
        <f t="shared" si="406"/>
        <v>366.66916724059712</v>
      </c>
      <c r="AH414" s="16">
        <f t="shared" si="407"/>
        <v>250.00170493677078</v>
      </c>
      <c r="AI414" s="52">
        <f t="shared" si="374"/>
        <v>159.83620753832042</v>
      </c>
      <c r="AJ414" s="52">
        <f t="shared" si="408"/>
        <v>4.8403571278470281E-2</v>
      </c>
      <c r="AK414" s="16">
        <f t="shared" si="423"/>
        <v>18.775631329776729</v>
      </c>
      <c r="AL414" s="16">
        <f t="shared" si="424"/>
        <v>18.77441539691813</v>
      </c>
      <c r="AM414" s="32">
        <f t="shared" si="375"/>
        <v>6.1111527832193113</v>
      </c>
      <c r="AN414" s="32">
        <f t="shared" si="376"/>
        <v>-2.245093997612111E-4</v>
      </c>
      <c r="AO414" s="32">
        <f t="shared" si="377"/>
        <v>5.7859970976889041</v>
      </c>
      <c r="AP414" s="32">
        <f t="shared" si="378"/>
        <v>-2.245093997612111E-4</v>
      </c>
      <c r="AQ414" s="32">
        <f t="shared" si="379"/>
        <v>1.9668314430537028</v>
      </c>
      <c r="AR414" s="56">
        <f t="shared" si="409"/>
        <v>2334.8635100446018</v>
      </c>
      <c r="AS414" s="56">
        <f t="shared" si="409"/>
        <v>-2.9539666449230971E-2</v>
      </c>
      <c r="AT414" s="56">
        <f t="shared" si="409"/>
        <v>385.97198576593905</v>
      </c>
      <c r="AU414" s="55">
        <f t="shared" si="410"/>
        <v>0.31005890174502254</v>
      </c>
      <c r="AV414" s="56">
        <f t="shared" si="380"/>
        <v>11547.162879642121</v>
      </c>
      <c r="AW414" s="53">
        <f t="shared" si="381"/>
        <v>1.0319956069155711E-2</v>
      </c>
      <c r="AX414" s="53">
        <f t="shared" si="382"/>
        <v>9.6755873744091753E-2</v>
      </c>
      <c r="AY414" s="56">
        <f t="shared" si="383"/>
        <v>676.66871870412115</v>
      </c>
      <c r="AZ414" s="56">
        <f t="shared" si="384"/>
        <v>399.59051884580106</v>
      </c>
      <c r="BA414" s="53">
        <f t="shared" si="385"/>
        <v>7.4403432051347793E-3</v>
      </c>
      <c r="BB414" s="56">
        <f t="shared" si="386"/>
        <v>277.09204408129534</v>
      </c>
      <c r="BC414" s="56">
        <f t="shared" si="387"/>
        <v>-1.3844222975251341E-2</v>
      </c>
      <c r="BD414" s="53">
        <f t="shared" si="388"/>
        <v>-1.2372889722381572E-8</v>
      </c>
      <c r="BE414" s="32">
        <f t="shared" si="389"/>
        <v>6.111152774970396</v>
      </c>
      <c r="BF414" s="53">
        <f t="shared" si="390"/>
        <v>3.2833255303308397E-7</v>
      </c>
      <c r="BG414" s="51">
        <f t="shared" si="411"/>
        <v>6.1111531033029491</v>
      </c>
      <c r="BH414" s="51">
        <f t="shared" si="391"/>
        <v>-8.9372222161911378E-3</v>
      </c>
      <c r="BI414" s="51">
        <f t="shared" si="392"/>
        <v>-8.379190168814607E-2</v>
      </c>
    </row>
    <row r="415" spans="1:61" ht="12.75" customHeight="1" x14ac:dyDescent="0.2">
      <c r="A415" s="45">
        <f t="shared" si="393"/>
        <v>389</v>
      </c>
      <c r="B415" s="57">
        <f t="shared" si="412"/>
        <v>9.6755873744091753E-2</v>
      </c>
      <c r="C415" s="16">
        <f t="shared" si="394"/>
        <v>9.4324999648733865E-2</v>
      </c>
      <c r="D415" s="34">
        <f t="shared" si="395"/>
        <v>1</v>
      </c>
      <c r="E415" s="49">
        <f t="shared" si="413"/>
        <v>8.1676725883127146E-2</v>
      </c>
      <c r="F415" s="49">
        <f t="shared" si="396"/>
        <v>4.7181771010290113E-2</v>
      </c>
      <c r="G415" s="20">
        <f t="shared" si="367"/>
        <v>4.7181771010290113E-2</v>
      </c>
      <c r="H415" s="49">
        <f t="shared" si="397"/>
        <v>30.013528922565911</v>
      </c>
      <c r="I415" s="20">
        <f t="shared" si="368"/>
        <v>30.013528922565911</v>
      </c>
      <c r="J415" s="57">
        <f t="shared" si="398"/>
        <v>0</v>
      </c>
      <c r="K415" s="16">
        <f t="shared" si="369"/>
        <v>30.013528922565911</v>
      </c>
      <c r="L415" s="34">
        <f t="shared" si="399"/>
        <v>1</v>
      </c>
      <c r="M415" s="49">
        <f t="shared" si="414"/>
        <v>59.98650470690454</v>
      </c>
      <c r="N415" s="20">
        <f t="shared" si="415"/>
        <v>59.98650470690454</v>
      </c>
      <c r="O415" s="16">
        <f t="shared" si="400"/>
        <v>30.01349529309546</v>
      </c>
      <c r="P415" s="49">
        <f t="shared" si="416"/>
        <v>4.7181771010290106E-2</v>
      </c>
      <c r="Q415" s="20">
        <f t="shared" si="370"/>
        <v>4.7181771010290106E-2</v>
      </c>
      <c r="R415" s="49">
        <f t="shared" si="417"/>
        <v>9.4324999645683014E-2</v>
      </c>
      <c r="S415" s="20">
        <f t="shared" si="371"/>
        <v>9.4324999645683014E-2</v>
      </c>
      <c r="T415" s="57">
        <f t="shared" si="418"/>
        <v>-8.379190168814607E-2</v>
      </c>
      <c r="U415" s="16">
        <f t="shared" si="401"/>
        <v>-2.1151758050189234E-3</v>
      </c>
      <c r="V415" s="16">
        <f t="shared" si="419"/>
        <v>-2.1151758050189234E-3</v>
      </c>
      <c r="W415" s="34">
        <f t="shared" si="372"/>
        <v>4</v>
      </c>
      <c r="X415" s="49">
        <f t="shared" si="420"/>
        <v>59.986471099987718</v>
      </c>
      <c r="Y415" s="20">
        <f t="shared" si="421"/>
        <v>59.986471099987718</v>
      </c>
      <c r="Z415" s="16">
        <f t="shared" si="402"/>
        <v>30.013528900012282</v>
      </c>
      <c r="AA415" s="49">
        <f t="shared" si="373"/>
        <v>-1.2218633364707327E-3</v>
      </c>
      <c r="AB415" s="20">
        <f t="shared" si="403"/>
        <v>359.99877813666353</v>
      </c>
      <c r="AC415" s="49">
        <f t="shared" si="404"/>
        <v>2.4427277196380731E-3</v>
      </c>
      <c r="AD415" s="20">
        <f t="shared" si="405"/>
        <v>359.99755727228035</v>
      </c>
      <c r="AF415" s="58">
        <f t="shared" si="422"/>
        <v>6.1111531033029491</v>
      </c>
      <c r="AG415" s="51">
        <f t="shared" si="406"/>
        <v>366.66918619817693</v>
      </c>
      <c r="AH415" s="16">
        <f t="shared" si="407"/>
        <v>250.00171786239338</v>
      </c>
      <c r="AI415" s="52">
        <f t="shared" si="374"/>
        <v>159.8362240660681</v>
      </c>
      <c r="AJ415" s="52">
        <f t="shared" si="408"/>
        <v>4.8403634346755098E-2</v>
      </c>
      <c r="AK415" s="16">
        <f t="shared" si="423"/>
        <v>18.824034964123484</v>
      </c>
      <c r="AL415" s="16">
        <f t="shared" si="424"/>
        <v>18.822813100787016</v>
      </c>
      <c r="AM415" s="32">
        <f t="shared" si="375"/>
        <v>6.1111530991386607</v>
      </c>
      <c r="AN415" s="32">
        <f t="shared" si="376"/>
        <v>-2.2560410717486115E-4</v>
      </c>
      <c r="AO415" s="32">
        <f t="shared" si="377"/>
        <v>5.7843339515979943</v>
      </c>
      <c r="AP415" s="32">
        <f t="shared" si="378"/>
        <v>-2.2560410717486115E-4</v>
      </c>
      <c r="AQ415" s="32">
        <f t="shared" si="379"/>
        <v>1.9717182703172351</v>
      </c>
      <c r="AR415" s="56">
        <f t="shared" si="409"/>
        <v>2340.6478439961998</v>
      </c>
      <c r="AS415" s="56">
        <f t="shared" si="409"/>
        <v>-2.9765270556405831E-2</v>
      </c>
      <c r="AT415" s="56">
        <f t="shared" si="409"/>
        <v>387.94370403625629</v>
      </c>
      <c r="AU415" s="55">
        <f t="shared" si="410"/>
        <v>0.31005890174502254</v>
      </c>
      <c r="AV415" s="56">
        <f t="shared" si="380"/>
        <v>11547.164073668166</v>
      </c>
      <c r="AW415" s="53">
        <f t="shared" si="381"/>
        <v>1.0319957136283321E-2</v>
      </c>
      <c r="AX415" s="53">
        <f t="shared" si="382"/>
        <v>9.675587874657729E-2</v>
      </c>
      <c r="AY415" s="56">
        <f t="shared" si="383"/>
        <v>676.66868371890359</v>
      </c>
      <c r="AZ415" s="56">
        <f t="shared" si="384"/>
        <v>399.59056016517025</v>
      </c>
      <c r="BA415" s="53">
        <f t="shared" si="385"/>
        <v>7.4403432051347793E-3</v>
      </c>
      <c r="BB415" s="56">
        <f t="shared" si="386"/>
        <v>277.0920727337982</v>
      </c>
      <c r="BC415" s="56">
        <f t="shared" si="387"/>
        <v>-1.3949180064855682E-2</v>
      </c>
      <c r="BD415" s="53">
        <f t="shared" si="388"/>
        <v>-1.2466692205740742E-8</v>
      </c>
      <c r="BE415" s="32">
        <f t="shared" si="389"/>
        <v>6.1111530908362566</v>
      </c>
      <c r="BF415" s="53">
        <f t="shared" si="390"/>
        <v>3.2993348488978606E-7</v>
      </c>
      <c r="BG415" s="51">
        <f t="shared" si="411"/>
        <v>6.1111534207697416</v>
      </c>
      <c r="BH415" s="51">
        <f t="shared" si="391"/>
        <v>-8.9372222161321797E-3</v>
      </c>
      <c r="BI415" s="51">
        <f t="shared" si="392"/>
        <v>-8.3791897355373082E-2</v>
      </c>
    </row>
    <row r="416" spans="1:61" ht="12.75" customHeight="1" x14ac:dyDescent="0.2">
      <c r="A416" s="45">
        <f t="shared" si="393"/>
        <v>390</v>
      </c>
      <c r="B416" s="57">
        <f t="shared" si="412"/>
        <v>9.675587874657729E-2</v>
      </c>
      <c r="C416" s="16">
        <f t="shared" si="394"/>
        <v>9.4313151026938158E-2</v>
      </c>
      <c r="D416" s="34">
        <f t="shared" si="395"/>
        <v>1</v>
      </c>
      <c r="E416" s="49">
        <f t="shared" si="413"/>
        <v>8.1666438403745198E-2</v>
      </c>
      <c r="F416" s="49">
        <f t="shared" si="396"/>
        <v>4.717589217220116E-2</v>
      </c>
      <c r="G416" s="20">
        <f t="shared" si="367"/>
        <v>4.717589217220116E-2</v>
      </c>
      <c r="H416" s="49">
        <f t="shared" si="397"/>
        <v>30.013562521057274</v>
      </c>
      <c r="I416" s="20">
        <f t="shared" si="368"/>
        <v>30.013562521057274</v>
      </c>
      <c r="J416" s="57">
        <f t="shared" si="398"/>
        <v>0</v>
      </c>
      <c r="K416" s="16">
        <f t="shared" si="369"/>
        <v>30.013562521057274</v>
      </c>
      <c r="L416" s="34">
        <f t="shared" si="399"/>
        <v>1</v>
      </c>
      <c r="M416" s="49">
        <f t="shared" si="414"/>
        <v>59.98647109998771</v>
      </c>
      <c r="N416" s="20">
        <f t="shared" si="415"/>
        <v>59.98647109998771</v>
      </c>
      <c r="O416" s="16">
        <f t="shared" si="400"/>
        <v>30.01352890001229</v>
      </c>
      <c r="P416" s="49">
        <f t="shared" si="416"/>
        <v>4.7175892172201146E-2</v>
      </c>
      <c r="Q416" s="20">
        <f t="shared" si="370"/>
        <v>4.7175892172201146E-2</v>
      </c>
      <c r="R416" s="49">
        <f t="shared" si="417"/>
        <v>9.4313151028079523E-2</v>
      </c>
      <c r="S416" s="20">
        <f t="shared" si="371"/>
        <v>9.4313151028079523E-2</v>
      </c>
      <c r="T416" s="57">
        <f t="shared" si="418"/>
        <v>-8.3791897355373082E-2</v>
      </c>
      <c r="U416" s="16">
        <f t="shared" si="401"/>
        <v>-2.1254589516278843E-3</v>
      </c>
      <c r="V416" s="16">
        <f t="shared" si="419"/>
        <v>-2.1254589516278843E-3</v>
      </c>
      <c r="W416" s="34">
        <f t="shared" si="372"/>
        <v>4</v>
      </c>
      <c r="X416" s="49">
        <f t="shared" si="420"/>
        <v>59.98643750171621</v>
      </c>
      <c r="Y416" s="20">
        <f t="shared" si="421"/>
        <v>59.98643750171621</v>
      </c>
      <c r="Z416" s="16">
        <f t="shared" si="402"/>
        <v>30.01356249828379</v>
      </c>
      <c r="AA416" s="49">
        <f t="shared" si="373"/>
        <v>-1.2278052141267064E-3</v>
      </c>
      <c r="AB416" s="20">
        <f t="shared" si="403"/>
        <v>359.99877219478589</v>
      </c>
      <c r="AC416" s="49">
        <f t="shared" si="404"/>
        <v>2.454604133075819E-3</v>
      </c>
      <c r="AD416" s="20">
        <f t="shared" si="405"/>
        <v>359.99754539586695</v>
      </c>
      <c r="AF416" s="58">
        <f t="shared" si="422"/>
        <v>6.1111534207697416</v>
      </c>
      <c r="AG416" s="51">
        <f t="shared" si="406"/>
        <v>366.6692052461845</v>
      </c>
      <c r="AH416" s="16">
        <f t="shared" si="407"/>
        <v>250.00173084967128</v>
      </c>
      <c r="AI416" s="52">
        <f t="shared" si="374"/>
        <v>159.8362406726541</v>
      </c>
      <c r="AJ416" s="52">
        <f t="shared" si="408"/>
        <v>4.8403697386333988E-2</v>
      </c>
      <c r="AK416" s="16">
        <f t="shared" si="423"/>
        <v>18.872438661509818</v>
      </c>
      <c r="AL416" s="16">
        <f t="shared" si="424"/>
        <v>18.871210856295704</v>
      </c>
      <c r="AM416" s="32">
        <f t="shared" si="375"/>
        <v>6.1111534165648633</v>
      </c>
      <c r="AN416" s="32">
        <f t="shared" si="376"/>
        <v>-2.2670091672287207E-4</v>
      </c>
      <c r="AO416" s="32">
        <f t="shared" si="377"/>
        <v>5.7826666777595994</v>
      </c>
      <c r="AP416" s="32">
        <f t="shared" si="378"/>
        <v>-2.2670091672287207E-4</v>
      </c>
      <c r="AQ416" s="32">
        <f t="shared" si="379"/>
        <v>1.9766036969309642</v>
      </c>
      <c r="AR416" s="56">
        <f t="shared" si="409"/>
        <v>2346.4305106739594</v>
      </c>
      <c r="AS416" s="56">
        <f t="shared" si="409"/>
        <v>-2.9991971473128702E-2</v>
      </c>
      <c r="AT416" s="56">
        <f t="shared" si="409"/>
        <v>389.92030773318726</v>
      </c>
      <c r="AU416" s="55">
        <f t="shared" si="410"/>
        <v>0.31005890174502254</v>
      </c>
      <c r="AV416" s="56">
        <f t="shared" si="380"/>
        <v>11547.165273389781</v>
      </c>
      <c r="AW416" s="53">
        <f t="shared" si="381"/>
        <v>1.0319958208501189E-2</v>
      </c>
      <c r="AX416" s="53">
        <f t="shared" si="382"/>
        <v>9.675588377292467E-2</v>
      </c>
      <c r="AY416" s="56">
        <f t="shared" si="383"/>
        <v>676.66864856681002</v>
      </c>
      <c r="AZ416" s="56">
        <f t="shared" si="384"/>
        <v>399.59060168163523</v>
      </c>
      <c r="BA416" s="53">
        <f t="shared" si="385"/>
        <v>7.4403432051347793E-3</v>
      </c>
      <c r="BB416" s="56">
        <f t="shared" si="386"/>
        <v>277.0921015229751</v>
      </c>
      <c r="BC416" s="56">
        <f t="shared" si="387"/>
        <v>-1.4054637800313685E-2</v>
      </c>
      <c r="BD416" s="53">
        <f t="shared" si="388"/>
        <v>-1.2560942127424792E-8</v>
      </c>
      <c r="BE416" s="32">
        <f t="shared" si="389"/>
        <v>6.111153408208799</v>
      </c>
      <c r="BF416" s="53">
        <f t="shared" si="390"/>
        <v>3.3153749075384912E-7</v>
      </c>
      <c r="BG416" s="51">
        <f t="shared" si="411"/>
        <v>6.1111537397462898</v>
      </c>
      <c r="BH416" s="51">
        <f t="shared" si="391"/>
        <v>-8.937222216072821E-3</v>
      </c>
      <c r="BI416" s="51">
        <f t="shared" si="392"/>
        <v>-8.3791893001932072E-2</v>
      </c>
    </row>
    <row r="417" spans="1:61" ht="12.75" customHeight="1" x14ac:dyDescent="0.2">
      <c r="A417" s="45">
        <f t="shared" si="393"/>
        <v>391</v>
      </c>
      <c r="B417" s="57">
        <f t="shared" si="412"/>
        <v>9.675588377292467E-2</v>
      </c>
      <c r="C417" s="16">
        <f t="shared" si="394"/>
        <v>9.4301279639864788E-2</v>
      </c>
      <c r="D417" s="34">
        <f t="shared" si="395"/>
        <v>1</v>
      </c>
      <c r="E417" s="49">
        <f t="shared" si="413"/>
        <v>8.1656131225797249E-2</v>
      </c>
      <c r="F417" s="49">
        <f t="shared" si="396"/>
        <v>4.717000192241369E-2</v>
      </c>
      <c r="G417" s="20">
        <f t="shared" si="367"/>
        <v>4.717000192241369E-2</v>
      </c>
      <c r="H417" s="49">
        <f t="shared" si="397"/>
        <v>30.013596110888155</v>
      </c>
      <c r="I417" s="20">
        <f t="shared" si="368"/>
        <v>30.013596110888155</v>
      </c>
      <c r="J417" s="57">
        <f t="shared" si="398"/>
        <v>0</v>
      </c>
      <c r="K417" s="16">
        <f t="shared" si="369"/>
        <v>30.013596110888155</v>
      </c>
      <c r="L417" s="34">
        <f t="shared" si="399"/>
        <v>1</v>
      </c>
      <c r="M417" s="49">
        <f t="shared" si="414"/>
        <v>59.98643750171621</v>
      </c>
      <c r="N417" s="20">
        <f t="shared" si="415"/>
        <v>59.98643750171621</v>
      </c>
      <c r="O417" s="16">
        <f t="shared" si="400"/>
        <v>30.01356249828379</v>
      </c>
      <c r="P417" s="49">
        <f t="shared" si="416"/>
        <v>4.7170001922413697E-2</v>
      </c>
      <c r="Q417" s="20">
        <f t="shared" si="370"/>
        <v>4.7170001922413697E-2</v>
      </c>
      <c r="R417" s="49">
        <f t="shared" si="417"/>
        <v>9.4301279641622951E-2</v>
      </c>
      <c r="S417" s="20">
        <f t="shared" si="371"/>
        <v>9.4301279641622951E-2</v>
      </c>
      <c r="T417" s="57">
        <f t="shared" si="418"/>
        <v>-8.3791893001932072E-2</v>
      </c>
      <c r="U417" s="16">
        <f t="shared" si="401"/>
        <v>-2.135761776134823E-3</v>
      </c>
      <c r="V417" s="16">
        <f t="shared" si="419"/>
        <v>-2.135761776134823E-3</v>
      </c>
      <c r="W417" s="34">
        <f t="shared" si="372"/>
        <v>4</v>
      </c>
      <c r="X417" s="49">
        <f t="shared" si="420"/>
        <v>59.986403912106681</v>
      </c>
      <c r="Y417" s="20">
        <f t="shared" si="421"/>
        <v>59.986403912106681</v>
      </c>
      <c r="Z417" s="16">
        <f t="shared" si="402"/>
        <v>30.013596087893319</v>
      </c>
      <c r="AA417" s="49">
        <f t="shared" si="373"/>
        <v>-1.233758474704342E-3</v>
      </c>
      <c r="AB417" s="20">
        <f t="shared" si="403"/>
        <v>359.99876624152529</v>
      </c>
      <c r="AC417" s="49">
        <f t="shared" si="404"/>
        <v>2.4665033019955888E-3</v>
      </c>
      <c r="AD417" s="20">
        <f t="shared" si="405"/>
        <v>359.997533496698</v>
      </c>
      <c r="AF417" s="58">
        <f t="shared" si="422"/>
        <v>6.1111537397462898</v>
      </c>
      <c r="AG417" s="51">
        <f t="shared" si="406"/>
        <v>366.66922438477741</v>
      </c>
      <c r="AH417" s="16">
        <f t="shared" si="407"/>
        <v>250.00174389871188</v>
      </c>
      <c r="AI417" s="52">
        <f t="shared" si="374"/>
        <v>159.83625735821576</v>
      </c>
      <c r="AJ417" s="52">
        <f t="shared" si="408"/>
        <v>4.8403760397150108E-2</v>
      </c>
      <c r="AK417" s="16">
        <f t="shared" si="423"/>
        <v>18.920842421906968</v>
      </c>
      <c r="AL417" s="16">
        <f t="shared" si="424"/>
        <v>18.919608663432257</v>
      </c>
      <c r="AM417" s="32">
        <f t="shared" si="375"/>
        <v>6.1111537355005483</v>
      </c>
      <c r="AN417" s="32">
        <f t="shared" si="376"/>
        <v>-2.277998252808607E-4</v>
      </c>
      <c r="AO417" s="32">
        <f t="shared" si="377"/>
        <v>5.7809952773513791</v>
      </c>
      <c r="AP417" s="32">
        <f t="shared" si="378"/>
        <v>-2.277998252808607E-4</v>
      </c>
      <c r="AQ417" s="32">
        <f t="shared" si="379"/>
        <v>1.9814877194076559</v>
      </c>
      <c r="AR417" s="56">
        <f t="shared" si="409"/>
        <v>2352.2115059513108</v>
      </c>
      <c r="AS417" s="56">
        <f t="shared" si="409"/>
        <v>-3.0219771298409564E-2</v>
      </c>
      <c r="AT417" s="56">
        <f t="shared" si="409"/>
        <v>391.90179545259491</v>
      </c>
      <c r="AU417" s="55">
        <f t="shared" si="410"/>
        <v>0.31005890174502254</v>
      </c>
      <c r="AV417" s="56">
        <f t="shared" si="380"/>
        <v>11547.166478816896</v>
      </c>
      <c r="AW417" s="53">
        <f t="shared" si="381"/>
        <v>1.0319959285818189E-2</v>
      </c>
      <c r="AX417" s="53">
        <f t="shared" si="382"/>
        <v>9.6755888823175554E-2</v>
      </c>
      <c r="AY417" s="56">
        <f t="shared" si="383"/>
        <v>676.66861324754962</v>
      </c>
      <c r="AZ417" s="56">
        <f t="shared" si="384"/>
        <v>399.59064339553942</v>
      </c>
      <c r="BA417" s="53">
        <f t="shared" si="385"/>
        <v>7.4403432051347793E-3</v>
      </c>
      <c r="BB417" s="56">
        <f t="shared" si="386"/>
        <v>277.09213044906426</v>
      </c>
      <c r="BC417" s="56">
        <f t="shared" si="387"/>
        <v>-1.4160597054058144E-2</v>
      </c>
      <c r="BD417" s="53">
        <f t="shared" si="388"/>
        <v>-1.2655640267146297E-8</v>
      </c>
      <c r="BE417" s="32">
        <f t="shared" si="389"/>
        <v>6.1111537270906497</v>
      </c>
      <c r="BF417" s="53">
        <f t="shared" si="390"/>
        <v>3.331445660542276E-7</v>
      </c>
      <c r="BG417" s="51">
        <f t="shared" si="411"/>
        <v>6.1111540602352159</v>
      </c>
      <c r="BH417" s="51">
        <f t="shared" si="391"/>
        <v>-8.9372222160130597E-3</v>
      </c>
      <c r="BI417" s="51">
        <f t="shared" si="392"/>
        <v>-8.3791888627787026E-2</v>
      </c>
    </row>
    <row r="418" spans="1:61" ht="12.75" customHeight="1" x14ac:dyDescent="0.2">
      <c r="A418" s="45">
        <f t="shared" si="393"/>
        <v>392</v>
      </c>
      <c r="B418" s="57">
        <f t="shared" si="412"/>
        <v>9.6755888823175554E-2</v>
      </c>
      <c r="C418" s="16">
        <f t="shared" si="394"/>
        <v>9.4289385521165059E-2</v>
      </c>
      <c r="D418" s="34">
        <f t="shared" si="395"/>
        <v>1</v>
      </c>
      <c r="E418" s="49">
        <f t="shared" si="413"/>
        <v>8.1645804378453243E-2</v>
      </c>
      <c r="F418" s="49">
        <f t="shared" si="396"/>
        <v>4.7164100277706573E-2</v>
      </c>
      <c r="G418" s="20">
        <f t="shared" si="367"/>
        <v>4.7164100277706573E-2</v>
      </c>
      <c r="H418" s="49">
        <f t="shared" si="397"/>
        <v>30.013629692041896</v>
      </c>
      <c r="I418" s="20">
        <f t="shared" si="368"/>
        <v>30.013629692041896</v>
      </c>
      <c r="J418" s="57">
        <f t="shared" si="398"/>
        <v>0</v>
      </c>
      <c r="K418" s="16">
        <f t="shared" si="369"/>
        <v>30.013629692041896</v>
      </c>
      <c r="L418" s="34">
        <f t="shared" si="399"/>
        <v>1</v>
      </c>
      <c r="M418" s="49">
        <f t="shared" si="414"/>
        <v>59.986403912106681</v>
      </c>
      <c r="N418" s="20">
        <f t="shared" si="415"/>
        <v>59.986403912106681</v>
      </c>
      <c r="O418" s="16">
        <f t="shared" si="400"/>
        <v>30.013596087893319</v>
      </c>
      <c r="P418" s="49">
        <f t="shared" si="416"/>
        <v>4.7164100277706594E-2</v>
      </c>
      <c r="Q418" s="20">
        <f t="shared" si="370"/>
        <v>4.7164100277706594E-2</v>
      </c>
      <c r="R418" s="49">
        <f t="shared" si="417"/>
        <v>9.4289385524072844E-2</v>
      </c>
      <c r="S418" s="20">
        <f t="shared" si="371"/>
        <v>9.4289385524072844E-2</v>
      </c>
      <c r="T418" s="57">
        <f t="shared" si="418"/>
        <v>-8.3791888627787026E-2</v>
      </c>
      <c r="U418" s="16">
        <f t="shared" si="401"/>
        <v>-2.1460842493337823E-3</v>
      </c>
      <c r="V418" s="16">
        <f t="shared" si="419"/>
        <v>-2.1460842493337823E-3</v>
      </c>
      <c r="W418" s="34">
        <f t="shared" si="372"/>
        <v>4</v>
      </c>
      <c r="X418" s="49">
        <f t="shared" si="420"/>
        <v>59.986370331175785</v>
      </c>
      <c r="Y418" s="20">
        <f t="shared" si="421"/>
        <v>59.986370331175785</v>
      </c>
      <c r="Z418" s="16">
        <f t="shared" si="402"/>
        <v>30.013629668824215</v>
      </c>
      <c r="AA418" s="49">
        <f t="shared" si="373"/>
        <v>-1.2397231013714168E-3</v>
      </c>
      <c r="AB418" s="20">
        <f t="shared" si="403"/>
        <v>359.99876027689862</v>
      </c>
      <c r="AC418" s="49">
        <f t="shared" si="404"/>
        <v>2.4784250456909881E-3</v>
      </c>
      <c r="AD418" s="20">
        <f t="shared" si="405"/>
        <v>359.99752157495431</v>
      </c>
      <c r="AF418" s="58">
        <f t="shared" si="422"/>
        <v>6.1111540602352159</v>
      </c>
      <c r="AG418" s="51">
        <f t="shared" si="406"/>
        <v>366.66924361411299</v>
      </c>
      <c r="AH418" s="16">
        <f t="shared" si="407"/>
        <v>250.00175700962251</v>
      </c>
      <c r="AI418" s="52">
        <f t="shared" si="374"/>
        <v>159.83627412289036</v>
      </c>
      <c r="AJ418" s="52">
        <f t="shared" si="408"/>
        <v>4.8403823379089772E-2</v>
      </c>
      <c r="AK418" s="16">
        <f t="shared" si="423"/>
        <v>18.969246245286058</v>
      </c>
      <c r="AL418" s="16">
        <f t="shared" si="424"/>
        <v>18.96800652218468</v>
      </c>
      <c r="AM418" s="32">
        <f t="shared" si="375"/>
        <v>6.1111540559483348</v>
      </c>
      <c r="AN418" s="32">
        <f t="shared" si="376"/>
        <v>-2.2890082973496794E-4</v>
      </c>
      <c r="AO418" s="32">
        <f t="shared" si="377"/>
        <v>5.7793197515539312</v>
      </c>
      <c r="AP418" s="32">
        <f t="shared" si="378"/>
        <v>-2.2890082973496794E-4</v>
      </c>
      <c r="AQ418" s="32">
        <f t="shared" si="379"/>
        <v>1.9863703342610584</v>
      </c>
      <c r="AR418" s="56">
        <f t="shared" si="409"/>
        <v>2357.9908257028646</v>
      </c>
      <c r="AS418" s="56">
        <f t="shared" si="409"/>
        <v>-3.0448672128144533E-2</v>
      </c>
      <c r="AT418" s="56">
        <f t="shared" si="409"/>
        <v>393.88816578685595</v>
      </c>
      <c r="AU418" s="55">
        <f t="shared" si="410"/>
        <v>0.31005890174502254</v>
      </c>
      <c r="AV418" s="56">
        <f t="shared" si="380"/>
        <v>11547.16768995942</v>
      </c>
      <c r="AW418" s="53">
        <f t="shared" si="381"/>
        <v>1.0319960368243177E-2</v>
      </c>
      <c r="AX418" s="53">
        <f t="shared" si="382"/>
        <v>9.6755893897371381E-2</v>
      </c>
      <c r="AY418" s="56">
        <f t="shared" si="383"/>
        <v>676.66857776083225</v>
      </c>
      <c r="AZ418" s="56">
        <f t="shared" si="384"/>
        <v>399.5906853072259</v>
      </c>
      <c r="BA418" s="53">
        <f t="shared" si="385"/>
        <v>7.4403432051347793E-3</v>
      </c>
      <c r="BB418" s="56">
        <f t="shared" si="386"/>
        <v>277.09215951230357</v>
      </c>
      <c r="BC418" s="56">
        <f t="shared" si="387"/>
        <v>-1.4267058697214452E-2</v>
      </c>
      <c r="BD418" s="53">
        <f t="shared" si="388"/>
        <v>-1.2750787403449384E-8</v>
      </c>
      <c r="BE418" s="32">
        <f t="shared" si="389"/>
        <v>6.1111540474844288</v>
      </c>
      <c r="BF418" s="53">
        <f t="shared" si="390"/>
        <v>3.3475470623526073E-7</v>
      </c>
      <c r="BG418" s="51">
        <f t="shared" si="411"/>
        <v>6.1111543822391354</v>
      </c>
      <c r="BH418" s="51">
        <f t="shared" si="391"/>
        <v>-8.9372222159528961E-3</v>
      </c>
      <c r="BI418" s="51">
        <f t="shared" si="392"/>
        <v>-8.3791884232901986E-2</v>
      </c>
    </row>
    <row r="419" spans="1:61" ht="12.75" customHeight="1" x14ac:dyDescent="0.2">
      <c r="A419" s="45">
        <f t="shared" si="393"/>
        <v>393</v>
      </c>
      <c r="B419" s="57">
        <f t="shared" si="412"/>
        <v>9.6755893897371381E-2</v>
      </c>
      <c r="C419" s="16">
        <f t="shared" si="394"/>
        <v>9.4277468851657886E-2</v>
      </c>
      <c r="D419" s="34">
        <f t="shared" si="395"/>
        <v>1</v>
      </c>
      <c r="E419" s="49">
        <f t="shared" si="413"/>
        <v>8.1635458018316467E-2</v>
      </c>
      <c r="F419" s="49">
        <f t="shared" si="396"/>
        <v>4.7158187328473065E-2</v>
      </c>
      <c r="G419" s="20">
        <f t="shared" si="367"/>
        <v>4.7158187328473065E-2</v>
      </c>
      <c r="H419" s="49">
        <f t="shared" si="397"/>
        <v>30.013663264501957</v>
      </c>
      <c r="I419" s="20">
        <f t="shared" si="368"/>
        <v>30.013663264501957</v>
      </c>
      <c r="J419" s="57">
        <f t="shared" si="398"/>
        <v>0</v>
      </c>
      <c r="K419" s="16">
        <f t="shared" si="369"/>
        <v>30.013663264501957</v>
      </c>
      <c r="L419" s="34">
        <f t="shared" si="399"/>
        <v>1</v>
      </c>
      <c r="M419" s="49">
        <f t="shared" si="414"/>
        <v>59.986370331175799</v>
      </c>
      <c r="N419" s="20">
        <f t="shared" si="415"/>
        <v>59.986370331175799</v>
      </c>
      <c r="O419" s="16">
        <f t="shared" si="400"/>
        <v>30.013629668824201</v>
      </c>
      <c r="P419" s="49">
        <f t="shared" si="416"/>
        <v>4.7158187328473045E-2</v>
      </c>
      <c r="Q419" s="20">
        <f t="shared" si="370"/>
        <v>4.7158187328473045E-2</v>
      </c>
      <c r="R419" s="49">
        <f t="shared" si="417"/>
        <v>9.4277468852407995E-2</v>
      </c>
      <c r="S419" s="20">
        <f t="shared" si="371"/>
        <v>9.4277468852407995E-2</v>
      </c>
      <c r="T419" s="57">
        <f t="shared" si="418"/>
        <v>-8.3791884232901986E-2</v>
      </c>
      <c r="U419" s="16">
        <f t="shared" si="401"/>
        <v>-2.156426214585519E-3</v>
      </c>
      <c r="V419" s="16">
        <f t="shared" si="419"/>
        <v>-2.156426214585519E-3</v>
      </c>
      <c r="W419" s="34">
        <f t="shared" si="372"/>
        <v>4</v>
      </c>
      <c r="X419" s="49">
        <f t="shared" si="420"/>
        <v>59.986336758940062</v>
      </c>
      <c r="Y419" s="20">
        <f t="shared" si="421"/>
        <v>59.986336758940062</v>
      </c>
      <c r="Z419" s="16">
        <f t="shared" si="402"/>
        <v>30.013663241059938</v>
      </c>
      <c r="AA419" s="49">
        <f t="shared" si="373"/>
        <v>-1.2456990036814172E-3</v>
      </c>
      <c r="AB419" s="20">
        <f t="shared" si="403"/>
        <v>359.99875430099632</v>
      </c>
      <c r="AC419" s="49">
        <f t="shared" si="404"/>
        <v>2.4903694790309296E-3</v>
      </c>
      <c r="AD419" s="20">
        <f t="shared" si="405"/>
        <v>359.99750963052099</v>
      </c>
      <c r="AF419" s="58">
        <f t="shared" si="422"/>
        <v>6.1111543822391354</v>
      </c>
      <c r="AG419" s="51">
        <f t="shared" si="406"/>
        <v>366.66926293434813</v>
      </c>
      <c r="AH419" s="16">
        <f t="shared" si="407"/>
        <v>250.00177018251011</v>
      </c>
      <c r="AI419" s="52">
        <f t="shared" si="374"/>
        <v>159.8362909668146</v>
      </c>
      <c r="AJ419" s="52">
        <f t="shared" si="408"/>
        <v>4.8403886332152979E-2</v>
      </c>
      <c r="AK419" s="16">
        <f t="shared" si="423"/>
        <v>19.017650131618211</v>
      </c>
      <c r="AL419" s="16">
        <f t="shared" si="424"/>
        <v>19.016404432614536</v>
      </c>
      <c r="AM419" s="32">
        <f t="shared" si="375"/>
        <v>6.1111543779108368</v>
      </c>
      <c r="AN419" s="32">
        <f t="shared" si="376"/>
        <v>-2.3000391337933435E-4</v>
      </c>
      <c r="AO419" s="32">
        <f t="shared" si="377"/>
        <v>5.7776401015482381</v>
      </c>
      <c r="AP419" s="32">
        <f t="shared" si="378"/>
        <v>-2.3000391337933435E-4</v>
      </c>
      <c r="AQ419" s="32">
        <f t="shared" si="379"/>
        <v>1.9912515380133287</v>
      </c>
      <c r="AR419" s="56">
        <f t="shared" si="409"/>
        <v>2363.7684658044127</v>
      </c>
      <c r="AS419" s="56">
        <f t="shared" si="409"/>
        <v>-3.0678676041523866E-2</v>
      </c>
      <c r="AT419" s="56">
        <f t="shared" si="409"/>
        <v>395.87941732486928</v>
      </c>
      <c r="AU419" s="55">
        <f t="shared" si="410"/>
        <v>0.31005890174502254</v>
      </c>
      <c r="AV419" s="56">
        <f t="shared" si="380"/>
        <v>11547.168906827239</v>
      </c>
      <c r="AW419" s="53">
        <f t="shared" si="381"/>
        <v>1.0319961455784989E-2</v>
      </c>
      <c r="AX419" s="53">
        <f t="shared" si="382"/>
        <v>9.6755898995553646E-2</v>
      </c>
      <c r="AY419" s="56">
        <f t="shared" si="383"/>
        <v>676.66854210636825</v>
      </c>
      <c r="AZ419" s="56">
        <f t="shared" si="384"/>
        <v>399.59072741703653</v>
      </c>
      <c r="BA419" s="53">
        <f t="shared" si="385"/>
        <v>7.4403432051347793E-3</v>
      </c>
      <c r="BB419" s="56">
        <f t="shared" si="386"/>
        <v>277.09218871293012</v>
      </c>
      <c r="BC419" s="56">
        <f t="shared" si="387"/>
        <v>-1.4374023598406893E-2</v>
      </c>
      <c r="BD419" s="53">
        <f t="shared" si="388"/>
        <v>-1.2846384312642871E-8</v>
      </c>
      <c r="BE419" s="32">
        <f t="shared" si="389"/>
        <v>6.111154369392751</v>
      </c>
      <c r="BF419" s="53">
        <f t="shared" si="390"/>
        <v>3.3636788686373993E-7</v>
      </c>
      <c r="BG419" s="51">
        <f t="shared" si="411"/>
        <v>6.1111547057606375</v>
      </c>
      <c r="BH419" s="51">
        <f t="shared" si="391"/>
        <v>-8.9372222158923265E-3</v>
      </c>
      <c r="BI419" s="51">
        <f t="shared" si="392"/>
        <v>-8.379187981724108E-2</v>
      </c>
    </row>
    <row r="420" spans="1:61" ht="12.75" customHeight="1" x14ac:dyDescent="0.2">
      <c r="A420" s="45">
        <f t="shared" si="393"/>
        <v>394</v>
      </c>
      <c r="B420" s="57">
        <f t="shared" si="412"/>
        <v>9.6755898995553646E-2</v>
      </c>
      <c r="C420" s="16">
        <f t="shared" si="394"/>
        <v>9.4265529516576407E-2</v>
      </c>
      <c r="D420" s="34">
        <f t="shared" si="395"/>
        <v>1</v>
      </c>
      <c r="E420" s="49">
        <f t="shared" si="413"/>
        <v>8.1625092046040362E-2</v>
      </c>
      <c r="F420" s="49">
        <f t="shared" si="396"/>
        <v>4.715226301725272E-2</v>
      </c>
      <c r="G420" s="20">
        <f t="shared" si="367"/>
        <v>4.715226301725272E-2</v>
      </c>
      <c r="H420" s="49">
        <f t="shared" si="397"/>
        <v>30.013696828251781</v>
      </c>
      <c r="I420" s="20">
        <f t="shared" si="368"/>
        <v>30.013696828251781</v>
      </c>
      <c r="J420" s="57">
        <f t="shared" si="398"/>
        <v>0</v>
      </c>
      <c r="K420" s="16">
        <f t="shared" si="369"/>
        <v>30.013696828251781</v>
      </c>
      <c r="L420" s="34">
        <f t="shared" si="399"/>
        <v>1</v>
      </c>
      <c r="M420" s="49">
        <f t="shared" si="414"/>
        <v>59.986336758940062</v>
      </c>
      <c r="N420" s="20">
        <f t="shared" si="415"/>
        <v>59.986336758940062</v>
      </c>
      <c r="O420" s="16">
        <f t="shared" si="400"/>
        <v>30.013663241059938</v>
      </c>
      <c r="P420" s="49">
        <f t="shared" si="416"/>
        <v>4.715226301725272E-2</v>
      </c>
      <c r="Q420" s="20">
        <f t="shared" si="370"/>
        <v>4.715226301725272E-2</v>
      </c>
      <c r="R420" s="49">
        <f t="shared" si="417"/>
        <v>9.4265529517548102E-2</v>
      </c>
      <c r="S420" s="20">
        <f t="shared" si="371"/>
        <v>9.4265529517548102E-2</v>
      </c>
      <c r="T420" s="57">
        <f t="shared" si="418"/>
        <v>-8.379187981724108E-2</v>
      </c>
      <c r="U420" s="16">
        <f t="shared" si="401"/>
        <v>-2.1667877712007177E-3</v>
      </c>
      <c r="V420" s="16">
        <f t="shared" si="419"/>
        <v>-2.1667877712007177E-3</v>
      </c>
      <c r="W420" s="34">
        <f t="shared" si="372"/>
        <v>4</v>
      </c>
      <c r="X420" s="49">
        <f t="shared" si="420"/>
        <v>59.986303195416085</v>
      </c>
      <c r="Y420" s="20">
        <f t="shared" si="421"/>
        <v>59.986303195416085</v>
      </c>
      <c r="Z420" s="16">
        <f t="shared" si="402"/>
        <v>30.013696804583915</v>
      </c>
      <c r="AA420" s="49">
        <f t="shared" si="373"/>
        <v>-1.2516862390416507E-3</v>
      </c>
      <c r="AB420" s="20">
        <f t="shared" si="403"/>
        <v>359.99874831376098</v>
      </c>
      <c r="AC420" s="49">
        <f t="shared" si="404"/>
        <v>2.5023364227211844E-3</v>
      </c>
      <c r="AD420" s="20">
        <f t="shared" si="405"/>
        <v>359.99749766357729</v>
      </c>
      <c r="AF420" s="58">
        <f t="shared" si="422"/>
        <v>6.1111547057606375</v>
      </c>
      <c r="AG420" s="51">
        <f t="shared" si="406"/>
        <v>366.66928234563824</v>
      </c>
      <c r="AH420" s="16">
        <f t="shared" si="407"/>
        <v>250.00178341748062</v>
      </c>
      <c r="AI420" s="52">
        <f t="shared" si="374"/>
        <v>159.836307890124</v>
      </c>
      <c r="AJ420" s="52">
        <f t="shared" si="408"/>
        <v>4.8403949256282885E-2</v>
      </c>
      <c r="AK420" s="16">
        <f t="shared" si="423"/>
        <v>19.066054080874494</v>
      </c>
      <c r="AL420" s="16">
        <f t="shared" si="424"/>
        <v>19.064802394635478</v>
      </c>
      <c r="AM420" s="32">
        <f t="shared" si="375"/>
        <v>6.1111547013906442</v>
      </c>
      <c r="AN420" s="32">
        <f t="shared" si="376"/>
        <v>-2.3110908680766168E-4</v>
      </c>
      <c r="AO420" s="32">
        <f t="shared" si="377"/>
        <v>5.7759563285233346</v>
      </c>
      <c r="AP420" s="32">
        <f t="shared" si="378"/>
        <v>-2.3110908680766168E-4</v>
      </c>
      <c r="AQ420" s="32">
        <f t="shared" si="379"/>
        <v>1.9961313271726924</v>
      </c>
      <c r="AR420" s="56">
        <f t="shared" si="409"/>
        <v>2369.5444221329362</v>
      </c>
      <c r="AS420" s="56">
        <f t="shared" si="409"/>
        <v>-3.0909785128331528E-2</v>
      </c>
      <c r="AT420" s="56">
        <f t="shared" si="409"/>
        <v>397.87554865204197</v>
      </c>
      <c r="AU420" s="55">
        <f t="shared" si="410"/>
        <v>0.31005890174502254</v>
      </c>
      <c r="AV420" s="56">
        <f t="shared" si="380"/>
        <v>11547.170129430133</v>
      </c>
      <c r="AW420" s="53">
        <f t="shared" si="381"/>
        <v>1.0319962548452364E-2</v>
      </c>
      <c r="AX420" s="53">
        <f t="shared" si="382"/>
        <v>9.6755904117763233E-2</v>
      </c>
      <c r="AY420" s="56">
        <f t="shared" si="383"/>
        <v>676.6685062838709</v>
      </c>
      <c r="AZ420" s="56">
        <f t="shared" si="384"/>
        <v>399.59076972531</v>
      </c>
      <c r="BA420" s="53">
        <f t="shared" si="385"/>
        <v>7.4403432051347793E-3</v>
      </c>
      <c r="BB420" s="56">
        <f t="shared" si="386"/>
        <v>277.09221805117869</v>
      </c>
      <c r="BC420" s="56">
        <f t="shared" si="387"/>
        <v>-1.4481492617790082E-2</v>
      </c>
      <c r="BD420" s="53">
        <f t="shared" si="388"/>
        <v>-1.2942431763466058E-8</v>
      </c>
      <c r="BE420" s="32">
        <f t="shared" si="389"/>
        <v>6.1111546928182054</v>
      </c>
      <c r="BF420" s="53">
        <f t="shared" si="390"/>
        <v>3.3798412343053831E-7</v>
      </c>
      <c r="BG420" s="51">
        <f t="shared" si="411"/>
        <v>6.1111550308023288</v>
      </c>
      <c r="BH420" s="51">
        <f t="shared" si="391"/>
        <v>-8.9372222158313509E-3</v>
      </c>
      <c r="BI420" s="51">
        <f t="shared" si="392"/>
        <v>-8.3791875380768793E-2</v>
      </c>
    </row>
    <row r="421" spans="1:61" ht="12.75" customHeight="1" x14ac:dyDescent="0.2">
      <c r="A421" s="45">
        <f t="shared" si="393"/>
        <v>395</v>
      </c>
      <c r="B421" s="57">
        <f t="shared" si="412"/>
        <v>9.6755904117763233E-2</v>
      </c>
      <c r="C421" s="16">
        <f t="shared" si="394"/>
        <v>9.4253567695034235E-2</v>
      </c>
      <c r="D421" s="34">
        <f t="shared" si="395"/>
        <v>1</v>
      </c>
      <c r="E421" s="49">
        <f t="shared" si="413"/>
        <v>8.1614706616751256E-2</v>
      </c>
      <c r="F421" s="49">
        <f t="shared" si="396"/>
        <v>4.7146327433586273E-2</v>
      </c>
      <c r="G421" s="20">
        <f t="shared" si="367"/>
        <v>4.7146327433586273E-2</v>
      </c>
      <c r="H421" s="49">
        <f t="shared" si="397"/>
        <v>30.013730383274886</v>
      </c>
      <c r="I421" s="20">
        <f t="shared" si="368"/>
        <v>30.013730383274886</v>
      </c>
      <c r="J421" s="57">
        <f t="shared" si="398"/>
        <v>0</v>
      </c>
      <c r="K421" s="16">
        <f t="shared" si="369"/>
        <v>30.013730383274886</v>
      </c>
      <c r="L421" s="34">
        <f t="shared" si="399"/>
        <v>1</v>
      </c>
      <c r="M421" s="49">
        <f t="shared" si="414"/>
        <v>59.986303195416085</v>
      </c>
      <c r="N421" s="20">
        <f t="shared" si="415"/>
        <v>59.986303195416085</v>
      </c>
      <c r="O421" s="16">
        <f t="shared" si="400"/>
        <v>30.013696804583915</v>
      </c>
      <c r="P421" s="49">
        <f t="shared" si="416"/>
        <v>4.7146327433586252E-2</v>
      </c>
      <c r="Q421" s="20">
        <f t="shared" si="370"/>
        <v>4.7146327433586252E-2</v>
      </c>
      <c r="R421" s="49">
        <f t="shared" si="417"/>
        <v>9.4253567692617099E-2</v>
      </c>
      <c r="S421" s="20">
        <f t="shared" si="371"/>
        <v>9.4253567692617099E-2</v>
      </c>
      <c r="T421" s="57">
        <f t="shared" si="418"/>
        <v>-8.3791875380768793E-2</v>
      </c>
      <c r="U421" s="16">
        <f t="shared" si="401"/>
        <v>-2.1771687640175369E-3</v>
      </c>
      <c r="V421" s="16">
        <f t="shared" si="419"/>
        <v>-2.1771687640175369E-3</v>
      </c>
      <c r="W421" s="34">
        <f t="shared" si="372"/>
        <v>4</v>
      </c>
      <c r="X421" s="49">
        <f t="shared" si="420"/>
        <v>59.986269640620343</v>
      </c>
      <c r="Y421" s="20">
        <f t="shared" si="421"/>
        <v>59.986269640620343</v>
      </c>
      <c r="Z421" s="16">
        <f t="shared" si="402"/>
        <v>30.013730359379657</v>
      </c>
      <c r="AA421" s="49">
        <f t="shared" si="373"/>
        <v>-1.2576847178585992E-3</v>
      </c>
      <c r="AB421" s="20">
        <f t="shared" si="403"/>
        <v>359.99874231528213</v>
      </c>
      <c r="AC421" s="49">
        <f t="shared" si="404"/>
        <v>2.5143259902312217E-3</v>
      </c>
      <c r="AD421" s="20">
        <f t="shared" si="405"/>
        <v>359.99748567400979</v>
      </c>
      <c r="AF421" s="58">
        <f t="shared" si="422"/>
        <v>6.1111550308023288</v>
      </c>
      <c r="AG421" s="51">
        <f t="shared" si="406"/>
        <v>366.66930184813975</v>
      </c>
      <c r="AH421" s="16">
        <f t="shared" si="407"/>
        <v>250.00179671464076</v>
      </c>
      <c r="AI421" s="52">
        <f t="shared" si="374"/>
        <v>159.83632489295505</v>
      </c>
      <c r="AJ421" s="52">
        <f t="shared" si="408"/>
        <v>4.8404012151479492E-2</v>
      </c>
      <c r="AK421" s="16">
        <f t="shared" si="423"/>
        <v>19.114458093025974</v>
      </c>
      <c r="AL421" s="16">
        <f t="shared" si="424"/>
        <v>19.113200408308103</v>
      </c>
      <c r="AM421" s="32">
        <f t="shared" si="375"/>
        <v>6.111155026390362</v>
      </c>
      <c r="AN421" s="32">
        <f t="shared" si="376"/>
        <v>-2.3221633347167685E-4</v>
      </c>
      <c r="AO421" s="32">
        <f t="shared" si="377"/>
        <v>5.7742684336661059</v>
      </c>
      <c r="AP421" s="32">
        <f t="shared" si="378"/>
        <v>-2.3221633347167685E-4</v>
      </c>
      <c r="AQ421" s="32">
        <f t="shared" si="379"/>
        <v>2.0010096982631955</v>
      </c>
      <c r="AR421" s="56">
        <f t="shared" si="409"/>
        <v>2375.3186905666025</v>
      </c>
      <c r="AS421" s="56">
        <f t="shared" si="409"/>
        <v>-3.1142001461803206E-2</v>
      </c>
      <c r="AT421" s="56">
        <f t="shared" si="409"/>
        <v>399.87655835030517</v>
      </c>
      <c r="AU421" s="55">
        <f t="shared" si="410"/>
        <v>0.31005890174502254</v>
      </c>
      <c r="AV421" s="56">
        <f t="shared" si="380"/>
        <v>11547.171357777968</v>
      </c>
      <c r="AW421" s="53">
        <f t="shared" si="381"/>
        <v>1.0319963646254119E-2</v>
      </c>
      <c r="AX421" s="53">
        <f t="shared" si="382"/>
        <v>9.675590926404154E-2</v>
      </c>
      <c r="AY421" s="56">
        <f t="shared" si="383"/>
        <v>676.66847029305166</v>
      </c>
      <c r="AZ421" s="56">
        <f t="shared" si="384"/>
        <v>399.59081223238763</v>
      </c>
      <c r="BA421" s="53">
        <f t="shared" si="385"/>
        <v>7.4403432051347793E-3</v>
      </c>
      <c r="BB421" s="56">
        <f t="shared" si="386"/>
        <v>277.09224752728608</v>
      </c>
      <c r="BC421" s="56">
        <f t="shared" si="387"/>
        <v>-1.4589466622055625E-2</v>
      </c>
      <c r="BD421" s="53">
        <f t="shared" si="388"/>
        <v>-1.303893053050049E-8</v>
      </c>
      <c r="BE421" s="32">
        <f t="shared" si="389"/>
        <v>6.111155017763398</v>
      </c>
      <c r="BF421" s="53">
        <f t="shared" si="390"/>
        <v>3.396033917328984E-7</v>
      </c>
      <c r="BG421" s="51">
        <f t="shared" si="411"/>
        <v>6.1111553573667896</v>
      </c>
      <c r="BH421" s="51">
        <f t="shared" si="391"/>
        <v>-8.937222215769966E-3</v>
      </c>
      <c r="BI421" s="51">
        <f t="shared" si="392"/>
        <v>-8.3791870923449377E-2</v>
      </c>
    </row>
    <row r="422" spans="1:61" ht="12.75" customHeight="1" x14ac:dyDescent="0.2">
      <c r="A422" s="45">
        <f t="shared" si="393"/>
        <v>396</v>
      </c>
      <c r="B422" s="57">
        <f t="shared" si="412"/>
        <v>9.675590926404154E-2</v>
      </c>
      <c r="C422" s="16">
        <f t="shared" si="394"/>
        <v>9.4241583273856122E-2</v>
      </c>
      <c r="D422" s="34">
        <f t="shared" si="395"/>
        <v>1</v>
      </c>
      <c r="E422" s="49">
        <f t="shared" si="413"/>
        <v>8.160430163248078E-2</v>
      </c>
      <c r="F422" s="49">
        <f t="shared" si="396"/>
        <v>4.714038052080953E-2</v>
      </c>
      <c r="G422" s="20">
        <f t="shared" si="367"/>
        <v>4.714038052080953E-2</v>
      </c>
      <c r="H422" s="49">
        <f t="shared" si="397"/>
        <v>30.013763929554724</v>
      </c>
      <c r="I422" s="20">
        <f t="shared" si="368"/>
        <v>30.013763929554724</v>
      </c>
      <c r="J422" s="57">
        <f t="shared" si="398"/>
        <v>0</v>
      </c>
      <c r="K422" s="16">
        <f t="shared" si="369"/>
        <v>30.013763929554724</v>
      </c>
      <c r="L422" s="34">
        <f t="shared" si="399"/>
        <v>1</v>
      </c>
      <c r="M422" s="49">
        <f t="shared" si="414"/>
        <v>59.986269640620343</v>
      </c>
      <c r="N422" s="20">
        <f t="shared" si="415"/>
        <v>59.986269640620343</v>
      </c>
      <c r="O422" s="16">
        <f t="shared" si="400"/>
        <v>30.013730359379657</v>
      </c>
      <c r="P422" s="49">
        <f t="shared" si="416"/>
        <v>4.7140380520809509E-2</v>
      </c>
      <c r="Q422" s="20">
        <f t="shared" si="370"/>
        <v>4.7140380520809509E-2</v>
      </c>
      <c r="R422" s="49">
        <f t="shared" si="417"/>
        <v>9.4241583276231652E-2</v>
      </c>
      <c r="S422" s="20">
        <f t="shared" si="371"/>
        <v>9.4241583276231652E-2</v>
      </c>
      <c r="T422" s="57">
        <f t="shared" si="418"/>
        <v>-8.3791870923449377E-2</v>
      </c>
      <c r="U422" s="16">
        <f t="shared" si="401"/>
        <v>-2.1875692909685968E-3</v>
      </c>
      <c r="V422" s="16">
        <f t="shared" si="419"/>
        <v>-2.1875692909685968E-3</v>
      </c>
      <c r="W422" s="34">
        <f t="shared" si="372"/>
        <v>4</v>
      </c>
      <c r="X422" s="49">
        <f t="shared" si="420"/>
        <v>59.986236094569378</v>
      </c>
      <c r="Y422" s="20">
        <f t="shared" si="421"/>
        <v>59.986236094569378</v>
      </c>
      <c r="Z422" s="16">
        <f t="shared" si="402"/>
        <v>30.013763905430622</v>
      </c>
      <c r="AA422" s="49">
        <f t="shared" si="373"/>
        <v>-1.2636944967434481E-3</v>
      </c>
      <c r="AB422" s="20">
        <f t="shared" si="403"/>
        <v>359.99873630550326</v>
      </c>
      <c r="AC422" s="49">
        <f t="shared" si="404"/>
        <v>2.5263380037171459E-3</v>
      </c>
      <c r="AD422" s="20">
        <f t="shared" si="405"/>
        <v>359.99747366199631</v>
      </c>
      <c r="AF422" s="58">
        <f t="shared" si="422"/>
        <v>6.1111553573667896</v>
      </c>
      <c r="AG422" s="51">
        <f t="shared" si="406"/>
        <v>366.6693214420074</v>
      </c>
      <c r="AH422" s="16">
        <f t="shared" si="407"/>
        <v>250.00181007409597</v>
      </c>
      <c r="AI422" s="52">
        <f t="shared" si="374"/>
        <v>159.83634197544251</v>
      </c>
      <c r="AJ422" s="52">
        <f t="shared" si="408"/>
        <v>4.8404075017572268E-2</v>
      </c>
      <c r="AK422" s="16">
        <f t="shared" si="423"/>
        <v>19.162862168043546</v>
      </c>
      <c r="AL422" s="16">
        <f t="shared" si="424"/>
        <v>19.161598473546803</v>
      </c>
      <c r="AM422" s="32">
        <f t="shared" si="375"/>
        <v>6.1111553529125686</v>
      </c>
      <c r="AN422" s="32">
        <f t="shared" si="376"/>
        <v>-2.3332566381810717E-4</v>
      </c>
      <c r="AO422" s="32">
        <f t="shared" si="377"/>
        <v>5.7725764181714494</v>
      </c>
      <c r="AP422" s="32">
        <f t="shared" si="378"/>
        <v>-2.3332566381810717E-4</v>
      </c>
      <c r="AQ422" s="32">
        <f t="shared" si="379"/>
        <v>2.0058866477951391</v>
      </c>
      <c r="AR422" s="56">
        <f t="shared" si="409"/>
        <v>2381.0912669847739</v>
      </c>
      <c r="AS422" s="56">
        <f t="shared" si="409"/>
        <v>-3.1375327125621313E-2</v>
      </c>
      <c r="AT422" s="56">
        <f t="shared" si="409"/>
        <v>401.88244499810031</v>
      </c>
      <c r="AU422" s="55">
        <f t="shared" si="410"/>
        <v>0.31005890174502254</v>
      </c>
      <c r="AV422" s="56">
        <f t="shared" si="380"/>
        <v>11547.17259188048</v>
      </c>
      <c r="AW422" s="53">
        <f t="shared" si="381"/>
        <v>1.0319964749198961E-2</v>
      </c>
      <c r="AX422" s="53">
        <f t="shared" si="382"/>
        <v>9.6755914434429352E-2</v>
      </c>
      <c r="AY422" s="56">
        <f t="shared" si="383"/>
        <v>676.66843413362494</v>
      </c>
      <c r="AZ422" s="56">
        <f t="shared" si="384"/>
        <v>399.5908549386063</v>
      </c>
      <c r="BA422" s="53">
        <f t="shared" si="385"/>
        <v>7.4403432051347793E-3</v>
      </c>
      <c r="BB422" s="56">
        <f t="shared" si="386"/>
        <v>277.09227714148574</v>
      </c>
      <c r="BC422" s="56">
        <f t="shared" si="387"/>
        <v>-1.469794646709488E-2</v>
      </c>
      <c r="BD422" s="53">
        <f t="shared" si="388"/>
        <v>-1.3135881378675297E-8</v>
      </c>
      <c r="BE422" s="32">
        <f t="shared" si="389"/>
        <v>6.1111553442309079</v>
      </c>
      <c r="BF422" s="53">
        <f t="shared" si="390"/>
        <v>3.412257070467372E-7</v>
      </c>
      <c r="BG422" s="51">
        <f t="shared" si="411"/>
        <v>6.1111556854566151</v>
      </c>
      <c r="BH422" s="51">
        <f t="shared" si="391"/>
        <v>-8.9372222157081734E-3</v>
      </c>
      <c r="BI422" s="51">
        <f t="shared" si="392"/>
        <v>-8.379186644524747E-2</v>
      </c>
    </row>
    <row r="423" spans="1:61" ht="12.75" customHeight="1" x14ac:dyDescent="0.2">
      <c r="A423" s="45">
        <f t="shared" si="393"/>
        <v>397</v>
      </c>
      <c r="B423" s="57">
        <f t="shared" si="412"/>
        <v>9.6755914434429352E-2</v>
      </c>
      <c r="C423" s="16">
        <f t="shared" si="394"/>
        <v>9.4229576430734596E-2</v>
      </c>
      <c r="D423" s="34">
        <f t="shared" si="395"/>
        <v>1</v>
      </c>
      <c r="E423" s="49">
        <f t="shared" si="413"/>
        <v>8.1593877247124511E-2</v>
      </c>
      <c r="F423" s="49">
        <f t="shared" si="396"/>
        <v>4.7134422367752761E-2</v>
      </c>
      <c r="G423" s="20">
        <f t="shared" si="367"/>
        <v>4.7134422367752761E-2</v>
      </c>
      <c r="H423" s="49">
        <f t="shared" si="397"/>
        <v>30.013797467074866</v>
      </c>
      <c r="I423" s="20">
        <f t="shared" si="368"/>
        <v>30.013797467074866</v>
      </c>
      <c r="J423" s="57">
        <f t="shared" si="398"/>
        <v>0</v>
      </c>
      <c r="K423" s="16">
        <f t="shared" si="369"/>
        <v>30.013797467074866</v>
      </c>
      <c r="L423" s="34">
        <f t="shared" si="399"/>
        <v>1</v>
      </c>
      <c r="M423" s="49">
        <f t="shared" si="414"/>
        <v>59.986236094569399</v>
      </c>
      <c r="N423" s="20">
        <f t="shared" si="415"/>
        <v>59.986236094569399</v>
      </c>
      <c r="O423" s="16">
        <f t="shared" si="400"/>
        <v>30.013763905430601</v>
      </c>
      <c r="P423" s="49">
        <f t="shared" si="416"/>
        <v>4.7134422367752712E-2</v>
      </c>
      <c r="Q423" s="20">
        <f t="shared" si="370"/>
        <v>4.7134422367752712E-2</v>
      </c>
      <c r="R423" s="49">
        <f t="shared" si="417"/>
        <v>9.4229576426096362E-2</v>
      </c>
      <c r="S423" s="20">
        <f t="shared" si="371"/>
        <v>9.4229576426096362E-2</v>
      </c>
      <c r="T423" s="57">
        <f t="shared" si="418"/>
        <v>-8.379186644524747E-2</v>
      </c>
      <c r="U423" s="16">
        <f t="shared" si="401"/>
        <v>-2.1979891981229599E-3</v>
      </c>
      <c r="V423" s="16">
        <f t="shared" si="419"/>
        <v>-2.1979891981229599E-3</v>
      </c>
      <c r="W423" s="34">
        <f t="shared" si="372"/>
        <v>4</v>
      </c>
      <c r="X423" s="49">
        <f t="shared" si="420"/>
        <v>59.986202557279633</v>
      </c>
      <c r="Y423" s="20">
        <f t="shared" si="421"/>
        <v>59.986202557279633</v>
      </c>
      <c r="Z423" s="16">
        <f t="shared" si="402"/>
        <v>30.013797442720367</v>
      </c>
      <c r="AA423" s="49">
        <f t="shared" si="373"/>
        <v>-1.2697154868132839E-3</v>
      </c>
      <c r="AB423" s="20">
        <f t="shared" si="403"/>
        <v>359.99873028451321</v>
      </c>
      <c r="AC423" s="49">
        <f t="shared" si="404"/>
        <v>2.5383722881085055E-3</v>
      </c>
      <c r="AD423" s="20">
        <f t="shared" si="405"/>
        <v>359.99746162771191</v>
      </c>
      <c r="AF423" s="58">
        <f t="shared" si="422"/>
        <v>6.1111556854566151</v>
      </c>
      <c r="AG423" s="51">
        <f t="shared" si="406"/>
        <v>366.66934112739693</v>
      </c>
      <c r="AH423" s="16">
        <f t="shared" si="407"/>
        <v>250.00182349595246</v>
      </c>
      <c r="AI423" s="52">
        <f t="shared" si="374"/>
        <v>159.83635913772227</v>
      </c>
      <c r="AJ423" s="52">
        <f t="shared" si="408"/>
        <v>4.8404137854561213E-2</v>
      </c>
      <c r="AK423" s="16">
        <f t="shared" si="423"/>
        <v>19.211266305898107</v>
      </c>
      <c r="AL423" s="16">
        <f t="shared" si="424"/>
        <v>19.209996590411322</v>
      </c>
      <c r="AM423" s="32">
        <f t="shared" si="375"/>
        <v>6.1111556809598611</v>
      </c>
      <c r="AN423" s="32">
        <f t="shared" si="376"/>
        <v>-2.3443706142997435E-4</v>
      </c>
      <c r="AO423" s="32">
        <f t="shared" si="377"/>
        <v>5.770880283232148</v>
      </c>
      <c r="AP423" s="32">
        <f t="shared" si="378"/>
        <v>-2.3443706142997435E-4</v>
      </c>
      <c r="AQ423" s="32">
        <f t="shared" si="379"/>
        <v>2.0107621722944815</v>
      </c>
      <c r="AR423" s="56">
        <f t="shared" si="409"/>
        <v>2386.8621472680061</v>
      </c>
      <c r="AS423" s="56">
        <f t="shared" si="409"/>
        <v>-3.160976418705129E-2</v>
      </c>
      <c r="AT423" s="56">
        <f t="shared" si="409"/>
        <v>403.89320717039482</v>
      </c>
      <c r="AU423" s="55">
        <f t="shared" si="410"/>
        <v>0.31005890174502254</v>
      </c>
      <c r="AV423" s="56">
        <f t="shared" si="380"/>
        <v>11547.173831747483</v>
      </c>
      <c r="AW423" s="53">
        <f t="shared" si="381"/>
        <v>1.0319965857295653E-2</v>
      </c>
      <c r="AX423" s="53">
        <f t="shared" si="382"/>
        <v>9.6755919628967707E-2</v>
      </c>
      <c r="AY423" s="56">
        <f t="shared" si="383"/>
        <v>676.66839780530347</v>
      </c>
      <c r="AZ423" s="56">
        <f t="shared" si="384"/>
        <v>399.59089784430569</v>
      </c>
      <c r="BA423" s="53">
        <f t="shared" si="385"/>
        <v>7.4403432051347793E-3</v>
      </c>
      <c r="BB423" s="56">
        <f t="shared" si="386"/>
        <v>277.09230689401335</v>
      </c>
      <c r="BC423" s="56">
        <f t="shared" si="387"/>
        <v>-1.4806933015563573E-2</v>
      </c>
      <c r="BD423" s="53">
        <f t="shared" si="388"/>
        <v>-1.3233285078965067E-8</v>
      </c>
      <c r="BE423" s="32">
        <f t="shared" si="389"/>
        <v>6.1111556722233304</v>
      </c>
      <c r="BF423" s="53">
        <f t="shared" si="390"/>
        <v>3.4285104536129847E-7</v>
      </c>
      <c r="BG423" s="51">
        <f t="shared" si="411"/>
        <v>6.1111560150743758</v>
      </c>
      <c r="BH423" s="51">
        <f t="shared" si="391"/>
        <v>-8.9372222156459697E-3</v>
      </c>
      <c r="BI423" s="51">
        <f t="shared" si="392"/>
        <v>-8.3791861946127449E-2</v>
      </c>
    </row>
    <row r="424" spans="1:61" ht="12.75" customHeight="1" x14ac:dyDescent="0.2">
      <c r="A424" s="45">
        <f t="shared" si="393"/>
        <v>398</v>
      </c>
      <c r="B424" s="57">
        <f t="shared" si="412"/>
        <v>9.6755919628967707E-2</v>
      </c>
      <c r="C424" s="16">
        <f t="shared" si="394"/>
        <v>9.4217547340861074E-2</v>
      </c>
      <c r="D424" s="34">
        <f t="shared" si="395"/>
        <v>1</v>
      </c>
      <c r="E424" s="49">
        <f t="shared" si="413"/>
        <v>8.1583433612412021E-2</v>
      </c>
      <c r="F424" s="49">
        <f t="shared" si="396"/>
        <v>4.7128453061995652E-2</v>
      </c>
      <c r="G424" s="20">
        <f t="shared" si="367"/>
        <v>4.7128453061995652E-2</v>
      </c>
      <c r="H424" s="49">
        <f t="shared" si="397"/>
        <v>30.013830995819045</v>
      </c>
      <c r="I424" s="20">
        <f t="shared" si="368"/>
        <v>30.013830995819045</v>
      </c>
      <c r="J424" s="57">
        <f t="shared" si="398"/>
        <v>0</v>
      </c>
      <c r="K424" s="16">
        <f t="shared" si="369"/>
        <v>30.013830995819045</v>
      </c>
      <c r="L424" s="34">
        <f t="shared" si="399"/>
        <v>1</v>
      </c>
      <c r="M424" s="49">
        <f t="shared" si="414"/>
        <v>59.986202557279633</v>
      </c>
      <c r="N424" s="20">
        <f t="shared" si="415"/>
        <v>59.986202557279633</v>
      </c>
      <c r="O424" s="16">
        <f t="shared" si="400"/>
        <v>30.013797442720367</v>
      </c>
      <c r="P424" s="49">
        <f t="shared" si="416"/>
        <v>4.7128453061995645E-2</v>
      </c>
      <c r="Q424" s="20">
        <f t="shared" si="370"/>
        <v>4.7128453061995645E-2</v>
      </c>
      <c r="R424" s="49">
        <f t="shared" si="417"/>
        <v>9.4217547342522565E-2</v>
      </c>
      <c r="S424" s="20">
        <f t="shared" si="371"/>
        <v>9.4217547342522565E-2</v>
      </c>
      <c r="T424" s="57">
        <f t="shared" si="418"/>
        <v>-8.3791861946127449E-2</v>
      </c>
      <c r="U424" s="16">
        <f t="shared" si="401"/>
        <v>-2.2084283337154287E-3</v>
      </c>
      <c r="V424" s="16">
        <f t="shared" si="419"/>
        <v>-2.2084283337154287E-3</v>
      </c>
      <c r="W424" s="34">
        <f t="shared" si="372"/>
        <v>4</v>
      </c>
      <c r="X424" s="49">
        <f t="shared" si="420"/>
        <v>59.986169028767378</v>
      </c>
      <c r="Y424" s="20">
        <f t="shared" si="421"/>
        <v>59.986169028767378</v>
      </c>
      <c r="Z424" s="16">
        <f t="shared" si="402"/>
        <v>30.013830971232622</v>
      </c>
      <c r="AA424" s="49">
        <f t="shared" si="373"/>
        <v>-1.2757476004357682E-3</v>
      </c>
      <c r="AB424" s="20">
        <f t="shared" si="403"/>
        <v>359.99872425239954</v>
      </c>
      <c r="AC424" s="49">
        <f t="shared" si="404"/>
        <v>2.550428813953363E-3</v>
      </c>
      <c r="AD424" s="20">
        <f t="shared" si="405"/>
        <v>359.99744957118605</v>
      </c>
      <c r="AF424" s="58">
        <f t="shared" si="422"/>
        <v>6.1111560150743758</v>
      </c>
      <c r="AG424" s="51">
        <f t="shared" si="406"/>
        <v>366.66936090446256</v>
      </c>
      <c r="AH424" s="16">
        <f t="shared" si="407"/>
        <v>250.0018369803154</v>
      </c>
      <c r="AI424" s="52">
        <f t="shared" si="374"/>
        <v>159.83637637992877</v>
      </c>
      <c r="AJ424" s="52">
        <f t="shared" si="408"/>
        <v>4.8404200662446328E-2</v>
      </c>
      <c r="AK424" s="16">
        <f t="shared" si="423"/>
        <v>19.259670506560553</v>
      </c>
      <c r="AL424" s="16">
        <f t="shared" si="424"/>
        <v>19.258394758960094</v>
      </c>
      <c r="AM424" s="32">
        <f t="shared" si="375"/>
        <v>6.1111560105348062</v>
      </c>
      <c r="AN424" s="32">
        <f t="shared" si="376"/>
        <v>-2.3555051012129794E-4</v>
      </c>
      <c r="AO424" s="32">
        <f t="shared" si="377"/>
        <v>5.7691800300439207</v>
      </c>
      <c r="AP424" s="32">
        <f t="shared" si="378"/>
        <v>-2.3555051012129794E-4</v>
      </c>
      <c r="AQ424" s="32">
        <f t="shared" si="379"/>
        <v>2.015636268288036</v>
      </c>
      <c r="AR424" s="56">
        <f t="shared" si="409"/>
        <v>2392.6313272980501</v>
      </c>
      <c r="AS424" s="56">
        <f t="shared" si="409"/>
        <v>-3.184531469717259E-2</v>
      </c>
      <c r="AT424" s="56">
        <f t="shared" si="409"/>
        <v>405.90884343868288</v>
      </c>
      <c r="AU424" s="55">
        <f t="shared" si="410"/>
        <v>0.31005890174502254</v>
      </c>
      <c r="AV424" s="56">
        <f t="shared" si="380"/>
        <v>11547.175077388692</v>
      </c>
      <c r="AW424" s="53">
        <f t="shared" si="381"/>
        <v>1.0319966970552883E-2</v>
      </c>
      <c r="AX424" s="53">
        <f t="shared" si="382"/>
        <v>9.6755924847697378E-2</v>
      </c>
      <c r="AY424" s="56">
        <f t="shared" si="383"/>
        <v>676.66836130780257</v>
      </c>
      <c r="AZ424" s="56">
        <f t="shared" si="384"/>
        <v>399.59094094982191</v>
      </c>
      <c r="BA424" s="53">
        <f t="shared" si="385"/>
        <v>7.4403432051347793E-3</v>
      </c>
      <c r="BB424" s="56">
        <f t="shared" si="386"/>
        <v>277.09233678510196</v>
      </c>
      <c r="BC424" s="56">
        <f t="shared" si="387"/>
        <v>-1.4916427121306697E-2</v>
      </c>
      <c r="BD424" s="53">
        <f t="shared" si="388"/>
        <v>-1.3331142394470046E-8</v>
      </c>
      <c r="BE424" s="32">
        <f t="shared" si="389"/>
        <v>6.1111560017432334</v>
      </c>
      <c r="BF424" s="53">
        <f t="shared" si="390"/>
        <v>3.4447938300364654E-7</v>
      </c>
      <c r="BG424" s="51">
        <f t="shared" si="411"/>
        <v>6.1111563462226162</v>
      </c>
      <c r="BH424" s="51">
        <f t="shared" si="391"/>
        <v>-8.9372222155833549E-3</v>
      </c>
      <c r="BI424" s="51">
        <f t="shared" si="392"/>
        <v>-8.3791857426054092E-2</v>
      </c>
    </row>
    <row r="425" spans="1:61" ht="12.75" customHeight="1" x14ac:dyDescent="0.2">
      <c r="A425" s="45">
        <f t="shared" si="393"/>
        <v>399</v>
      </c>
      <c r="B425" s="57">
        <f t="shared" si="412"/>
        <v>9.6755924847697378E-2</v>
      </c>
      <c r="C425" s="16">
        <f t="shared" si="394"/>
        <v>9.420549603373729E-2</v>
      </c>
      <c r="D425" s="34">
        <f t="shared" si="395"/>
        <v>1</v>
      </c>
      <c r="E425" s="49">
        <f t="shared" si="413"/>
        <v>8.1572970753919199E-2</v>
      </c>
      <c r="F425" s="49">
        <f t="shared" si="396"/>
        <v>4.712247261824308E-2</v>
      </c>
      <c r="G425" s="20">
        <f t="shared" si="367"/>
        <v>4.712247261824308E-2</v>
      </c>
      <c r="H425" s="49">
        <f t="shared" si="397"/>
        <v>30.013864515770976</v>
      </c>
      <c r="I425" s="20">
        <f t="shared" si="368"/>
        <v>30.013864515770976</v>
      </c>
      <c r="J425" s="57">
        <f t="shared" si="398"/>
        <v>0</v>
      </c>
      <c r="K425" s="16">
        <f t="shared" si="369"/>
        <v>30.013864515770976</v>
      </c>
      <c r="L425" s="34">
        <f t="shared" si="399"/>
        <v>1</v>
      </c>
      <c r="M425" s="49">
        <f t="shared" si="414"/>
        <v>59.986169028767378</v>
      </c>
      <c r="N425" s="20">
        <f t="shared" si="415"/>
        <v>59.986169028767378</v>
      </c>
      <c r="O425" s="16">
        <f t="shared" si="400"/>
        <v>30.013830971232622</v>
      </c>
      <c r="P425" s="49">
        <f t="shared" si="416"/>
        <v>4.7122472618243073E-2</v>
      </c>
      <c r="Q425" s="20">
        <f t="shared" si="370"/>
        <v>4.7122472618243073E-2</v>
      </c>
      <c r="R425" s="49">
        <f t="shared" si="417"/>
        <v>9.4205496032469332E-2</v>
      </c>
      <c r="S425" s="20">
        <f t="shared" si="371"/>
        <v>9.4205496032469332E-2</v>
      </c>
      <c r="T425" s="57">
        <f t="shared" si="418"/>
        <v>-8.3791857426054092E-2</v>
      </c>
      <c r="U425" s="16">
        <f t="shared" si="401"/>
        <v>-2.2188866721348927E-3</v>
      </c>
      <c r="V425" s="16">
        <f t="shared" si="419"/>
        <v>-2.2188866721348927E-3</v>
      </c>
      <c r="W425" s="34">
        <f t="shared" si="372"/>
        <v>4</v>
      </c>
      <c r="X425" s="49">
        <f t="shared" si="420"/>
        <v>59.986135509048914</v>
      </c>
      <c r="Y425" s="20">
        <f t="shared" si="421"/>
        <v>59.986135509048914</v>
      </c>
      <c r="Z425" s="16">
        <f t="shared" si="402"/>
        <v>30.013864490951086</v>
      </c>
      <c r="AA425" s="49">
        <f t="shared" si="373"/>
        <v>-1.281790822853852E-3</v>
      </c>
      <c r="AB425" s="20">
        <f t="shared" si="403"/>
        <v>359.99871820917713</v>
      </c>
      <c r="AC425" s="49">
        <f t="shared" si="404"/>
        <v>2.5625078362177052E-3</v>
      </c>
      <c r="AD425" s="20">
        <f t="shared" si="405"/>
        <v>359.99743749216378</v>
      </c>
      <c r="AF425" s="58">
        <f t="shared" si="422"/>
        <v>6.1111563462226162</v>
      </c>
      <c r="AG425" s="51">
        <f t="shared" si="406"/>
        <v>366.66938077335698</v>
      </c>
      <c r="AH425" s="16">
        <f t="shared" si="407"/>
        <v>250.00185052728887</v>
      </c>
      <c r="AI425" s="52">
        <f t="shared" si="374"/>
        <v>159.83639370219515</v>
      </c>
      <c r="AJ425" s="52">
        <f t="shared" si="408"/>
        <v>4.8404263441113926E-2</v>
      </c>
      <c r="AK425" s="16">
        <f t="shared" si="423"/>
        <v>19.308074770001667</v>
      </c>
      <c r="AL425" s="16">
        <f t="shared" si="424"/>
        <v>19.306792979178795</v>
      </c>
      <c r="AM425" s="32">
        <f t="shared" si="375"/>
        <v>6.1111563416399477</v>
      </c>
      <c r="AN425" s="32">
        <f t="shared" si="376"/>
        <v>-2.3666600716166738E-4</v>
      </c>
      <c r="AO425" s="32">
        <f t="shared" si="377"/>
        <v>5.7674756598079444</v>
      </c>
      <c r="AP425" s="32">
        <f t="shared" si="378"/>
        <v>-2.3666600716166738E-4</v>
      </c>
      <c r="AQ425" s="32">
        <f t="shared" si="379"/>
        <v>2.0205089322962837</v>
      </c>
      <c r="AR425" s="56">
        <f t="shared" si="409"/>
        <v>2398.3988029578582</v>
      </c>
      <c r="AS425" s="56">
        <f t="shared" si="409"/>
        <v>-3.2081980704334261E-2</v>
      </c>
      <c r="AT425" s="56">
        <f t="shared" si="409"/>
        <v>407.92935237097919</v>
      </c>
      <c r="AU425" s="55">
        <f t="shared" si="410"/>
        <v>0.31005890174502254</v>
      </c>
      <c r="AV425" s="56">
        <f t="shared" si="380"/>
        <v>11547.176328813726</v>
      </c>
      <c r="AW425" s="53">
        <f t="shared" si="381"/>
        <v>1.0319968088979245E-2</v>
      </c>
      <c r="AX425" s="53">
        <f t="shared" si="382"/>
        <v>9.6755930090658637E-2</v>
      </c>
      <c r="AY425" s="56">
        <f t="shared" si="383"/>
        <v>676.66832464084064</v>
      </c>
      <c r="AZ425" s="56">
        <f t="shared" si="384"/>
        <v>399.59098425548791</v>
      </c>
      <c r="BA425" s="53">
        <f t="shared" si="385"/>
        <v>7.4403432051347793E-3</v>
      </c>
      <c r="BB425" s="56">
        <f t="shared" si="386"/>
        <v>277.09236681498243</v>
      </c>
      <c r="BC425" s="56">
        <f t="shared" si="387"/>
        <v>-1.5026429629699578E-2</v>
      </c>
      <c r="BD425" s="53">
        <f t="shared" si="388"/>
        <v>-1.3429454080720951E-8</v>
      </c>
      <c r="BE425" s="32">
        <f t="shared" si="389"/>
        <v>6.1111563327931622</v>
      </c>
      <c r="BF425" s="53">
        <f t="shared" si="390"/>
        <v>3.4611071597885893E-7</v>
      </c>
      <c r="BG425" s="51">
        <f t="shared" si="411"/>
        <v>6.1111566789038783</v>
      </c>
      <c r="BH425" s="51">
        <f t="shared" si="391"/>
        <v>-8.9372222155203272E-3</v>
      </c>
      <c r="BI425" s="51">
        <f t="shared" si="392"/>
        <v>-8.379185288499251E-2</v>
      </c>
    </row>
    <row r="426" spans="1:61" ht="12.75" customHeight="1" x14ac:dyDescent="0.2">
      <c r="A426" s="45">
        <f t="shared" si="393"/>
        <v>400</v>
      </c>
      <c r="B426" s="57">
        <f t="shared" si="412"/>
        <v>9.6755930090658637E-2</v>
      </c>
      <c r="C426" s="16">
        <f t="shared" si="394"/>
        <v>9.4193422254420511E-2</v>
      </c>
      <c r="D426" s="34">
        <f t="shared" si="395"/>
        <v>1</v>
      </c>
      <c r="E426" s="49">
        <f t="shared" si="413"/>
        <v>8.156248845092022E-2</v>
      </c>
      <c r="F426" s="49">
        <f t="shared" si="396"/>
        <v>4.7116480908917867E-2</v>
      </c>
      <c r="G426" s="20">
        <f t="shared" si="367"/>
        <v>4.7116480908917867E-2</v>
      </c>
      <c r="H426" s="49">
        <f t="shared" si="397"/>
        <v>30.013898026914195</v>
      </c>
      <c r="I426" s="20">
        <f t="shared" si="368"/>
        <v>30.013898026914195</v>
      </c>
      <c r="J426" s="57">
        <f t="shared" si="398"/>
        <v>0</v>
      </c>
      <c r="K426" s="16">
        <f t="shared" si="369"/>
        <v>30.013898026914195</v>
      </c>
      <c r="L426" s="34">
        <f t="shared" si="399"/>
        <v>1</v>
      </c>
      <c r="M426" s="49">
        <f t="shared" si="414"/>
        <v>59.986135509048914</v>
      </c>
      <c r="N426" s="20">
        <f t="shared" si="415"/>
        <v>59.986135509048914</v>
      </c>
      <c r="O426" s="16">
        <f t="shared" si="400"/>
        <v>30.013864490951086</v>
      </c>
      <c r="P426" s="49">
        <f t="shared" si="416"/>
        <v>4.7116480908917874E-2</v>
      </c>
      <c r="Q426" s="20">
        <f t="shared" si="370"/>
        <v>4.7116480908917874E-2</v>
      </c>
      <c r="R426" s="49">
        <f t="shared" si="417"/>
        <v>9.4193422255244991E-2</v>
      </c>
      <c r="S426" s="20">
        <f t="shared" si="371"/>
        <v>9.4193422255244991E-2</v>
      </c>
      <c r="T426" s="57">
        <f t="shared" si="418"/>
        <v>-8.379185288499251E-2</v>
      </c>
      <c r="U426" s="16">
        <f t="shared" si="401"/>
        <v>-2.2293644340722896E-3</v>
      </c>
      <c r="V426" s="16">
        <f t="shared" si="419"/>
        <v>-2.2293644340722896E-3</v>
      </c>
      <c r="W426" s="34">
        <f t="shared" si="372"/>
        <v>4</v>
      </c>
      <c r="X426" s="49">
        <f t="shared" si="420"/>
        <v>59.986101998140661</v>
      </c>
      <c r="Y426" s="20">
        <f t="shared" si="421"/>
        <v>59.986101998140661</v>
      </c>
      <c r="Z426" s="16">
        <f t="shared" si="402"/>
        <v>30.013898001859339</v>
      </c>
      <c r="AA426" s="49">
        <f t="shared" si="373"/>
        <v>-1.2878452815925834E-3</v>
      </c>
      <c r="AB426" s="20">
        <f t="shared" si="403"/>
        <v>359.99871215471842</v>
      </c>
      <c r="AC426" s="49">
        <f t="shared" si="404"/>
        <v>2.5746088967362681E-3</v>
      </c>
      <c r="AD426" s="20">
        <f t="shared" si="405"/>
        <v>359.99742539110326</v>
      </c>
      <c r="AF426" s="58">
        <f t="shared" si="422"/>
        <v>6.1111566789038783</v>
      </c>
      <c r="AG426" s="51">
        <f t="shared" si="406"/>
        <v>366.66940073423268</v>
      </c>
      <c r="AH426" s="16">
        <f t="shared" si="407"/>
        <v>250.00186413697685</v>
      </c>
      <c r="AI426" s="52">
        <f t="shared" si="374"/>
        <v>159.83641110465439</v>
      </c>
      <c r="AJ426" s="52">
        <f t="shared" si="408"/>
        <v>4.8404326190507163E-2</v>
      </c>
      <c r="AK426" s="16">
        <f t="shared" si="423"/>
        <v>19.356479096192174</v>
      </c>
      <c r="AL426" s="16">
        <f t="shared" si="424"/>
        <v>19.355191250910593</v>
      </c>
      <c r="AM426" s="32">
        <f t="shared" si="375"/>
        <v>6.1111566742778285</v>
      </c>
      <c r="AN426" s="32">
        <f t="shared" si="376"/>
        <v>-2.3778357609120511E-4</v>
      </c>
      <c r="AO426" s="32">
        <f t="shared" si="377"/>
        <v>5.7657671737333764</v>
      </c>
      <c r="AP426" s="32">
        <f t="shared" si="378"/>
        <v>-2.3778357609120511E-4</v>
      </c>
      <c r="AQ426" s="32">
        <f t="shared" si="379"/>
        <v>2.0253801608263768</v>
      </c>
      <c r="AR426" s="56">
        <f t="shared" si="409"/>
        <v>2404.1645701315915</v>
      </c>
      <c r="AS426" s="56">
        <f t="shared" si="409"/>
        <v>-3.2319764280425468E-2</v>
      </c>
      <c r="AT426" s="56">
        <f t="shared" si="409"/>
        <v>409.95473253180558</v>
      </c>
      <c r="AU426" s="55">
        <f t="shared" si="410"/>
        <v>0.31005890174502254</v>
      </c>
      <c r="AV426" s="56">
        <f t="shared" si="380"/>
        <v>11547.17758603219</v>
      </c>
      <c r="AW426" s="53">
        <f t="shared" si="381"/>
        <v>1.0319969212583324E-2</v>
      </c>
      <c r="AX426" s="53">
        <f t="shared" si="382"/>
        <v>9.6755935357891731E-2</v>
      </c>
      <c r="AY426" s="56">
        <f t="shared" si="383"/>
        <v>676.6682878041363</v>
      </c>
      <c r="AZ426" s="56">
        <f t="shared" si="384"/>
        <v>399.59102776163598</v>
      </c>
      <c r="BA426" s="53">
        <f t="shared" si="385"/>
        <v>7.4403432051347793E-3</v>
      </c>
      <c r="BB426" s="56">
        <f t="shared" si="386"/>
        <v>277.09239698388512</v>
      </c>
      <c r="BC426" s="56">
        <f t="shared" si="387"/>
        <v>-1.5136941384810143E-2</v>
      </c>
      <c r="BD426" s="53">
        <f t="shared" si="388"/>
        <v>-1.3528220892080043E-8</v>
      </c>
      <c r="BE426" s="32">
        <f t="shared" si="389"/>
        <v>6.111156665375657</v>
      </c>
      <c r="BF426" s="53">
        <f t="shared" si="390"/>
        <v>3.4774507871118068E-7</v>
      </c>
      <c r="BG426" s="51">
        <f t="shared" si="411"/>
        <v>6.111157013120736</v>
      </c>
      <c r="BH426" s="51">
        <f t="shared" si="391"/>
        <v>-8.9372222154568848E-3</v>
      </c>
      <c r="BI426" s="51">
        <f t="shared" si="392"/>
        <v>-8.37918483229078E-2</v>
      </c>
    </row>
    <row r="427" spans="1:61" ht="12.75" customHeight="1" x14ac:dyDescent="0.2">
      <c r="A427" s="45">
        <f t="shared" si="393"/>
        <v>401</v>
      </c>
      <c r="B427" s="57">
        <f t="shared" si="412"/>
        <v>9.6755935357891731E-2</v>
      </c>
      <c r="C427" s="16">
        <f t="shared" si="394"/>
        <v>9.418132646118238E-2</v>
      </c>
      <c r="D427" s="34">
        <f t="shared" si="395"/>
        <v>1</v>
      </c>
      <c r="E427" s="49">
        <f t="shared" si="413"/>
        <v>8.1551987100264761E-2</v>
      </c>
      <c r="F427" s="49">
        <f t="shared" si="396"/>
        <v>4.7110478163199888E-2</v>
      </c>
      <c r="G427" s="20">
        <f t="shared" si="367"/>
        <v>4.7110478163199888E-2</v>
      </c>
      <c r="H427" s="49">
        <f t="shared" si="397"/>
        <v>30.013931529232607</v>
      </c>
      <c r="I427" s="20">
        <f t="shared" si="368"/>
        <v>30.013931529232607</v>
      </c>
      <c r="J427" s="57">
        <f t="shared" si="398"/>
        <v>0</v>
      </c>
      <c r="K427" s="16">
        <f t="shared" si="369"/>
        <v>30.013931529232607</v>
      </c>
      <c r="L427" s="34">
        <f t="shared" si="399"/>
        <v>1</v>
      </c>
      <c r="M427" s="49">
        <f t="shared" si="414"/>
        <v>59.986101998140661</v>
      </c>
      <c r="N427" s="20">
        <f t="shared" si="415"/>
        <v>59.986101998140661</v>
      </c>
      <c r="O427" s="16">
        <f t="shared" si="400"/>
        <v>30.013898001859339</v>
      </c>
      <c r="P427" s="49">
        <f t="shared" si="416"/>
        <v>4.7110478163199888E-2</v>
      </c>
      <c r="Q427" s="20">
        <f t="shared" si="370"/>
        <v>4.7110478163199888E-2</v>
      </c>
      <c r="R427" s="49">
        <f t="shared" si="417"/>
        <v>9.4181326462704593E-2</v>
      </c>
      <c r="S427" s="20">
        <f t="shared" si="371"/>
        <v>9.4181326462704593E-2</v>
      </c>
      <c r="T427" s="57">
        <f t="shared" si="418"/>
        <v>-8.37918483229078E-2</v>
      </c>
      <c r="U427" s="16">
        <f t="shared" si="401"/>
        <v>-2.2398612226430387E-3</v>
      </c>
      <c r="V427" s="16">
        <f t="shared" si="419"/>
        <v>-2.2398612226430387E-3</v>
      </c>
      <c r="W427" s="34">
        <f t="shared" si="372"/>
        <v>4</v>
      </c>
      <c r="X427" s="49">
        <f t="shared" si="420"/>
        <v>59.986068496058792</v>
      </c>
      <c r="Y427" s="20">
        <f t="shared" si="421"/>
        <v>59.986068496058792</v>
      </c>
      <c r="Z427" s="16">
        <f t="shared" si="402"/>
        <v>30.013931503941208</v>
      </c>
      <c r="AA427" s="49">
        <f t="shared" si="373"/>
        <v>-1.2939107474200387E-3</v>
      </c>
      <c r="AB427" s="20">
        <f t="shared" si="403"/>
        <v>359.99870608925261</v>
      </c>
      <c r="AC427" s="49">
        <f t="shared" si="404"/>
        <v>2.5867322497753159E-3</v>
      </c>
      <c r="AD427" s="20">
        <f t="shared" si="405"/>
        <v>359.99741326775023</v>
      </c>
      <c r="AF427" s="58">
        <f t="shared" si="422"/>
        <v>6.111157013120736</v>
      </c>
      <c r="AG427" s="51">
        <f t="shared" si="406"/>
        <v>366.66942078724418</v>
      </c>
      <c r="AH427" s="16">
        <f t="shared" si="407"/>
        <v>250.00187780948468</v>
      </c>
      <c r="AI427" s="52">
        <f t="shared" si="374"/>
        <v>159.83642858744119</v>
      </c>
      <c r="AJ427" s="52">
        <f t="shared" si="408"/>
        <v>4.8404388910569196E-2</v>
      </c>
      <c r="AK427" s="16">
        <f t="shared" si="423"/>
        <v>19.404883485102744</v>
      </c>
      <c r="AL427" s="16">
        <f t="shared" si="424"/>
        <v>19.403589574355351</v>
      </c>
      <c r="AM427" s="32">
        <f t="shared" si="375"/>
        <v>6.1111570084510207</v>
      </c>
      <c r="AN427" s="32">
        <f t="shared" si="376"/>
        <v>-2.3890317457955657E-4</v>
      </c>
      <c r="AO427" s="32">
        <f t="shared" si="377"/>
        <v>5.7640545730197514</v>
      </c>
      <c r="AP427" s="32">
        <f t="shared" si="378"/>
        <v>-2.3890317457955657E-4</v>
      </c>
      <c r="AQ427" s="32">
        <f t="shared" si="379"/>
        <v>2.0302499504223914</v>
      </c>
      <c r="AR427" s="56">
        <f t="shared" ref="AR427:AT442" si="425">AR426+AO427</f>
        <v>2409.9286247046111</v>
      </c>
      <c r="AS427" s="56">
        <f t="shared" si="425"/>
        <v>-3.2558667455005026E-2</v>
      </c>
      <c r="AT427" s="56">
        <f t="shared" si="425"/>
        <v>411.98498248222796</v>
      </c>
      <c r="AU427" s="55">
        <f t="shared" si="410"/>
        <v>0.31005890174502254</v>
      </c>
      <c r="AV427" s="56">
        <f t="shared" si="380"/>
        <v>11547.178849053817</v>
      </c>
      <c r="AW427" s="53">
        <f t="shared" si="381"/>
        <v>1.0319970341373818E-2</v>
      </c>
      <c r="AX427" s="53">
        <f t="shared" si="382"/>
        <v>9.6755940649437419E-2</v>
      </c>
      <c r="AY427" s="56">
        <f t="shared" si="383"/>
        <v>676.66825079740443</v>
      </c>
      <c r="AZ427" s="56">
        <f t="shared" si="384"/>
        <v>399.59107146860299</v>
      </c>
      <c r="BA427" s="53">
        <f t="shared" si="385"/>
        <v>7.4403432051347793E-3</v>
      </c>
      <c r="BB427" s="56">
        <f t="shared" si="386"/>
        <v>277.09242729204379</v>
      </c>
      <c r="BC427" s="56">
        <f t="shared" si="387"/>
        <v>-1.5247963242359219E-2</v>
      </c>
      <c r="BD427" s="53">
        <f t="shared" si="388"/>
        <v>-1.3627443593324041E-8</v>
      </c>
      <c r="BE427" s="32">
        <f t="shared" si="389"/>
        <v>6.1111569994932928</v>
      </c>
      <c r="BF427" s="53">
        <f t="shared" si="390"/>
        <v>3.4938240929298549E-7</v>
      </c>
      <c r="BG427" s="51">
        <f t="shared" si="411"/>
        <v>6.1111573488757021</v>
      </c>
      <c r="BH427" s="51">
        <f t="shared" si="391"/>
        <v>-8.9372222153930262E-3</v>
      </c>
      <c r="BI427" s="51">
        <f t="shared" si="392"/>
        <v>-8.3791843739764713E-2</v>
      </c>
    </row>
    <row r="428" spans="1:61" ht="12.75" customHeight="1" x14ac:dyDescent="0.2">
      <c r="A428" s="45">
        <f t="shared" si="393"/>
        <v>402</v>
      </c>
      <c r="B428" s="57">
        <f t="shared" si="412"/>
        <v>9.6755940649437419E-2</v>
      </c>
      <c r="C428" s="16">
        <f t="shared" si="394"/>
        <v>9.4169208399648596E-2</v>
      </c>
      <c r="D428" s="34">
        <f t="shared" si="395"/>
        <v>1</v>
      </c>
      <c r="E428" s="49">
        <f t="shared" si="413"/>
        <v>8.1541466481719074E-2</v>
      </c>
      <c r="F428" s="49">
        <f t="shared" si="396"/>
        <v>4.710446425379658E-2</v>
      </c>
      <c r="G428" s="20">
        <f t="shared" si="367"/>
        <v>4.710446425379658E-2</v>
      </c>
      <c r="H428" s="49">
        <f t="shared" si="397"/>
        <v>30.013965022709868</v>
      </c>
      <c r="I428" s="20">
        <f t="shared" si="368"/>
        <v>30.013965022709868</v>
      </c>
      <c r="J428" s="57">
        <f t="shared" si="398"/>
        <v>0</v>
      </c>
      <c r="K428" s="16">
        <f t="shared" si="369"/>
        <v>30.013965022709868</v>
      </c>
      <c r="L428" s="34">
        <f t="shared" si="399"/>
        <v>1</v>
      </c>
      <c r="M428" s="49">
        <f t="shared" si="414"/>
        <v>59.986068496058806</v>
      </c>
      <c r="N428" s="20">
        <f t="shared" si="415"/>
        <v>59.986068496058806</v>
      </c>
      <c r="O428" s="16">
        <f t="shared" si="400"/>
        <v>30.013931503941194</v>
      </c>
      <c r="P428" s="49">
        <f t="shared" si="416"/>
        <v>4.710446425379658E-2</v>
      </c>
      <c r="Q428" s="20">
        <f t="shared" si="370"/>
        <v>4.710446425379658E-2</v>
      </c>
      <c r="R428" s="49">
        <f t="shared" si="417"/>
        <v>9.4169208398686269E-2</v>
      </c>
      <c r="S428" s="20">
        <f t="shared" si="371"/>
        <v>9.4169208398686269E-2</v>
      </c>
      <c r="T428" s="57">
        <f t="shared" si="418"/>
        <v>-8.3791843739764713E-2</v>
      </c>
      <c r="U428" s="16">
        <f t="shared" si="401"/>
        <v>-2.2503772580456383E-3</v>
      </c>
      <c r="V428" s="16">
        <f t="shared" si="419"/>
        <v>-2.2503772580456383E-3</v>
      </c>
      <c r="W428" s="34">
        <f t="shared" si="372"/>
        <v>4</v>
      </c>
      <c r="X428" s="49">
        <f t="shared" si="420"/>
        <v>59.986035002819605</v>
      </c>
      <c r="Y428" s="20">
        <f t="shared" si="421"/>
        <v>59.986035002819605</v>
      </c>
      <c r="Z428" s="16">
        <f t="shared" si="402"/>
        <v>30.013964997180395</v>
      </c>
      <c r="AA428" s="49">
        <f t="shared" si="373"/>
        <v>-1.2999873475766552E-3</v>
      </c>
      <c r="AB428" s="20">
        <f t="shared" si="403"/>
        <v>359.99870001265242</v>
      </c>
      <c r="AC428" s="49">
        <f t="shared" si="404"/>
        <v>2.5988775833987671E-3</v>
      </c>
      <c r="AD428" s="20">
        <f t="shared" si="405"/>
        <v>359.99740112241659</v>
      </c>
      <c r="AF428" s="58">
        <f t="shared" si="422"/>
        <v>6.1111573488757021</v>
      </c>
      <c r="AG428" s="51">
        <f t="shared" si="406"/>
        <v>366.6694409325421</v>
      </c>
      <c r="AH428" s="16">
        <f t="shared" si="407"/>
        <v>250.00189154491508</v>
      </c>
      <c r="AI428" s="52">
        <f t="shared" si="374"/>
        <v>159.83644615068684</v>
      </c>
      <c r="AJ428" s="52">
        <f t="shared" si="408"/>
        <v>4.8404451601356868E-2</v>
      </c>
      <c r="AK428" s="16">
        <f t="shared" si="423"/>
        <v>19.453287936704101</v>
      </c>
      <c r="AL428" s="16">
        <f t="shared" si="424"/>
        <v>19.451987949356521</v>
      </c>
      <c r="AM428" s="32">
        <f t="shared" si="375"/>
        <v>6.1111573441620353</v>
      </c>
      <c r="AN428" s="32">
        <f t="shared" si="376"/>
        <v>-2.4002482611432891E-4</v>
      </c>
      <c r="AO428" s="32">
        <f t="shared" si="377"/>
        <v>5.76233785888207</v>
      </c>
      <c r="AP428" s="32">
        <f t="shared" si="378"/>
        <v>-2.4002482611432891E-4</v>
      </c>
      <c r="AQ428" s="32">
        <f t="shared" si="379"/>
        <v>2.0351182975935278</v>
      </c>
      <c r="AR428" s="56">
        <f t="shared" si="425"/>
        <v>2415.690962563493</v>
      </c>
      <c r="AS428" s="56">
        <f t="shared" si="425"/>
        <v>-3.2798692281119354E-2</v>
      </c>
      <c r="AT428" s="56">
        <f t="shared" si="425"/>
        <v>414.02010077982152</v>
      </c>
      <c r="AU428" s="55">
        <f t="shared" si="410"/>
        <v>0.31005890174502254</v>
      </c>
      <c r="AV428" s="56">
        <f t="shared" si="380"/>
        <v>11547.180117888091</v>
      </c>
      <c r="AW428" s="53">
        <f t="shared" si="381"/>
        <v>1.0319971475359206E-2</v>
      </c>
      <c r="AX428" s="53">
        <f t="shared" si="382"/>
        <v>9.6755945965335433E-2</v>
      </c>
      <c r="AY428" s="56">
        <f t="shared" si="383"/>
        <v>676.66821362036706</v>
      </c>
      <c r="AZ428" s="56">
        <f t="shared" si="384"/>
        <v>399.59111537671708</v>
      </c>
      <c r="BA428" s="53">
        <f t="shared" si="385"/>
        <v>7.4403432051347793E-3</v>
      </c>
      <c r="BB428" s="56">
        <f t="shared" si="386"/>
        <v>277.09245773968587</v>
      </c>
      <c r="BC428" s="56">
        <f t="shared" si="387"/>
        <v>-1.5359496035898701E-2</v>
      </c>
      <c r="BD428" s="53">
        <f t="shared" si="388"/>
        <v>-1.37271229294168E-8</v>
      </c>
      <c r="BE428" s="32">
        <f t="shared" si="389"/>
        <v>6.1111573351485795</v>
      </c>
      <c r="BF428" s="53">
        <f t="shared" si="390"/>
        <v>3.5102274207170576E-7</v>
      </c>
      <c r="BG428" s="51">
        <f t="shared" si="411"/>
        <v>6.1111576861713219</v>
      </c>
      <c r="BH428" s="51">
        <f t="shared" si="391"/>
        <v>-8.9372222153287495E-3</v>
      </c>
      <c r="BI428" s="51">
        <f t="shared" si="392"/>
        <v>-8.3791839135528762E-2</v>
      </c>
    </row>
    <row r="429" spans="1:61" ht="12.75" customHeight="1" x14ac:dyDescent="0.2">
      <c r="A429" s="45">
        <f t="shared" si="393"/>
        <v>403</v>
      </c>
      <c r="B429" s="57">
        <f t="shared" si="412"/>
        <v>9.6755945965335433E-2</v>
      </c>
      <c r="C429" s="16">
        <f t="shared" si="394"/>
        <v>9.4157068381946374E-2</v>
      </c>
      <c r="D429" s="34">
        <f t="shared" si="395"/>
        <v>1</v>
      </c>
      <c r="E429" s="49">
        <f t="shared" si="413"/>
        <v>8.1530926865585232E-2</v>
      </c>
      <c r="F429" s="49">
        <f t="shared" si="396"/>
        <v>4.7098439336785598E-2</v>
      </c>
      <c r="G429" s="20">
        <f t="shared" si="367"/>
        <v>4.7098439336785598E-2</v>
      </c>
      <c r="H429" s="49">
        <f t="shared" si="397"/>
        <v>30.013998507329919</v>
      </c>
      <c r="I429" s="20">
        <f t="shared" si="368"/>
        <v>30.013998507329919</v>
      </c>
      <c r="J429" s="57">
        <f t="shared" si="398"/>
        <v>0</v>
      </c>
      <c r="K429" s="16">
        <f t="shared" si="369"/>
        <v>30.013998507329919</v>
      </c>
      <c r="L429" s="34">
        <f t="shared" si="399"/>
        <v>1</v>
      </c>
      <c r="M429" s="49">
        <f t="shared" si="414"/>
        <v>59.986035002819605</v>
      </c>
      <c r="N429" s="20">
        <f t="shared" si="415"/>
        <v>59.986035002819605</v>
      </c>
      <c r="O429" s="16">
        <f t="shared" si="400"/>
        <v>30.013964997180395</v>
      </c>
      <c r="P429" s="49">
        <f t="shared" si="416"/>
        <v>4.7098439336785591E-2</v>
      </c>
      <c r="Q429" s="20">
        <f t="shared" si="370"/>
        <v>4.7098439336785591E-2</v>
      </c>
      <c r="R429" s="49">
        <f t="shared" si="417"/>
        <v>9.4157068383599066E-2</v>
      </c>
      <c r="S429" s="20">
        <f t="shared" si="371"/>
        <v>9.4157068383599066E-2</v>
      </c>
      <c r="T429" s="57">
        <f t="shared" si="418"/>
        <v>-8.3791839135528762E-2</v>
      </c>
      <c r="U429" s="16">
        <f t="shared" si="401"/>
        <v>-2.2609122699435297E-3</v>
      </c>
      <c r="V429" s="16">
        <f t="shared" si="419"/>
        <v>-2.2609122699435297E-3</v>
      </c>
      <c r="W429" s="34">
        <f t="shared" si="372"/>
        <v>4</v>
      </c>
      <c r="X429" s="49">
        <f t="shared" si="420"/>
        <v>59.986001518439174</v>
      </c>
      <c r="Y429" s="20">
        <f t="shared" si="421"/>
        <v>59.986001518439174</v>
      </c>
      <c r="Z429" s="16">
        <f t="shared" si="402"/>
        <v>30.013998481560826</v>
      </c>
      <c r="AA429" s="49">
        <f t="shared" si="373"/>
        <v>-1.3060749259331645E-3</v>
      </c>
      <c r="AB429" s="20">
        <f t="shared" si="403"/>
        <v>359.99869392507406</v>
      </c>
      <c r="AC429" s="49">
        <f t="shared" si="404"/>
        <v>2.6110450096003138E-3</v>
      </c>
      <c r="AD429" s="20">
        <f t="shared" si="405"/>
        <v>359.99738895499041</v>
      </c>
      <c r="AF429" s="58">
        <f t="shared" si="422"/>
        <v>6.1111576861713219</v>
      </c>
      <c r="AG429" s="51">
        <f t="shared" si="406"/>
        <v>366.66946117027931</v>
      </c>
      <c r="AH429" s="16">
        <f t="shared" si="407"/>
        <v>250.00190534337227</v>
      </c>
      <c r="AI429" s="52">
        <f t="shared" si="374"/>
        <v>159.83646379452472</v>
      </c>
      <c r="AJ429" s="52">
        <f t="shared" si="408"/>
        <v>4.8404514262699649E-2</v>
      </c>
      <c r="AK429" s="16">
        <f t="shared" si="423"/>
        <v>19.5016924509668</v>
      </c>
      <c r="AL429" s="16">
        <f t="shared" si="424"/>
        <v>19.500386376040865</v>
      </c>
      <c r="AM429" s="32">
        <f t="shared" si="375"/>
        <v>6.1111576814134185</v>
      </c>
      <c r="AN429" s="32">
        <f t="shared" si="376"/>
        <v>-2.4114850186275822E-4</v>
      </c>
      <c r="AO429" s="32">
        <f t="shared" si="377"/>
        <v>5.7606170325282688</v>
      </c>
      <c r="AP429" s="32">
        <f t="shared" si="378"/>
        <v>-2.4114850186275822E-4</v>
      </c>
      <c r="AQ429" s="32">
        <f t="shared" si="379"/>
        <v>2.0399851988785191</v>
      </c>
      <c r="AR429" s="56">
        <f t="shared" si="425"/>
        <v>2421.4515795960215</v>
      </c>
      <c r="AS429" s="56">
        <f t="shared" si="425"/>
        <v>-3.3039840782982111E-2</v>
      </c>
      <c r="AT429" s="56">
        <f t="shared" si="425"/>
        <v>416.06008597870004</v>
      </c>
      <c r="AU429" s="55">
        <f t="shared" si="410"/>
        <v>0.31005890174502254</v>
      </c>
      <c r="AV429" s="56">
        <f t="shared" si="380"/>
        <v>11547.181392544646</v>
      </c>
      <c r="AW429" s="53">
        <f t="shared" si="381"/>
        <v>1.0319972614548095E-2</v>
      </c>
      <c r="AX429" s="53">
        <f t="shared" si="382"/>
        <v>9.6755951305626142E-2</v>
      </c>
      <c r="AY429" s="56">
        <f t="shared" si="383"/>
        <v>676.66817627274213</v>
      </c>
      <c r="AZ429" s="56">
        <f t="shared" si="384"/>
        <v>399.59115948631177</v>
      </c>
      <c r="BA429" s="53">
        <f t="shared" si="385"/>
        <v>7.4403432051347793E-3</v>
      </c>
      <c r="BB429" s="56">
        <f t="shared" si="386"/>
        <v>277.09248832704259</v>
      </c>
      <c r="BC429" s="56">
        <f t="shared" si="387"/>
        <v>-1.5471540612224999E-2</v>
      </c>
      <c r="BD429" s="53">
        <f t="shared" si="388"/>
        <v>-1.3827259657159086E-8</v>
      </c>
      <c r="BE429" s="32">
        <f t="shared" si="389"/>
        <v>6.1111576723440626</v>
      </c>
      <c r="BF429" s="53">
        <f t="shared" si="390"/>
        <v>3.5266603487917595E-7</v>
      </c>
      <c r="BG429" s="51">
        <f t="shared" si="411"/>
        <v>6.1111580250100976</v>
      </c>
      <c r="BH429" s="51">
        <f t="shared" si="391"/>
        <v>-8.9372222152640565E-3</v>
      </c>
      <c r="BI429" s="51">
        <f t="shared" si="392"/>
        <v>-8.3791834510165045E-2</v>
      </c>
    </row>
    <row r="430" spans="1:61" ht="12.75" customHeight="1" x14ac:dyDescent="0.2">
      <c r="A430" s="45">
        <f t="shared" si="393"/>
        <v>404</v>
      </c>
      <c r="B430" s="57">
        <f t="shared" si="412"/>
        <v>9.6755951305626142E-2</v>
      </c>
      <c r="C430" s="16">
        <f t="shared" si="394"/>
        <v>9.4144906296037334E-2</v>
      </c>
      <c r="D430" s="34">
        <f t="shared" si="395"/>
        <v>1</v>
      </c>
      <c r="E430" s="49">
        <f t="shared" si="413"/>
        <v>8.152036815487862E-2</v>
      </c>
      <c r="F430" s="49">
        <f t="shared" si="396"/>
        <v>4.7092403356072655E-2</v>
      </c>
      <c r="G430" s="20">
        <f t="shared" si="367"/>
        <v>4.7092403356072655E-2</v>
      </c>
      <c r="H430" s="49">
        <f t="shared" si="397"/>
        <v>30.014031983076617</v>
      </c>
      <c r="I430" s="20">
        <f t="shared" si="368"/>
        <v>30.014031983076617</v>
      </c>
      <c r="J430" s="57">
        <f t="shared" si="398"/>
        <v>0</v>
      </c>
      <c r="K430" s="16">
        <f t="shared" si="369"/>
        <v>30.014031983076617</v>
      </c>
      <c r="L430" s="34">
        <f t="shared" si="399"/>
        <v>1</v>
      </c>
      <c r="M430" s="49">
        <f t="shared" si="414"/>
        <v>59.986001518439167</v>
      </c>
      <c r="N430" s="20">
        <f t="shared" si="415"/>
        <v>59.986001518439167</v>
      </c>
      <c r="O430" s="16">
        <f t="shared" si="400"/>
        <v>30.013998481560833</v>
      </c>
      <c r="P430" s="49">
        <f t="shared" si="416"/>
        <v>4.7092403356072676E-2</v>
      </c>
      <c r="Q430" s="20">
        <f t="shared" si="370"/>
        <v>4.7092403356072676E-2</v>
      </c>
      <c r="R430" s="49">
        <f t="shared" si="417"/>
        <v>9.4144906296696446E-2</v>
      </c>
      <c r="S430" s="20">
        <f t="shared" si="371"/>
        <v>9.4144906296696446E-2</v>
      </c>
      <c r="T430" s="57">
        <f t="shared" si="418"/>
        <v>-8.3791834510165045E-2</v>
      </c>
      <c r="U430" s="16">
        <f t="shared" si="401"/>
        <v>-2.271466355286425E-3</v>
      </c>
      <c r="V430" s="16">
        <f t="shared" si="419"/>
        <v>-2.271466355286425E-3</v>
      </c>
      <c r="W430" s="34">
        <f t="shared" si="372"/>
        <v>4</v>
      </c>
      <c r="X430" s="49">
        <f t="shared" si="420"/>
        <v>59.985968042933663</v>
      </c>
      <c r="Y430" s="20">
        <f t="shared" si="421"/>
        <v>59.985968042933663</v>
      </c>
      <c r="Z430" s="16">
        <f t="shared" si="402"/>
        <v>30.014031957066337</v>
      </c>
      <c r="AA430" s="49">
        <f t="shared" si="373"/>
        <v>-1.3121735385321907E-3</v>
      </c>
      <c r="AB430" s="20">
        <f t="shared" si="403"/>
        <v>359.99868782646149</v>
      </c>
      <c r="AC430" s="49">
        <f t="shared" si="404"/>
        <v>2.6232343599123351E-3</v>
      </c>
      <c r="AD430" s="20">
        <f t="shared" si="405"/>
        <v>359.99737676564007</v>
      </c>
      <c r="AF430" s="58">
        <f t="shared" si="422"/>
        <v>6.1111580250100976</v>
      </c>
      <c r="AG430" s="51">
        <f t="shared" si="406"/>
        <v>366.66948150060585</v>
      </c>
      <c r="AH430" s="16">
        <f t="shared" si="407"/>
        <v>250.00191920495857</v>
      </c>
      <c r="AI430" s="52">
        <f t="shared" si="374"/>
        <v>159.83648151908559</v>
      </c>
      <c r="AJ430" s="52">
        <f t="shared" si="408"/>
        <v>4.840457689459754E-2</v>
      </c>
      <c r="AK430" s="16">
        <f t="shared" si="423"/>
        <v>19.550097027861398</v>
      </c>
      <c r="AL430" s="16">
        <f t="shared" si="424"/>
        <v>19.548784854322889</v>
      </c>
      <c r="AM430" s="32">
        <f t="shared" si="375"/>
        <v>6.1111580202076698</v>
      </c>
      <c r="AN430" s="32">
        <f t="shared" si="376"/>
        <v>-2.4227421216676843E-4</v>
      </c>
      <c r="AO430" s="32">
        <f t="shared" si="377"/>
        <v>5.7588920951767033</v>
      </c>
      <c r="AP430" s="32">
        <f t="shared" si="378"/>
        <v>-2.4227421216676843E-4</v>
      </c>
      <c r="AQ430" s="32">
        <f t="shared" si="379"/>
        <v>2.0448506507957513</v>
      </c>
      <c r="AR430" s="56">
        <f t="shared" si="425"/>
        <v>2427.2104716911981</v>
      </c>
      <c r="AS430" s="56">
        <f t="shared" si="425"/>
        <v>-3.3282114995148881E-2</v>
      </c>
      <c r="AT430" s="56">
        <f t="shared" si="425"/>
        <v>418.1049366294958</v>
      </c>
      <c r="AU430" s="55">
        <f t="shared" si="410"/>
        <v>0.31005890174502254</v>
      </c>
      <c r="AV430" s="56">
        <f t="shared" si="380"/>
        <v>11547.182673032932</v>
      </c>
      <c r="AW430" s="53">
        <f t="shared" si="381"/>
        <v>1.0319973758948931E-2</v>
      </c>
      <c r="AX430" s="53">
        <f t="shared" si="382"/>
        <v>9.6755956670349141E-2</v>
      </c>
      <c r="AY430" s="56">
        <f t="shared" si="383"/>
        <v>676.66813875425294</v>
      </c>
      <c r="AZ430" s="56">
        <f t="shared" si="384"/>
        <v>399.591203797714</v>
      </c>
      <c r="BA430" s="53">
        <f t="shared" si="385"/>
        <v>7.4403432051347793E-3</v>
      </c>
      <c r="BB430" s="56">
        <f t="shared" si="386"/>
        <v>277.09251905434076</v>
      </c>
      <c r="BC430" s="56">
        <f t="shared" si="387"/>
        <v>-1.5584097801820462E-2</v>
      </c>
      <c r="BD430" s="53">
        <f t="shared" si="388"/>
        <v>-1.392785451877143E-8</v>
      </c>
      <c r="BE430" s="32">
        <f t="shared" si="389"/>
        <v>6.1111580110822432</v>
      </c>
      <c r="BF430" s="53">
        <f t="shared" si="390"/>
        <v>3.5431230283799546E-7</v>
      </c>
      <c r="BG430" s="51">
        <f t="shared" si="411"/>
        <v>6.1111583653945463</v>
      </c>
      <c r="BH430" s="51">
        <f t="shared" si="391"/>
        <v>-8.9372222151989419E-3</v>
      </c>
      <c r="BI430" s="51">
        <f t="shared" si="392"/>
        <v>-8.3791829863639256E-2</v>
      </c>
    </row>
    <row r="431" spans="1:61" ht="12.75" customHeight="1" x14ac:dyDescent="0.2">
      <c r="A431" s="45">
        <f t="shared" si="393"/>
        <v>405</v>
      </c>
      <c r="B431" s="57">
        <f t="shared" si="412"/>
        <v>9.6755956670349141E-2</v>
      </c>
      <c r="C431" s="16">
        <f t="shared" si="394"/>
        <v>9.413272231040537E-2</v>
      </c>
      <c r="D431" s="34">
        <f t="shared" si="395"/>
        <v>1</v>
      </c>
      <c r="E431" s="49">
        <f t="shared" si="413"/>
        <v>8.1509790495519721E-2</v>
      </c>
      <c r="F431" s="49">
        <f t="shared" si="396"/>
        <v>4.7086356395883974E-2</v>
      </c>
      <c r="G431" s="20">
        <f t="shared" si="367"/>
        <v>4.7086356395883974E-2</v>
      </c>
      <c r="H431" s="49">
        <f t="shared" si="397"/>
        <v>30.01406544993387</v>
      </c>
      <c r="I431" s="20">
        <f t="shared" si="368"/>
        <v>30.01406544993387</v>
      </c>
      <c r="J431" s="57">
        <f t="shared" si="398"/>
        <v>0</v>
      </c>
      <c r="K431" s="16">
        <f t="shared" si="369"/>
        <v>30.01406544993387</v>
      </c>
      <c r="L431" s="34">
        <f t="shared" si="399"/>
        <v>1</v>
      </c>
      <c r="M431" s="49">
        <f t="shared" si="414"/>
        <v>59.985968042933692</v>
      </c>
      <c r="N431" s="20">
        <f t="shared" si="415"/>
        <v>59.985968042933692</v>
      </c>
      <c r="O431" s="16">
        <f t="shared" si="400"/>
        <v>30.014031957066308</v>
      </c>
      <c r="P431" s="49">
        <f t="shared" si="416"/>
        <v>4.7086356395883967E-2</v>
      </c>
      <c r="Q431" s="20">
        <f t="shared" si="370"/>
        <v>4.7086356395883967E-2</v>
      </c>
      <c r="R431" s="49">
        <f t="shared" si="417"/>
        <v>9.4132722311369502E-2</v>
      </c>
      <c r="S431" s="20">
        <f t="shared" si="371"/>
        <v>9.4132722311369502E-2</v>
      </c>
      <c r="T431" s="57">
        <f t="shared" si="418"/>
        <v>-8.3791829863639256E-2</v>
      </c>
      <c r="U431" s="16">
        <f t="shared" si="401"/>
        <v>-2.2820393681195345E-3</v>
      </c>
      <c r="V431" s="16">
        <f t="shared" si="419"/>
        <v>-2.2820393681195345E-3</v>
      </c>
      <c r="W431" s="34">
        <f t="shared" si="372"/>
        <v>4</v>
      </c>
      <c r="X431" s="49">
        <f t="shared" si="420"/>
        <v>59.985934576319139</v>
      </c>
      <c r="Y431" s="20">
        <f t="shared" si="421"/>
        <v>59.985934576319139</v>
      </c>
      <c r="Z431" s="16">
        <f t="shared" si="402"/>
        <v>30.014065423680861</v>
      </c>
      <c r="AA431" s="49">
        <f t="shared" si="373"/>
        <v>-1.3182831010961236E-3</v>
      </c>
      <c r="AB431" s="20">
        <f t="shared" si="403"/>
        <v>359.99868171689889</v>
      </c>
      <c r="AC431" s="49">
        <f t="shared" si="404"/>
        <v>2.6354457450181337E-3</v>
      </c>
      <c r="AD431" s="20">
        <f t="shared" si="405"/>
        <v>359.997364554255</v>
      </c>
      <c r="AF431" s="58">
        <f t="shared" si="422"/>
        <v>6.1111583653945463</v>
      </c>
      <c r="AG431" s="51">
        <f t="shared" si="406"/>
        <v>366.66950192367278</v>
      </c>
      <c r="AH431" s="16">
        <f t="shared" si="407"/>
        <v>250.00193312977692</v>
      </c>
      <c r="AI431" s="52">
        <f t="shared" si="374"/>
        <v>159.83649932450118</v>
      </c>
      <c r="AJ431" s="52">
        <f t="shared" si="408"/>
        <v>4.8404639496993696E-2</v>
      </c>
      <c r="AK431" s="16">
        <f t="shared" si="423"/>
        <v>19.598501667358391</v>
      </c>
      <c r="AL431" s="16">
        <f t="shared" si="424"/>
        <v>19.597183384257278</v>
      </c>
      <c r="AM431" s="32">
        <f t="shared" si="375"/>
        <v>6.1111583605473063</v>
      </c>
      <c r="AN431" s="32">
        <f t="shared" si="376"/>
        <v>-2.4340194146013698E-4</v>
      </c>
      <c r="AO431" s="32">
        <f t="shared" si="377"/>
        <v>5.7571630480436928</v>
      </c>
      <c r="AP431" s="32">
        <f t="shared" si="378"/>
        <v>-2.4340194146013698E-4</v>
      </c>
      <c r="AQ431" s="32">
        <f t="shared" si="379"/>
        <v>2.0497146498787333</v>
      </c>
      <c r="AR431" s="56">
        <f t="shared" si="425"/>
        <v>2432.9676347392419</v>
      </c>
      <c r="AS431" s="56">
        <f t="shared" si="425"/>
        <v>-3.3525516936609018E-2</v>
      </c>
      <c r="AT431" s="56">
        <f t="shared" si="425"/>
        <v>420.15465127937455</v>
      </c>
      <c r="AU431" s="55">
        <f t="shared" si="410"/>
        <v>0.31005890174502254</v>
      </c>
      <c r="AV431" s="56">
        <f t="shared" si="380"/>
        <v>11547.183959362461</v>
      </c>
      <c r="AW431" s="53">
        <f t="shared" si="381"/>
        <v>1.0319974908570216E-2</v>
      </c>
      <c r="AX431" s="53">
        <f t="shared" si="382"/>
        <v>9.6755962059544218E-2</v>
      </c>
      <c r="AY431" s="56">
        <f t="shared" si="383"/>
        <v>676.66810106462071</v>
      </c>
      <c r="AZ431" s="56">
        <f t="shared" si="384"/>
        <v>399.59124831125291</v>
      </c>
      <c r="BA431" s="53">
        <f t="shared" si="385"/>
        <v>7.4403432051347793E-3</v>
      </c>
      <c r="BB431" s="56">
        <f t="shared" si="386"/>
        <v>277.0925499218086</v>
      </c>
      <c r="BC431" s="56">
        <f t="shared" si="387"/>
        <v>-1.569716844079494E-2</v>
      </c>
      <c r="BD431" s="53">
        <f t="shared" si="388"/>
        <v>-1.4028908261503789E-8</v>
      </c>
      <c r="BE431" s="32">
        <f t="shared" si="389"/>
        <v>6.1111583513656376</v>
      </c>
      <c r="BF431" s="53">
        <f t="shared" si="390"/>
        <v>3.559615231815589E-7</v>
      </c>
      <c r="BG431" s="51">
        <f t="shared" si="411"/>
        <v>6.1111587073271609</v>
      </c>
      <c r="BH431" s="51">
        <f t="shared" si="391"/>
        <v>-8.9372222151334075E-3</v>
      </c>
      <c r="BI431" s="51">
        <f t="shared" si="392"/>
        <v>-8.3791825195916866E-2</v>
      </c>
    </row>
    <row r="432" spans="1:61" ht="12.75" customHeight="1" x14ac:dyDescent="0.2">
      <c r="A432" s="45">
        <f t="shared" si="393"/>
        <v>406</v>
      </c>
      <c r="B432" s="57">
        <f t="shared" si="412"/>
        <v>9.6755962059544218E-2</v>
      </c>
      <c r="C432" s="16">
        <f t="shared" si="394"/>
        <v>9.4120516314546876E-2</v>
      </c>
      <c r="D432" s="34">
        <f t="shared" si="395"/>
        <v>1</v>
      </c>
      <c r="E432" s="49">
        <f t="shared" si="413"/>
        <v>8.1499193791852761E-2</v>
      </c>
      <c r="F432" s="49">
        <f t="shared" si="396"/>
        <v>4.7080298400893048E-2</v>
      </c>
      <c r="G432" s="20">
        <f t="shared" si="367"/>
        <v>4.7080298400893048E-2</v>
      </c>
      <c r="H432" s="49">
        <f t="shared" si="397"/>
        <v>30.014098907885618</v>
      </c>
      <c r="I432" s="20">
        <f t="shared" si="368"/>
        <v>30.014098907885618</v>
      </c>
      <c r="J432" s="57">
        <f t="shared" si="398"/>
        <v>0</v>
      </c>
      <c r="K432" s="16">
        <f t="shared" si="369"/>
        <v>30.014098907885618</v>
      </c>
      <c r="L432" s="34">
        <f t="shared" si="399"/>
        <v>1</v>
      </c>
      <c r="M432" s="49">
        <f t="shared" si="414"/>
        <v>59.985934576319139</v>
      </c>
      <c r="N432" s="20">
        <f t="shared" si="415"/>
        <v>59.985934576319139</v>
      </c>
      <c r="O432" s="16">
        <f t="shared" si="400"/>
        <v>30.014065423680861</v>
      </c>
      <c r="P432" s="49">
        <f t="shared" si="416"/>
        <v>4.7080298400893048E-2</v>
      </c>
      <c r="Q432" s="20">
        <f t="shared" si="370"/>
        <v>4.7080298400893048E-2</v>
      </c>
      <c r="R432" s="49">
        <f t="shared" si="417"/>
        <v>9.4120516318461619E-2</v>
      </c>
      <c r="S432" s="20">
        <f t="shared" si="371"/>
        <v>9.4120516318461619E-2</v>
      </c>
      <c r="T432" s="57">
        <f t="shared" si="418"/>
        <v>-8.3791825195916866E-2</v>
      </c>
      <c r="U432" s="16">
        <f t="shared" si="401"/>
        <v>-2.2926314040641049E-3</v>
      </c>
      <c r="V432" s="16">
        <f t="shared" si="419"/>
        <v>-2.2926314040641049E-3</v>
      </c>
      <c r="W432" s="34">
        <f t="shared" si="372"/>
        <v>4</v>
      </c>
      <c r="X432" s="49">
        <f t="shared" si="420"/>
        <v>59.985901118611707</v>
      </c>
      <c r="Y432" s="20">
        <f t="shared" si="421"/>
        <v>59.985901118611707</v>
      </c>
      <c r="Z432" s="16">
        <f t="shared" si="402"/>
        <v>30.014098881388293</v>
      </c>
      <c r="AA432" s="49">
        <f t="shared" si="373"/>
        <v>-1.3244036689001237E-3</v>
      </c>
      <c r="AB432" s="20">
        <f t="shared" si="403"/>
        <v>359.99867559633111</v>
      </c>
      <c r="AC432" s="49">
        <f t="shared" si="404"/>
        <v>2.6476788600170165E-3</v>
      </c>
      <c r="AD432" s="20">
        <f t="shared" si="405"/>
        <v>359.99735232114</v>
      </c>
      <c r="AF432" s="58">
        <f t="shared" si="422"/>
        <v>6.1111587073271609</v>
      </c>
      <c r="AG432" s="51">
        <f t="shared" si="406"/>
        <v>366.66952243962965</v>
      </c>
      <c r="AH432" s="16">
        <f t="shared" si="407"/>
        <v>250.00194711792932</v>
      </c>
      <c r="AI432" s="52">
        <f t="shared" si="374"/>
        <v>159.83651721090189</v>
      </c>
      <c r="AJ432" s="52">
        <f t="shared" si="408"/>
        <v>4.840470206977443E-2</v>
      </c>
      <c r="AK432" s="16">
        <f t="shared" si="423"/>
        <v>19.646906369428166</v>
      </c>
      <c r="AL432" s="16">
        <f t="shared" si="424"/>
        <v>19.645581965759277</v>
      </c>
      <c r="AM432" s="32">
        <f t="shared" si="375"/>
        <v>6.1111587024348193</v>
      </c>
      <c r="AN432" s="32">
        <f t="shared" si="376"/>
        <v>-2.4453169994310362E-4</v>
      </c>
      <c r="AO432" s="32">
        <f t="shared" si="377"/>
        <v>5.7554298923534448</v>
      </c>
      <c r="AP432" s="32">
        <f t="shared" si="378"/>
        <v>-2.4453169994310362E-4</v>
      </c>
      <c r="AQ432" s="32">
        <f t="shared" si="379"/>
        <v>2.0545771926479768</v>
      </c>
      <c r="AR432" s="56">
        <f t="shared" si="425"/>
        <v>2438.7230646315952</v>
      </c>
      <c r="AS432" s="56">
        <f t="shared" si="425"/>
        <v>-3.377004863655212E-2</v>
      </c>
      <c r="AT432" s="56">
        <f t="shared" si="425"/>
        <v>422.20922847202252</v>
      </c>
      <c r="AU432" s="55">
        <f t="shared" si="410"/>
        <v>0.31005890174502254</v>
      </c>
      <c r="AV432" s="56">
        <f t="shared" si="380"/>
        <v>11547.185251542662</v>
      </c>
      <c r="AW432" s="53">
        <f t="shared" si="381"/>
        <v>1.0319976063420378E-2</v>
      </c>
      <c r="AX432" s="53">
        <f t="shared" si="382"/>
        <v>9.6755967473250992E-2</v>
      </c>
      <c r="AY432" s="56">
        <f t="shared" si="383"/>
        <v>676.66806320356943</v>
      </c>
      <c r="AZ432" s="56">
        <f t="shared" si="384"/>
        <v>399.59129302725472</v>
      </c>
      <c r="BA432" s="53">
        <f t="shared" si="385"/>
        <v>7.4403432051347793E-3</v>
      </c>
      <c r="BB432" s="56">
        <f t="shared" si="386"/>
        <v>277.09258092967229</v>
      </c>
      <c r="BC432" s="56">
        <f t="shared" si="387"/>
        <v>-1.5810753357584417E-2</v>
      </c>
      <c r="BD432" s="53">
        <f t="shared" si="388"/>
        <v>-1.4130421625747807E-8</v>
      </c>
      <c r="BE432" s="32">
        <f t="shared" si="389"/>
        <v>6.1111586931967397</v>
      </c>
      <c r="BF432" s="53">
        <f t="shared" si="390"/>
        <v>3.5761371082524641E-7</v>
      </c>
      <c r="BG432" s="51">
        <f t="shared" si="411"/>
        <v>6.1111590508104507</v>
      </c>
      <c r="BH432" s="51">
        <f t="shared" si="391"/>
        <v>-8.9372222150674498E-3</v>
      </c>
      <c r="BI432" s="51">
        <f t="shared" si="392"/>
        <v>-8.379182050696371E-2</v>
      </c>
    </row>
    <row r="433" spans="1:61" ht="12.75" customHeight="1" x14ac:dyDescent="0.2">
      <c r="A433" s="45">
        <f t="shared" si="393"/>
        <v>407</v>
      </c>
      <c r="B433" s="57">
        <f t="shared" si="412"/>
        <v>9.6755967473250992E-2</v>
      </c>
      <c r="C433" s="16">
        <f t="shared" si="394"/>
        <v>9.4108288613256263E-2</v>
      </c>
      <c r="D433" s="34">
        <f t="shared" si="395"/>
        <v>1</v>
      </c>
      <c r="E433" s="49">
        <f t="shared" si="413"/>
        <v>8.1488578307829601E-2</v>
      </c>
      <c r="F433" s="49">
        <f t="shared" si="396"/>
        <v>4.7074229523510966E-2</v>
      </c>
      <c r="G433" s="20">
        <f t="shared" si="367"/>
        <v>4.7074229523510966E-2</v>
      </c>
      <c r="H433" s="49">
        <f t="shared" si="397"/>
        <v>30.014132356915937</v>
      </c>
      <c r="I433" s="20">
        <f t="shared" si="368"/>
        <v>30.014132356915937</v>
      </c>
      <c r="J433" s="57">
        <f t="shared" si="398"/>
        <v>0</v>
      </c>
      <c r="K433" s="16">
        <f t="shared" si="369"/>
        <v>30.014132356915937</v>
      </c>
      <c r="L433" s="34">
        <f t="shared" si="399"/>
        <v>1</v>
      </c>
      <c r="M433" s="49">
        <f t="shared" si="414"/>
        <v>59.9859011186117</v>
      </c>
      <c r="N433" s="20">
        <f t="shared" si="415"/>
        <v>59.9859011186117</v>
      </c>
      <c r="O433" s="16">
        <f t="shared" si="400"/>
        <v>30.0140988813883</v>
      </c>
      <c r="P433" s="49">
        <f t="shared" si="416"/>
        <v>4.707422952351098E-2</v>
      </c>
      <c r="Q433" s="20">
        <f t="shared" si="370"/>
        <v>4.707422952351098E-2</v>
      </c>
      <c r="R433" s="49">
        <f t="shared" si="417"/>
        <v>9.4108288615354641E-2</v>
      </c>
      <c r="S433" s="20">
        <f t="shared" si="371"/>
        <v>9.4108288615354641E-2</v>
      </c>
      <c r="T433" s="57">
        <f t="shared" si="418"/>
        <v>-8.379182050696371E-2</v>
      </c>
      <c r="U433" s="16">
        <f t="shared" si="401"/>
        <v>-2.303242199134109E-3</v>
      </c>
      <c r="V433" s="16">
        <f t="shared" si="419"/>
        <v>-2.303242199134109E-3</v>
      </c>
      <c r="W433" s="34">
        <f t="shared" si="372"/>
        <v>4</v>
      </c>
      <c r="X433" s="49">
        <f t="shared" si="420"/>
        <v>59.985867669827257</v>
      </c>
      <c r="Y433" s="20">
        <f t="shared" si="421"/>
        <v>59.985867669827257</v>
      </c>
      <c r="Z433" s="16">
        <f t="shared" si="402"/>
        <v>30.014132330172743</v>
      </c>
      <c r="AA433" s="49">
        <f t="shared" si="373"/>
        <v>-1.3305350894819773E-3</v>
      </c>
      <c r="AB433" s="20">
        <f t="shared" si="403"/>
        <v>359.99866946491051</v>
      </c>
      <c r="AC433" s="49">
        <f t="shared" si="404"/>
        <v>2.6599339531958033E-3</v>
      </c>
      <c r="AD433" s="20">
        <f t="shared" si="405"/>
        <v>359.99734006604683</v>
      </c>
      <c r="AF433" s="58">
        <f t="shared" si="422"/>
        <v>6.1111590508104507</v>
      </c>
      <c r="AG433" s="51">
        <f t="shared" si="406"/>
        <v>366.66954304862708</v>
      </c>
      <c r="AH433" s="16">
        <f t="shared" si="407"/>
        <v>250.00196116951847</v>
      </c>
      <c r="AI433" s="52">
        <f t="shared" si="374"/>
        <v>159.83653517841901</v>
      </c>
      <c r="AJ433" s="52">
        <f t="shared" si="408"/>
        <v>4.8404764612996587E-2</v>
      </c>
      <c r="AK433" s="16">
        <f t="shared" si="423"/>
        <v>19.695311134041162</v>
      </c>
      <c r="AL433" s="16">
        <f t="shared" si="424"/>
        <v>19.693980598951669</v>
      </c>
      <c r="AM433" s="32">
        <f t="shared" si="375"/>
        <v>6.1111590458727187</v>
      </c>
      <c r="AN433" s="32">
        <f t="shared" si="376"/>
        <v>-2.4566345946025914E-4</v>
      </c>
      <c r="AO433" s="32">
        <f t="shared" si="377"/>
        <v>5.7536926293256831</v>
      </c>
      <c r="AP433" s="32">
        <f t="shared" si="378"/>
        <v>-2.4566345946025914E-4</v>
      </c>
      <c r="AQ433" s="32">
        <f t="shared" si="379"/>
        <v>2.0594382756458764</v>
      </c>
      <c r="AR433" s="56">
        <f t="shared" si="425"/>
        <v>2444.4767572609207</v>
      </c>
      <c r="AS433" s="56">
        <f t="shared" si="425"/>
        <v>-3.4015712096012382E-2</v>
      </c>
      <c r="AT433" s="56">
        <f t="shared" si="425"/>
        <v>424.26866674766842</v>
      </c>
      <c r="AU433" s="55">
        <f t="shared" si="410"/>
        <v>0.31005890174502254</v>
      </c>
      <c r="AV433" s="56">
        <f t="shared" si="380"/>
        <v>11547.186549583012</v>
      </c>
      <c r="AW433" s="53">
        <f t="shared" si="381"/>
        <v>1.0319977223507883E-2</v>
      </c>
      <c r="AX433" s="53">
        <f t="shared" si="382"/>
        <v>9.6755972911509031E-2</v>
      </c>
      <c r="AY433" s="56">
        <f t="shared" si="383"/>
        <v>676.66802517082135</v>
      </c>
      <c r="AZ433" s="56">
        <f t="shared" si="384"/>
        <v>399.59133794604753</v>
      </c>
      <c r="BA433" s="53">
        <f t="shared" si="385"/>
        <v>7.4403432051347793E-3</v>
      </c>
      <c r="BB433" s="56">
        <f t="shared" si="386"/>
        <v>277.09261207815939</v>
      </c>
      <c r="BC433" s="56">
        <f t="shared" si="387"/>
        <v>-1.5924853385570259E-2</v>
      </c>
      <c r="BD433" s="53">
        <f t="shared" si="388"/>
        <v>-1.4232395356314931E-8</v>
      </c>
      <c r="BE433" s="32">
        <f t="shared" si="389"/>
        <v>6.111159036578055</v>
      </c>
      <c r="BF433" s="53">
        <f t="shared" si="390"/>
        <v>3.5926882459147356E-7</v>
      </c>
      <c r="BG433" s="51">
        <f t="shared" si="411"/>
        <v>6.1111593958468795</v>
      </c>
      <c r="BH433" s="51">
        <f t="shared" si="391"/>
        <v>-8.9372222150010689E-3</v>
      </c>
      <c r="BI433" s="51">
        <f t="shared" si="392"/>
        <v>-8.3791815796745356E-2</v>
      </c>
    </row>
    <row r="434" spans="1:61" ht="12.75" customHeight="1" x14ac:dyDescent="0.2">
      <c r="A434" s="45">
        <f t="shared" si="393"/>
        <v>408</v>
      </c>
      <c r="B434" s="57">
        <f t="shared" si="412"/>
        <v>9.6755972911509031E-2</v>
      </c>
      <c r="C434" s="16">
        <f t="shared" si="394"/>
        <v>9.4096038958355166E-2</v>
      </c>
      <c r="D434" s="34">
        <f t="shared" si="395"/>
        <v>1</v>
      </c>
      <c r="E434" s="49">
        <f t="shared" si="413"/>
        <v>8.1477943828581381E-2</v>
      </c>
      <c r="F434" s="49">
        <f t="shared" si="396"/>
        <v>4.7068149639544761E-2</v>
      </c>
      <c r="G434" s="20">
        <f t="shared" si="367"/>
        <v>4.7068149639544761E-2</v>
      </c>
      <c r="H434" s="49">
        <f t="shared" si="397"/>
        <v>30.014165797008744</v>
      </c>
      <c r="I434" s="20">
        <f t="shared" si="368"/>
        <v>30.014165797008744</v>
      </c>
      <c r="J434" s="57">
        <f t="shared" si="398"/>
        <v>0</v>
      </c>
      <c r="K434" s="16">
        <f t="shared" si="369"/>
        <v>30.014165797008744</v>
      </c>
      <c r="L434" s="34">
        <f t="shared" si="399"/>
        <v>1</v>
      </c>
      <c r="M434" s="49">
        <f t="shared" si="414"/>
        <v>59.985867669827272</v>
      </c>
      <c r="N434" s="20">
        <f t="shared" si="415"/>
        <v>59.985867669827272</v>
      </c>
      <c r="O434" s="16">
        <f t="shared" si="400"/>
        <v>30.014132330172728</v>
      </c>
      <c r="P434" s="49">
        <f t="shared" si="416"/>
        <v>4.7068149639544733E-2</v>
      </c>
      <c r="Q434" s="20">
        <f t="shared" si="370"/>
        <v>4.7068149639544733E-2</v>
      </c>
      <c r="R434" s="49">
        <f t="shared" si="417"/>
        <v>9.4096038957298525E-2</v>
      </c>
      <c r="S434" s="20">
        <f t="shared" si="371"/>
        <v>9.4096038957298525E-2</v>
      </c>
      <c r="T434" s="57">
        <f t="shared" si="418"/>
        <v>-8.3791815796745356E-2</v>
      </c>
      <c r="U434" s="16">
        <f t="shared" si="401"/>
        <v>-2.3138719681639747E-3</v>
      </c>
      <c r="V434" s="16">
        <f t="shared" si="419"/>
        <v>-2.3138719681639747E-3</v>
      </c>
      <c r="W434" s="34">
        <f t="shared" si="372"/>
        <v>4</v>
      </c>
      <c r="X434" s="49">
        <f t="shared" si="420"/>
        <v>59.985834229981911</v>
      </c>
      <c r="Y434" s="20">
        <f t="shared" si="421"/>
        <v>59.985834229981911</v>
      </c>
      <c r="Z434" s="16">
        <f t="shared" si="402"/>
        <v>30.014165770018089</v>
      </c>
      <c r="AA434" s="49">
        <f t="shared" si="373"/>
        <v>-1.3366774869835861E-3</v>
      </c>
      <c r="AB434" s="20">
        <f t="shared" si="403"/>
        <v>359.99866332251304</v>
      </c>
      <c r="AC434" s="49">
        <f t="shared" si="404"/>
        <v>2.6722107221727994E-3</v>
      </c>
      <c r="AD434" s="20">
        <f t="shared" si="405"/>
        <v>359.99732778927785</v>
      </c>
      <c r="AF434" s="58">
        <f t="shared" si="422"/>
        <v>6.1111593958468795</v>
      </c>
      <c r="AG434" s="51">
        <f t="shared" si="406"/>
        <v>366.66956375081276</v>
      </c>
      <c r="AH434" s="16">
        <f t="shared" si="407"/>
        <v>250.00197528464508</v>
      </c>
      <c r="AI434" s="52">
        <f t="shared" si="374"/>
        <v>159.83655322718138</v>
      </c>
      <c r="AJ434" s="52">
        <f t="shared" si="408"/>
        <v>4.8404827126489636E-2</v>
      </c>
      <c r="AK434" s="16">
        <f t="shared" si="423"/>
        <v>19.743715961167652</v>
      </c>
      <c r="AL434" s="16">
        <f t="shared" si="424"/>
        <v>19.742379283680691</v>
      </c>
      <c r="AM434" s="32">
        <f t="shared" si="375"/>
        <v>6.1111593908634649</v>
      </c>
      <c r="AN434" s="32">
        <f t="shared" si="376"/>
        <v>-2.4679724292711022E-4</v>
      </c>
      <c r="AO434" s="32">
        <f t="shared" si="377"/>
        <v>5.7519512601929383</v>
      </c>
      <c r="AP434" s="32">
        <f t="shared" si="378"/>
        <v>-2.4679724292711022E-4</v>
      </c>
      <c r="AQ434" s="32">
        <f t="shared" si="379"/>
        <v>2.0642978953880631</v>
      </c>
      <c r="AR434" s="56">
        <f t="shared" si="425"/>
        <v>2450.2287085211137</v>
      </c>
      <c r="AS434" s="56">
        <f t="shared" si="425"/>
        <v>-3.4262509338939491E-2</v>
      </c>
      <c r="AT434" s="56">
        <f t="shared" si="425"/>
        <v>426.33296464305647</v>
      </c>
      <c r="AU434" s="55">
        <f t="shared" si="410"/>
        <v>0.31005890174502254</v>
      </c>
      <c r="AV434" s="56">
        <f t="shared" si="380"/>
        <v>11547.18785349282</v>
      </c>
      <c r="AW434" s="53">
        <f t="shared" si="381"/>
        <v>1.0319978388841055E-2</v>
      </c>
      <c r="AX434" s="53">
        <f t="shared" si="382"/>
        <v>9.6755978374357385E-2</v>
      </c>
      <c r="AY434" s="56">
        <f t="shared" si="383"/>
        <v>676.66798696610385</v>
      </c>
      <c r="AZ434" s="56">
        <f t="shared" si="384"/>
        <v>399.59138306795347</v>
      </c>
      <c r="BA434" s="53">
        <f t="shared" si="385"/>
        <v>7.4403432051347793E-3</v>
      </c>
      <c r="BB434" s="56">
        <f t="shared" si="386"/>
        <v>277.09264336749322</v>
      </c>
      <c r="BC434" s="56">
        <f t="shared" si="387"/>
        <v>-1.6039469342842949E-2</v>
      </c>
      <c r="BD434" s="53">
        <f t="shared" si="388"/>
        <v>-1.4334830184350806E-8</v>
      </c>
      <c r="BE434" s="32">
        <f t="shared" si="389"/>
        <v>6.1111593815120493</v>
      </c>
      <c r="BF434" s="53">
        <f t="shared" si="390"/>
        <v>3.6092689799096365E-7</v>
      </c>
      <c r="BG434" s="51">
        <f t="shared" si="411"/>
        <v>6.1111597424389474</v>
      </c>
      <c r="BH434" s="51">
        <f t="shared" si="391"/>
        <v>-8.9372222149342612E-3</v>
      </c>
      <c r="BI434" s="51">
        <f t="shared" si="392"/>
        <v>-8.3791811065227997E-2</v>
      </c>
    </row>
    <row r="435" spans="1:61" ht="12.75" customHeight="1" x14ac:dyDescent="0.2">
      <c r="A435" s="45">
        <f t="shared" si="393"/>
        <v>409</v>
      </c>
      <c r="B435" s="57">
        <f t="shared" si="412"/>
        <v>9.6755978374357385E-2</v>
      </c>
      <c r="C435" s="16">
        <f t="shared" si="394"/>
        <v>9.4083767652193728E-2</v>
      </c>
      <c r="D435" s="34">
        <f t="shared" si="395"/>
        <v>1</v>
      </c>
      <c r="E435" s="49">
        <f t="shared" si="413"/>
        <v>8.1467290615943183E-2</v>
      </c>
      <c r="F435" s="49">
        <f t="shared" si="396"/>
        <v>4.7062058900183286E-2</v>
      </c>
      <c r="G435" s="20">
        <f t="shared" si="367"/>
        <v>4.7062058900183286E-2</v>
      </c>
      <c r="H435" s="49">
        <f t="shared" si="397"/>
        <v>30.01419922814819</v>
      </c>
      <c r="I435" s="20">
        <f t="shared" si="368"/>
        <v>30.01419922814819</v>
      </c>
      <c r="J435" s="57">
        <f t="shared" si="398"/>
        <v>0</v>
      </c>
      <c r="K435" s="16">
        <f t="shared" si="369"/>
        <v>30.01419922814819</v>
      </c>
      <c r="L435" s="34">
        <f t="shared" si="399"/>
        <v>1</v>
      </c>
      <c r="M435" s="49">
        <f t="shared" si="414"/>
        <v>59.985834229981911</v>
      </c>
      <c r="N435" s="20">
        <f t="shared" si="415"/>
        <v>59.985834229981911</v>
      </c>
      <c r="O435" s="16">
        <f t="shared" si="400"/>
        <v>30.014165770018089</v>
      </c>
      <c r="P435" s="49">
        <f t="shared" si="416"/>
        <v>4.7062058900183265E-2</v>
      </c>
      <c r="Q435" s="20">
        <f t="shared" si="370"/>
        <v>4.7062058900183265E-2</v>
      </c>
      <c r="R435" s="49">
        <f t="shared" si="417"/>
        <v>9.4083767653392297E-2</v>
      </c>
      <c r="S435" s="20">
        <f t="shared" si="371"/>
        <v>9.4083767653392297E-2</v>
      </c>
      <c r="T435" s="57">
        <f t="shared" si="418"/>
        <v>-8.3791811065227997E-2</v>
      </c>
      <c r="U435" s="16">
        <f t="shared" si="401"/>
        <v>-2.3245204492848143E-3</v>
      </c>
      <c r="V435" s="16">
        <f t="shared" si="419"/>
        <v>-2.3245204492848143E-3</v>
      </c>
      <c r="W435" s="34">
        <f t="shared" si="372"/>
        <v>4</v>
      </c>
      <c r="X435" s="49">
        <f t="shared" si="420"/>
        <v>59.985800799091493</v>
      </c>
      <c r="Y435" s="20">
        <f t="shared" si="421"/>
        <v>59.985800799091493</v>
      </c>
      <c r="Z435" s="16">
        <f t="shared" si="402"/>
        <v>30.014199200908507</v>
      </c>
      <c r="AA435" s="49">
        <f t="shared" si="373"/>
        <v>-1.3428307101651681E-3</v>
      </c>
      <c r="AB435" s="20">
        <f t="shared" si="403"/>
        <v>359.99865716928986</v>
      </c>
      <c r="AC435" s="49">
        <f t="shared" si="404"/>
        <v>2.6845091410837348E-3</v>
      </c>
      <c r="AD435" s="20">
        <f t="shared" si="405"/>
        <v>359.99731549085891</v>
      </c>
      <c r="AF435" s="58">
        <f t="shared" si="422"/>
        <v>6.1111597424389474</v>
      </c>
      <c r="AG435" s="51">
        <f t="shared" si="406"/>
        <v>366.66958454633686</v>
      </c>
      <c r="AH435" s="16">
        <f t="shared" si="407"/>
        <v>250.00198946341152</v>
      </c>
      <c r="AI435" s="52">
        <f t="shared" si="374"/>
        <v>159.83657135731991</v>
      </c>
      <c r="AJ435" s="52">
        <f t="shared" si="408"/>
        <v>4.840488961031042E-2</v>
      </c>
      <c r="AK435" s="16">
        <f t="shared" si="423"/>
        <v>19.792120850777962</v>
      </c>
      <c r="AL435" s="16">
        <f t="shared" si="424"/>
        <v>19.790778020067819</v>
      </c>
      <c r="AM435" s="32">
        <f t="shared" si="375"/>
        <v>6.1111597374095599</v>
      </c>
      <c r="AN435" s="32">
        <f t="shared" si="376"/>
        <v>-2.4793302241406701E-4</v>
      </c>
      <c r="AO435" s="32">
        <f t="shared" si="377"/>
        <v>5.7502057861808185</v>
      </c>
      <c r="AP435" s="32">
        <f t="shared" si="378"/>
        <v>-2.4793302241406701E-4</v>
      </c>
      <c r="AQ435" s="32">
        <f t="shared" si="379"/>
        <v>2.0691560484188525</v>
      </c>
      <c r="AR435" s="56">
        <f t="shared" si="425"/>
        <v>2455.9789143072944</v>
      </c>
      <c r="AS435" s="56">
        <f t="shared" si="425"/>
        <v>-3.451044236135356E-2</v>
      </c>
      <c r="AT435" s="56">
        <f t="shared" si="425"/>
        <v>428.40212069147532</v>
      </c>
      <c r="AU435" s="55">
        <f t="shared" si="410"/>
        <v>0.31005890174502254</v>
      </c>
      <c r="AV435" s="56">
        <f t="shared" si="380"/>
        <v>11547.189163281546</v>
      </c>
      <c r="AW435" s="53">
        <f t="shared" si="381"/>
        <v>1.0319979559428346E-2</v>
      </c>
      <c r="AX435" s="53">
        <f t="shared" si="382"/>
        <v>9.6755983861835718E-2</v>
      </c>
      <c r="AY435" s="56">
        <f t="shared" si="383"/>
        <v>676.66794858913988</v>
      </c>
      <c r="AZ435" s="56">
        <f t="shared" si="384"/>
        <v>399.59142839329979</v>
      </c>
      <c r="BA435" s="53">
        <f t="shared" si="385"/>
        <v>7.4403432051347793E-3</v>
      </c>
      <c r="BB435" s="56">
        <f t="shared" si="386"/>
        <v>277.09267479790077</v>
      </c>
      <c r="BC435" s="56">
        <f t="shared" si="387"/>
        <v>-1.6154602060680645E-2</v>
      </c>
      <c r="BD435" s="53">
        <f t="shared" si="388"/>
        <v>-1.4437726852787196E-8</v>
      </c>
      <c r="BE435" s="32">
        <f t="shared" si="389"/>
        <v>6.1111597280012209</v>
      </c>
      <c r="BF435" s="53">
        <f t="shared" si="390"/>
        <v>3.6258789017637215E-7</v>
      </c>
      <c r="BG435" s="51">
        <f t="shared" si="411"/>
        <v>6.1111600905891112</v>
      </c>
      <c r="BH435" s="51">
        <f t="shared" si="391"/>
        <v>-8.9372222148670286E-3</v>
      </c>
      <c r="BI435" s="51">
        <f t="shared" si="392"/>
        <v>-8.3791806312377412E-2</v>
      </c>
    </row>
    <row r="436" spans="1:61" ht="12.75" customHeight="1" x14ac:dyDescent="0.2">
      <c r="A436" s="45">
        <f t="shared" si="393"/>
        <v>410</v>
      </c>
      <c r="B436" s="57">
        <f t="shared" si="412"/>
        <v>9.6755983861835718E-2</v>
      </c>
      <c r="C436" s="16">
        <f t="shared" si="394"/>
        <v>9.4071474720749393E-2</v>
      </c>
      <c r="D436" s="34">
        <f t="shared" si="395"/>
        <v>1</v>
      </c>
      <c r="E436" s="49">
        <f t="shared" si="413"/>
        <v>8.1456618692438032E-2</v>
      </c>
      <c r="F436" s="49">
        <f t="shared" si="396"/>
        <v>4.7055957318370555E-2</v>
      </c>
      <c r="G436" s="20">
        <f t="shared" si="367"/>
        <v>4.7055957318370555E-2</v>
      </c>
      <c r="H436" s="49">
        <f t="shared" si="397"/>
        <v>30.014232650318444</v>
      </c>
      <c r="I436" s="20">
        <f t="shared" si="368"/>
        <v>30.014232650318444</v>
      </c>
      <c r="J436" s="57">
        <f t="shared" si="398"/>
        <v>0</v>
      </c>
      <c r="K436" s="16">
        <f t="shared" si="369"/>
        <v>30.014232650318444</v>
      </c>
      <c r="L436" s="34">
        <f t="shared" si="399"/>
        <v>1</v>
      </c>
      <c r="M436" s="49">
        <f t="shared" si="414"/>
        <v>59.985800799091493</v>
      </c>
      <c r="N436" s="20">
        <f t="shared" si="415"/>
        <v>59.985800799091493</v>
      </c>
      <c r="O436" s="16">
        <f t="shared" si="400"/>
        <v>30.014199200908507</v>
      </c>
      <c r="P436" s="49">
        <f t="shared" si="416"/>
        <v>4.7055957318370548E-2</v>
      </c>
      <c r="Q436" s="20">
        <f t="shared" si="370"/>
        <v>4.7055957318370548E-2</v>
      </c>
      <c r="R436" s="49">
        <f t="shared" si="417"/>
        <v>9.4071474722274021E-2</v>
      </c>
      <c r="S436" s="20">
        <f t="shared" si="371"/>
        <v>9.4071474722274021E-2</v>
      </c>
      <c r="T436" s="57">
        <f t="shared" si="418"/>
        <v>-8.3791806312377412E-2</v>
      </c>
      <c r="U436" s="16">
        <f t="shared" si="401"/>
        <v>-2.3351876199393801E-3</v>
      </c>
      <c r="V436" s="16">
        <f t="shared" si="419"/>
        <v>-2.3351876199393801E-3</v>
      </c>
      <c r="W436" s="34">
        <f t="shared" si="372"/>
        <v>4</v>
      </c>
      <c r="X436" s="49">
        <f t="shared" si="420"/>
        <v>59.985767377171854</v>
      </c>
      <c r="Y436" s="20">
        <f t="shared" si="421"/>
        <v>59.985767377171854</v>
      </c>
      <c r="Z436" s="16">
        <f t="shared" si="402"/>
        <v>30.014232622828146</v>
      </c>
      <c r="AA436" s="49">
        <f t="shared" si="373"/>
        <v>-1.3489947460319986E-3</v>
      </c>
      <c r="AB436" s="20">
        <f t="shared" si="403"/>
        <v>359.99865100525398</v>
      </c>
      <c r="AC436" s="49">
        <f t="shared" si="404"/>
        <v>2.6968293191743016E-3</v>
      </c>
      <c r="AD436" s="20">
        <f t="shared" si="405"/>
        <v>359.99730317068082</v>
      </c>
      <c r="AF436" s="58">
        <f t="shared" si="422"/>
        <v>6.1111600905891112</v>
      </c>
      <c r="AG436" s="51">
        <f t="shared" si="406"/>
        <v>366.66960543534668</v>
      </c>
      <c r="AH436" s="16">
        <f t="shared" si="407"/>
        <v>250.00200370591821</v>
      </c>
      <c r="AI436" s="52">
        <f t="shared" si="374"/>
        <v>159.83658956896298</v>
      </c>
      <c r="AJ436" s="52">
        <f t="shared" si="408"/>
        <v>4.8404952064402096E-2</v>
      </c>
      <c r="AK436" s="16">
        <f t="shared" si="423"/>
        <v>19.840525802842365</v>
      </c>
      <c r="AL436" s="16">
        <f t="shared" si="424"/>
        <v>19.83917680809634</v>
      </c>
      <c r="AM436" s="32">
        <f t="shared" si="375"/>
        <v>6.1111600855134576</v>
      </c>
      <c r="AN436" s="32">
        <f t="shared" si="376"/>
        <v>-2.4907079551648336E-4</v>
      </c>
      <c r="AO436" s="32">
        <f t="shared" si="377"/>
        <v>5.7484562085227768</v>
      </c>
      <c r="AP436" s="32">
        <f t="shared" si="378"/>
        <v>-2.4907079551648336E-4</v>
      </c>
      <c r="AQ436" s="32">
        <f t="shared" si="379"/>
        <v>2.0740127312696992</v>
      </c>
      <c r="AR436" s="56">
        <f t="shared" si="425"/>
        <v>2461.7273705158173</v>
      </c>
      <c r="AS436" s="56">
        <f t="shared" si="425"/>
        <v>-3.4759513156870044E-2</v>
      </c>
      <c r="AT436" s="56">
        <f t="shared" si="425"/>
        <v>430.47613342274502</v>
      </c>
      <c r="AU436" s="55">
        <f t="shared" si="410"/>
        <v>0.31005890174502254</v>
      </c>
      <c r="AV436" s="56">
        <f t="shared" si="380"/>
        <v>11547.190478958462</v>
      </c>
      <c r="AW436" s="53">
        <f t="shared" si="381"/>
        <v>1.0319980735278043E-2</v>
      </c>
      <c r="AX436" s="53">
        <f t="shared" si="382"/>
        <v>9.6755989373982818E-2</v>
      </c>
      <c r="AY436" s="56">
        <f t="shared" si="383"/>
        <v>676.66791003965773</v>
      </c>
      <c r="AZ436" s="56">
        <f t="shared" si="384"/>
        <v>399.59147392240743</v>
      </c>
      <c r="BA436" s="53">
        <f t="shared" si="385"/>
        <v>7.4403432051347793E-3</v>
      </c>
      <c r="BB436" s="56">
        <f t="shared" si="386"/>
        <v>277.09270636960457</v>
      </c>
      <c r="BC436" s="56">
        <f t="shared" si="387"/>
        <v>-1.6270252354274817E-2</v>
      </c>
      <c r="BD436" s="53">
        <f t="shared" si="388"/>
        <v>-1.4541086090178832E-8</v>
      </c>
      <c r="BE436" s="32">
        <f t="shared" si="389"/>
        <v>6.1111600760480256</v>
      </c>
      <c r="BF436" s="53">
        <f t="shared" si="390"/>
        <v>3.6425179762913023E-7</v>
      </c>
      <c r="BG436" s="51">
        <f t="shared" si="411"/>
        <v>6.1111604402998232</v>
      </c>
      <c r="BH436" s="51">
        <f t="shared" si="391"/>
        <v>-8.9372222147993674E-3</v>
      </c>
      <c r="BI436" s="51">
        <f t="shared" si="392"/>
        <v>-8.3791801538159863E-2</v>
      </c>
    </row>
    <row r="437" spans="1:61" ht="12.75" customHeight="1" x14ac:dyDescent="0.2">
      <c r="A437" s="45">
        <f t="shared" si="393"/>
        <v>411</v>
      </c>
      <c r="B437" s="57">
        <f t="shared" si="412"/>
        <v>9.6755989373982818E-2</v>
      </c>
      <c r="C437" s="16">
        <f t="shared" si="394"/>
        <v>9.4059160054825952E-2</v>
      </c>
      <c r="D437" s="34">
        <f t="shared" si="395"/>
        <v>1</v>
      </c>
      <c r="E437" s="49">
        <f t="shared" si="413"/>
        <v>8.14459279635419E-2</v>
      </c>
      <c r="F437" s="49">
        <f t="shared" si="396"/>
        <v>4.7049844839434599E-2</v>
      </c>
      <c r="G437" s="20">
        <f t="shared" si="367"/>
        <v>4.7049844839434599E-2</v>
      </c>
      <c r="H437" s="49">
        <f t="shared" si="397"/>
        <v>30.01426606350358</v>
      </c>
      <c r="I437" s="20">
        <f t="shared" si="368"/>
        <v>30.01426606350358</v>
      </c>
      <c r="J437" s="57">
        <f t="shared" si="398"/>
        <v>0</v>
      </c>
      <c r="K437" s="16">
        <f t="shared" si="369"/>
        <v>30.01426606350358</v>
      </c>
      <c r="L437" s="34">
        <f t="shared" si="399"/>
        <v>1</v>
      </c>
      <c r="M437" s="49">
        <f t="shared" si="414"/>
        <v>59.985767377171868</v>
      </c>
      <c r="N437" s="20">
        <f t="shared" si="415"/>
        <v>59.985767377171868</v>
      </c>
      <c r="O437" s="16">
        <f t="shared" si="400"/>
        <v>30.014232622828132</v>
      </c>
      <c r="P437" s="49">
        <f t="shared" si="416"/>
        <v>4.7049844839434564E-2</v>
      </c>
      <c r="Q437" s="20">
        <f t="shared" si="370"/>
        <v>4.7049844839434564E-2</v>
      </c>
      <c r="R437" s="49">
        <f t="shared" si="417"/>
        <v>9.4059160054723437E-2</v>
      </c>
      <c r="S437" s="20">
        <f t="shared" si="371"/>
        <v>9.4059160054723437E-2</v>
      </c>
      <c r="T437" s="57">
        <f t="shared" si="418"/>
        <v>-8.3791801538159863E-2</v>
      </c>
      <c r="U437" s="16">
        <f t="shared" si="401"/>
        <v>-2.3458735746179626E-3</v>
      </c>
      <c r="V437" s="16">
        <f t="shared" si="419"/>
        <v>-2.3458735746179626E-3</v>
      </c>
      <c r="W437" s="34">
        <f t="shared" si="372"/>
        <v>4</v>
      </c>
      <c r="X437" s="49">
        <f t="shared" si="420"/>
        <v>59.985733964238925</v>
      </c>
      <c r="Y437" s="20">
        <f t="shared" si="421"/>
        <v>59.985733964238925</v>
      </c>
      <c r="Z437" s="16">
        <f t="shared" si="402"/>
        <v>30.014266035761075</v>
      </c>
      <c r="AA437" s="49">
        <f t="shared" si="373"/>
        <v>-1.3551696492055318E-3</v>
      </c>
      <c r="AB437" s="20">
        <f t="shared" si="403"/>
        <v>359.99864483035077</v>
      </c>
      <c r="AC437" s="49">
        <f t="shared" si="404"/>
        <v>2.7091709595969699E-3</v>
      </c>
      <c r="AD437" s="20">
        <f t="shared" si="405"/>
        <v>359.99729082904042</v>
      </c>
      <c r="AF437" s="58">
        <f t="shared" si="422"/>
        <v>6.1111604402998232</v>
      </c>
      <c r="AG437" s="51">
        <f t="shared" si="406"/>
        <v>366.66962641798938</v>
      </c>
      <c r="AH437" s="16">
        <f t="shared" si="407"/>
        <v>250.00201801226549</v>
      </c>
      <c r="AI437" s="52">
        <f t="shared" si="374"/>
        <v>159.83660786223899</v>
      </c>
      <c r="AJ437" s="52">
        <f t="shared" si="408"/>
        <v>4.8405014488650977E-2</v>
      </c>
      <c r="AK437" s="16">
        <f t="shared" si="423"/>
        <v>19.888930817331016</v>
      </c>
      <c r="AL437" s="16">
        <f t="shared" si="424"/>
        <v>19.887575647681786</v>
      </c>
      <c r="AM437" s="32">
        <f t="shared" si="375"/>
        <v>6.1111604351776103</v>
      </c>
      <c r="AN437" s="32">
        <f t="shared" si="376"/>
        <v>-2.5021057231399286E-4</v>
      </c>
      <c r="AO437" s="32">
        <f t="shared" si="377"/>
        <v>5.7467025284576545</v>
      </c>
      <c r="AP437" s="32">
        <f t="shared" si="378"/>
        <v>-2.5021057231399286E-4</v>
      </c>
      <c r="AQ437" s="32">
        <f t="shared" si="379"/>
        <v>2.0788679404663011</v>
      </c>
      <c r="AR437" s="56">
        <f t="shared" si="425"/>
        <v>2467.474073044275</v>
      </c>
      <c r="AS437" s="56">
        <f t="shared" si="425"/>
        <v>-3.5009723729184039E-2</v>
      </c>
      <c r="AT437" s="56">
        <f t="shared" si="425"/>
        <v>432.55500136321132</v>
      </c>
      <c r="AU437" s="55">
        <f t="shared" si="410"/>
        <v>0.31005890174502254</v>
      </c>
      <c r="AV437" s="56">
        <f t="shared" si="380"/>
        <v>11547.191800532848</v>
      </c>
      <c r="AW437" s="53">
        <f t="shared" si="381"/>
        <v>1.031998191639844E-2</v>
      </c>
      <c r="AX437" s="53">
        <f t="shared" si="382"/>
        <v>9.6755994910837612E-2</v>
      </c>
      <c r="AY437" s="56">
        <f t="shared" si="383"/>
        <v>676.66787131738579</v>
      </c>
      <c r="AZ437" s="56">
        <f t="shared" si="384"/>
        <v>399.59151965559749</v>
      </c>
      <c r="BA437" s="53">
        <f t="shared" si="385"/>
        <v>7.4403432051347793E-3</v>
      </c>
      <c r="BB437" s="56">
        <f t="shared" si="386"/>
        <v>277.09273808282728</v>
      </c>
      <c r="BC437" s="56">
        <f t="shared" si="387"/>
        <v>-1.6386421038987464E-2</v>
      </c>
      <c r="BD437" s="53">
        <f t="shared" si="388"/>
        <v>-1.4644908625232852E-8</v>
      </c>
      <c r="BE437" s="32">
        <f t="shared" si="389"/>
        <v>6.1111604256549148</v>
      </c>
      <c r="BF437" s="53">
        <f t="shared" si="390"/>
        <v>3.659186350882069E-7</v>
      </c>
      <c r="BG437" s="51">
        <f t="shared" si="411"/>
        <v>6.1111607915735497</v>
      </c>
      <c r="BH437" s="51">
        <f t="shared" si="391"/>
        <v>-8.9372222147312778E-3</v>
      </c>
      <c r="BI437" s="51">
        <f t="shared" si="392"/>
        <v>-8.3791796742541724E-2</v>
      </c>
    </row>
    <row r="438" spans="1:61" ht="12.75" customHeight="1" x14ac:dyDescent="0.2">
      <c r="A438" s="45">
        <f t="shared" si="393"/>
        <v>412</v>
      </c>
      <c r="B438" s="57">
        <f t="shared" si="412"/>
        <v>9.6755994910837612E-2</v>
      </c>
      <c r="C438" s="16">
        <f t="shared" si="394"/>
        <v>9.4046823951259739E-2</v>
      </c>
      <c r="D438" s="34">
        <f t="shared" si="395"/>
        <v>1</v>
      </c>
      <c r="E438" s="49">
        <f t="shared" si="413"/>
        <v>8.1435218686314814E-2</v>
      </c>
      <c r="F438" s="49">
        <f t="shared" si="396"/>
        <v>4.7043721611807358E-2</v>
      </c>
      <c r="G438" s="20">
        <f t="shared" si="367"/>
        <v>4.7043721611807358E-2</v>
      </c>
      <c r="H438" s="49">
        <f t="shared" si="397"/>
        <v>30.014299467687913</v>
      </c>
      <c r="I438" s="20">
        <f t="shared" si="368"/>
        <v>30.014299467687913</v>
      </c>
      <c r="J438" s="57">
        <f t="shared" si="398"/>
        <v>0</v>
      </c>
      <c r="K438" s="16">
        <f t="shared" si="369"/>
        <v>30.014299467687913</v>
      </c>
      <c r="L438" s="34">
        <f t="shared" si="399"/>
        <v>1</v>
      </c>
      <c r="M438" s="49">
        <f t="shared" si="414"/>
        <v>59.985733964238925</v>
      </c>
      <c r="N438" s="20">
        <f t="shared" si="415"/>
        <v>59.985733964238925</v>
      </c>
      <c r="O438" s="16">
        <f t="shared" si="400"/>
        <v>30.014266035761075</v>
      </c>
      <c r="P438" s="49">
        <f t="shared" si="416"/>
        <v>4.7043721611807345E-2</v>
      </c>
      <c r="Q438" s="20">
        <f t="shared" si="370"/>
        <v>4.7043721611807345E-2</v>
      </c>
      <c r="R438" s="49">
        <f t="shared" si="417"/>
        <v>9.4046823952218972E-2</v>
      </c>
      <c r="S438" s="20">
        <f t="shared" si="371"/>
        <v>9.4046823952218972E-2</v>
      </c>
      <c r="T438" s="57">
        <f t="shared" si="418"/>
        <v>-8.3791796742541724E-2</v>
      </c>
      <c r="U438" s="16">
        <f t="shared" si="401"/>
        <v>-2.3565780562269101E-3</v>
      </c>
      <c r="V438" s="16">
        <f t="shared" si="419"/>
        <v>-2.3565780562269101E-3</v>
      </c>
      <c r="W438" s="34">
        <f t="shared" si="372"/>
        <v>4</v>
      </c>
      <c r="X438" s="49">
        <f t="shared" si="420"/>
        <v>59.985700560308388</v>
      </c>
      <c r="Y438" s="20">
        <f t="shared" si="421"/>
        <v>59.985700560308388</v>
      </c>
      <c r="Z438" s="16">
        <f t="shared" si="402"/>
        <v>30.014299439691612</v>
      </c>
      <c r="AA438" s="49">
        <f t="shared" si="373"/>
        <v>-1.3613552712033947E-3</v>
      </c>
      <c r="AB438" s="20">
        <f t="shared" si="403"/>
        <v>359.99863864472877</v>
      </c>
      <c r="AC438" s="49">
        <f t="shared" si="404"/>
        <v>2.7215343060458396E-3</v>
      </c>
      <c r="AD438" s="20">
        <f t="shared" si="405"/>
        <v>359.99727846569397</v>
      </c>
      <c r="AF438" s="58">
        <f t="shared" si="422"/>
        <v>6.1111607915735497</v>
      </c>
      <c r="AG438" s="51">
        <f t="shared" si="406"/>
        <v>366.66964749441297</v>
      </c>
      <c r="AH438" s="16">
        <f t="shared" si="407"/>
        <v>250.00203238255432</v>
      </c>
      <c r="AI438" s="52">
        <f t="shared" si="374"/>
        <v>159.83662623727693</v>
      </c>
      <c r="AJ438" s="52">
        <f t="shared" si="408"/>
        <v>4.8405076883057063E-2</v>
      </c>
      <c r="AK438" s="16">
        <f t="shared" si="423"/>
        <v>19.937335894214073</v>
      </c>
      <c r="AL438" s="16">
        <f t="shared" si="424"/>
        <v>19.935974538942844</v>
      </c>
      <c r="AM438" s="32">
        <f t="shared" si="375"/>
        <v>6.1111607864044828</v>
      </c>
      <c r="AN438" s="32">
        <f t="shared" si="376"/>
        <v>-2.5135232538633657E-4</v>
      </c>
      <c r="AO438" s="32">
        <f t="shared" si="377"/>
        <v>5.7449447472198729</v>
      </c>
      <c r="AP438" s="32">
        <f t="shared" si="378"/>
        <v>-2.5135232538633657E-4</v>
      </c>
      <c r="AQ438" s="32">
        <f t="shared" si="379"/>
        <v>2.0837216725557774</v>
      </c>
      <c r="AR438" s="56">
        <f t="shared" si="425"/>
        <v>2473.2190177914949</v>
      </c>
      <c r="AS438" s="56">
        <f t="shared" si="425"/>
        <v>-3.5261076054570378E-2</v>
      </c>
      <c r="AT438" s="56">
        <f t="shared" si="425"/>
        <v>434.6387230357671</v>
      </c>
      <c r="AU438" s="55">
        <f t="shared" si="410"/>
        <v>0.31005890174502254</v>
      </c>
      <c r="AV438" s="56">
        <f t="shared" si="380"/>
        <v>11547.19312801402</v>
      </c>
      <c r="AW438" s="53">
        <f t="shared" si="381"/>
        <v>1.0319983102797862E-2</v>
      </c>
      <c r="AX438" s="53">
        <f t="shared" si="382"/>
        <v>9.6756000472439069E-2</v>
      </c>
      <c r="AY438" s="56">
        <f t="shared" si="383"/>
        <v>676.66783242205099</v>
      </c>
      <c r="AZ438" s="56">
        <f t="shared" si="384"/>
        <v>399.59156559319234</v>
      </c>
      <c r="BA438" s="53">
        <f t="shared" si="385"/>
        <v>7.4403432051347793E-3</v>
      </c>
      <c r="BB438" s="56">
        <f t="shared" si="386"/>
        <v>277.09276993779247</v>
      </c>
      <c r="BC438" s="56">
        <f t="shared" si="387"/>
        <v>-1.6503108933818567E-2</v>
      </c>
      <c r="BD438" s="53">
        <f t="shared" si="388"/>
        <v>-1.4749195189907738E-8</v>
      </c>
      <c r="BE438" s="32">
        <f t="shared" si="389"/>
        <v>6.111160776824355</v>
      </c>
      <c r="BF438" s="53">
        <f t="shared" si="390"/>
        <v>3.6758836245111774E-7</v>
      </c>
      <c r="BG438" s="51">
        <f t="shared" si="411"/>
        <v>6.1111611444127174</v>
      </c>
      <c r="BH438" s="51">
        <f t="shared" si="391"/>
        <v>-8.9372222146627579E-3</v>
      </c>
      <c r="BI438" s="51">
        <f t="shared" si="392"/>
        <v>-8.379179192548919E-2</v>
      </c>
    </row>
    <row r="439" spans="1:61" ht="12.75" customHeight="1" x14ac:dyDescent="0.2">
      <c r="A439" s="45">
        <f t="shared" si="393"/>
        <v>413</v>
      </c>
      <c r="B439" s="57">
        <f t="shared" si="412"/>
        <v>9.6756000472439069E-2</v>
      </c>
      <c r="C439" s="16">
        <f t="shared" si="394"/>
        <v>9.4034466166419861E-2</v>
      </c>
      <c r="D439" s="34">
        <f t="shared" si="395"/>
        <v>1</v>
      </c>
      <c r="E439" s="49">
        <f t="shared" si="413"/>
        <v>8.1424490649825487E-2</v>
      </c>
      <c r="F439" s="49">
        <f t="shared" si="396"/>
        <v>4.7037587513570768E-2</v>
      </c>
      <c r="G439" s="20">
        <f t="shared" si="367"/>
        <v>4.7037587513570768E-2</v>
      </c>
      <c r="H439" s="49">
        <f t="shared" si="397"/>
        <v>30.01433286285555</v>
      </c>
      <c r="I439" s="20">
        <f t="shared" si="368"/>
        <v>30.01433286285555</v>
      </c>
      <c r="J439" s="57">
        <f t="shared" si="398"/>
        <v>0</v>
      </c>
      <c r="K439" s="16">
        <f t="shared" si="369"/>
        <v>30.01433286285555</v>
      </c>
      <c r="L439" s="34">
        <f t="shared" si="399"/>
        <v>1</v>
      </c>
      <c r="M439" s="49">
        <f t="shared" si="414"/>
        <v>59.985700560308402</v>
      </c>
      <c r="N439" s="20">
        <f t="shared" si="415"/>
        <v>59.985700560308402</v>
      </c>
      <c r="O439" s="16">
        <f t="shared" si="400"/>
        <v>30.014299439691598</v>
      </c>
      <c r="P439" s="49">
        <f t="shared" si="416"/>
        <v>4.7037587513570747E-2</v>
      </c>
      <c r="Q439" s="20">
        <f t="shared" si="370"/>
        <v>4.7037587513570747E-2</v>
      </c>
      <c r="R439" s="49">
        <f t="shared" si="417"/>
        <v>9.4034466166041247E-2</v>
      </c>
      <c r="S439" s="20">
        <f t="shared" si="371"/>
        <v>9.4034466166041247E-2</v>
      </c>
      <c r="T439" s="57">
        <f t="shared" si="418"/>
        <v>-8.379179192548919E-2</v>
      </c>
      <c r="U439" s="16">
        <f t="shared" si="401"/>
        <v>-2.3673012756637024E-3</v>
      </c>
      <c r="V439" s="16">
        <f t="shared" si="419"/>
        <v>-2.3673012756637024E-3</v>
      </c>
      <c r="W439" s="34">
        <f t="shared" si="372"/>
        <v>4</v>
      </c>
      <c r="X439" s="49">
        <f t="shared" si="420"/>
        <v>59.985667165396158</v>
      </c>
      <c r="Y439" s="20">
        <f t="shared" si="421"/>
        <v>59.985667165396158</v>
      </c>
      <c r="Z439" s="16">
        <f t="shared" si="402"/>
        <v>30.014332834603842</v>
      </c>
      <c r="AA439" s="49">
        <f t="shared" si="373"/>
        <v>-1.3675517338932856E-3</v>
      </c>
      <c r="AB439" s="20">
        <f t="shared" si="403"/>
        <v>359.99863244826611</v>
      </c>
      <c r="AC439" s="49">
        <f t="shared" si="404"/>
        <v>2.7339189307363058E-3</v>
      </c>
      <c r="AD439" s="20">
        <f t="shared" si="405"/>
        <v>359.99726608106926</v>
      </c>
      <c r="AF439" s="58">
        <f t="shared" si="422"/>
        <v>6.1111611444127174</v>
      </c>
      <c r="AG439" s="51">
        <f t="shared" si="406"/>
        <v>366.66966866476304</v>
      </c>
      <c r="AH439" s="16">
        <f t="shared" si="407"/>
        <v>250.0020468168839</v>
      </c>
      <c r="AI439" s="52">
        <f t="shared" si="374"/>
        <v>159.83664469420376</v>
      </c>
      <c r="AJ439" s="52">
        <f t="shared" si="408"/>
        <v>4.8405139247449824E-2</v>
      </c>
      <c r="AK439" s="16">
        <f t="shared" si="423"/>
        <v>19.985741033461522</v>
      </c>
      <c r="AL439" s="16">
        <f t="shared" si="424"/>
        <v>19.98437348172763</v>
      </c>
      <c r="AM439" s="32">
        <f t="shared" si="375"/>
        <v>6.1111611391965015</v>
      </c>
      <c r="AN439" s="32">
        <f t="shared" si="376"/>
        <v>-2.5249607722913211E-4</v>
      </c>
      <c r="AO439" s="32">
        <f t="shared" si="377"/>
        <v>5.7431828660565643</v>
      </c>
      <c r="AP439" s="32">
        <f t="shared" si="378"/>
        <v>-2.5249607722913211E-4</v>
      </c>
      <c r="AQ439" s="32">
        <f t="shared" si="379"/>
        <v>2.0885739240591406</v>
      </c>
      <c r="AR439" s="56">
        <f t="shared" si="425"/>
        <v>2478.9622006575514</v>
      </c>
      <c r="AS439" s="56">
        <f t="shared" si="425"/>
        <v>-3.5513572131799509E-2</v>
      </c>
      <c r="AT439" s="56">
        <f t="shared" si="425"/>
        <v>436.72729695982622</v>
      </c>
      <c r="AU439" s="55">
        <f t="shared" si="410"/>
        <v>0.31005890174502254</v>
      </c>
      <c r="AV439" s="56">
        <f t="shared" si="380"/>
        <v>11547.194461411149</v>
      </c>
      <c r="AW439" s="53">
        <f t="shared" si="381"/>
        <v>1.0319984294484509E-2</v>
      </c>
      <c r="AX439" s="53">
        <f t="shared" si="382"/>
        <v>9.6756006058825672E-2</v>
      </c>
      <c r="AY439" s="56">
        <f t="shared" si="383"/>
        <v>676.66779335338481</v>
      </c>
      <c r="AZ439" s="56">
        <f t="shared" si="384"/>
        <v>399.59161173550939</v>
      </c>
      <c r="BA439" s="53">
        <f t="shared" si="385"/>
        <v>7.4403432051347793E-3</v>
      </c>
      <c r="BB439" s="56">
        <f t="shared" si="386"/>
        <v>277.09280193472017</v>
      </c>
      <c r="BC439" s="56">
        <f t="shared" si="387"/>
        <v>-1.662031684475096E-2</v>
      </c>
      <c r="BD439" s="53">
        <f t="shared" si="388"/>
        <v>-1.4853946504528259E-8</v>
      </c>
      <c r="BE439" s="32">
        <f t="shared" si="389"/>
        <v>6.1111611295587709</v>
      </c>
      <c r="BF439" s="53">
        <f t="shared" si="390"/>
        <v>3.6926101261448548E-7</v>
      </c>
      <c r="BG439" s="51">
        <f t="shared" si="411"/>
        <v>6.1111614988197838</v>
      </c>
      <c r="BH439" s="51">
        <f t="shared" si="391"/>
        <v>-8.9372222145938061E-3</v>
      </c>
      <c r="BI439" s="51">
        <f t="shared" si="392"/>
        <v>-8.3791787086968966E-2</v>
      </c>
    </row>
    <row r="440" spans="1:61" ht="12.75" customHeight="1" x14ac:dyDescent="0.2">
      <c r="A440" s="45">
        <f t="shared" si="393"/>
        <v>414</v>
      </c>
      <c r="B440" s="57">
        <f t="shared" si="412"/>
        <v>9.6756006058825672E-2</v>
      </c>
      <c r="C440" s="16">
        <f t="shared" si="394"/>
        <v>9.4022087128109888E-2</v>
      </c>
      <c r="D440" s="34">
        <f t="shared" si="395"/>
        <v>1</v>
      </c>
      <c r="E440" s="49">
        <f t="shared" si="413"/>
        <v>8.141374422453812E-2</v>
      </c>
      <c r="F440" s="49">
        <f t="shared" si="396"/>
        <v>4.7031442758669349E-2</v>
      </c>
      <c r="G440" s="20">
        <f t="shared" si="367"/>
        <v>4.7031442758669349E-2</v>
      </c>
      <c r="H440" s="49">
        <f t="shared" si="397"/>
        <v>30.014366248990935</v>
      </c>
      <c r="I440" s="20">
        <f t="shared" si="368"/>
        <v>30.014366248990935</v>
      </c>
      <c r="J440" s="57">
        <f t="shared" si="398"/>
        <v>0</v>
      </c>
      <c r="K440" s="16">
        <f t="shared" si="369"/>
        <v>30.014366248990935</v>
      </c>
      <c r="L440" s="34">
        <f t="shared" si="399"/>
        <v>1</v>
      </c>
      <c r="M440" s="49">
        <f t="shared" si="414"/>
        <v>59.985667165396158</v>
      </c>
      <c r="N440" s="20">
        <f t="shared" si="415"/>
        <v>59.985667165396158</v>
      </c>
      <c r="O440" s="16">
        <f t="shared" si="400"/>
        <v>30.014332834603842</v>
      </c>
      <c r="P440" s="49">
        <f t="shared" si="416"/>
        <v>4.7031442758669349E-2</v>
      </c>
      <c r="Q440" s="20">
        <f t="shared" si="370"/>
        <v>4.7031442758669349E-2</v>
      </c>
      <c r="R440" s="49">
        <f t="shared" si="417"/>
        <v>9.4022087129521745E-2</v>
      </c>
      <c r="S440" s="20">
        <f t="shared" si="371"/>
        <v>9.4022087129521745E-2</v>
      </c>
      <c r="T440" s="57">
        <f t="shared" si="418"/>
        <v>-8.3791787086968966E-2</v>
      </c>
      <c r="U440" s="16">
        <f t="shared" si="401"/>
        <v>-2.3780428624308458E-3</v>
      </c>
      <c r="V440" s="16">
        <f t="shared" si="419"/>
        <v>-2.3780428624308458E-3</v>
      </c>
      <c r="W440" s="34">
        <f t="shared" si="372"/>
        <v>4</v>
      </c>
      <c r="X440" s="49">
        <f t="shared" si="420"/>
        <v>59.985633779517777</v>
      </c>
      <c r="Y440" s="20">
        <f t="shared" si="421"/>
        <v>59.985633779517777</v>
      </c>
      <c r="Z440" s="16">
        <f t="shared" si="402"/>
        <v>30.014366220482223</v>
      </c>
      <c r="AA440" s="49">
        <f t="shared" si="373"/>
        <v>-1.3737588232805957E-3</v>
      </c>
      <c r="AB440" s="20">
        <f t="shared" si="403"/>
        <v>359.99862624117674</v>
      </c>
      <c r="AC440" s="49">
        <f t="shared" si="404"/>
        <v>2.7463250766245795E-3</v>
      </c>
      <c r="AD440" s="20">
        <f t="shared" si="405"/>
        <v>359.9972536749234</v>
      </c>
      <c r="AF440" s="58">
        <f t="shared" si="422"/>
        <v>6.1111614988197838</v>
      </c>
      <c r="AG440" s="51">
        <f t="shared" si="406"/>
        <v>366.66968992918703</v>
      </c>
      <c r="AH440" s="16">
        <f t="shared" si="407"/>
        <v>250.00206131535481</v>
      </c>
      <c r="AI440" s="52">
        <f t="shared" si="374"/>
        <v>159.83666323314804</v>
      </c>
      <c r="AJ440" s="52">
        <f t="shared" si="408"/>
        <v>4.8405201581942947E-2</v>
      </c>
      <c r="AK440" s="16">
        <f t="shared" si="423"/>
        <v>20.034146235043465</v>
      </c>
      <c r="AL440" s="16">
        <f t="shared" si="424"/>
        <v>20.032772476220202</v>
      </c>
      <c r="AM440" s="32">
        <f t="shared" si="375"/>
        <v>6.1111614935561231</v>
      </c>
      <c r="AN440" s="32">
        <f t="shared" si="376"/>
        <v>-2.5364178832648485E-4</v>
      </c>
      <c r="AO440" s="32">
        <f t="shared" si="377"/>
        <v>5.741416886205589</v>
      </c>
      <c r="AP440" s="32">
        <f t="shared" si="378"/>
        <v>-2.5364178832648485E-4</v>
      </c>
      <c r="AQ440" s="32">
        <f t="shared" si="379"/>
        <v>2.0934246915321379</v>
      </c>
      <c r="AR440" s="56">
        <f t="shared" si="425"/>
        <v>2484.703617543757</v>
      </c>
      <c r="AS440" s="56">
        <f t="shared" si="425"/>
        <v>-3.5767213920125995E-2</v>
      </c>
      <c r="AT440" s="56">
        <f t="shared" si="425"/>
        <v>438.82072165135838</v>
      </c>
      <c r="AU440" s="55">
        <f t="shared" si="410"/>
        <v>0.31005890174502254</v>
      </c>
      <c r="AV440" s="56">
        <f t="shared" si="380"/>
        <v>11547.195800733525</v>
      </c>
      <c r="AW440" s="53">
        <f t="shared" si="381"/>
        <v>1.0319985491466678E-2</v>
      </c>
      <c r="AX440" s="53">
        <f t="shared" si="382"/>
        <v>9.6756011670036265E-2</v>
      </c>
      <c r="AY440" s="56">
        <f t="shared" si="383"/>
        <v>676.66775411111507</v>
      </c>
      <c r="AZ440" s="56">
        <f t="shared" si="384"/>
        <v>399.59165808287014</v>
      </c>
      <c r="BA440" s="53">
        <f t="shared" si="385"/>
        <v>7.4403432051347793E-3</v>
      </c>
      <c r="BB440" s="56">
        <f t="shared" si="386"/>
        <v>277.09283407383339</v>
      </c>
      <c r="BC440" s="56">
        <f t="shared" si="387"/>
        <v>-1.6738045588454042E-2</v>
      </c>
      <c r="BD440" s="53">
        <f t="shared" si="388"/>
        <v>-1.4959163298970011E-8</v>
      </c>
      <c r="BE440" s="32">
        <f t="shared" si="389"/>
        <v>6.1111614838606201</v>
      </c>
      <c r="BF440" s="53">
        <f t="shared" si="390"/>
        <v>3.7093652778664592E-7</v>
      </c>
      <c r="BG440" s="51">
        <f t="shared" si="411"/>
        <v>6.1111618547971478</v>
      </c>
      <c r="BH440" s="51">
        <f t="shared" si="391"/>
        <v>-8.9372222145244207E-3</v>
      </c>
      <c r="BI440" s="51">
        <f t="shared" si="392"/>
        <v>-8.3791782226947359E-2</v>
      </c>
    </row>
    <row r="441" spans="1:61" ht="12.75" customHeight="1" x14ac:dyDescent="0.2">
      <c r="A441" s="45">
        <f t="shared" si="393"/>
        <v>415</v>
      </c>
      <c r="B441" s="57">
        <f t="shared" si="412"/>
        <v>9.6756011670036265E-2</v>
      </c>
      <c r="C441" s="16">
        <f t="shared" si="394"/>
        <v>9.4009686593437891E-2</v>
      </c>
      <c r="D441" s="34">
        <f t="shared" si="395"/>
        <v>1</v>
      </c>
      <c r="E441" s="49">
        <f t="shared" si="413"/>
        <v>8.1402979200161138E-2</v>
      </c>
      <c r="F441" s="49">
        <f t="shared" si="396"/>
        <v>4.7025287225554997E-2</v>
      </c>
      <c r="G441" s="20">
        <f t="shared" si="367"/>
        <v>4.7025287225554997E-2</v>
      </c>
      <c r="H441" s="49">
        <f t="shared" si="397"/>
        <v>30.014399626078315</v>
      </c>
      <c r="I441" s="20">
        <f t="shared" si="368"/>
        <v>30.014399626078315</v>
      </c>
      <c r="J441" s="57">
        <f t="shared" si="398"/>
        <v>0</v>
      </c>
      <c r="K441" s="16">
        <f t="shared" si="369"/>
        <v>30.014399626078315</v>
      </c>
      <c r="L441" s="34">
        <f t="shared" si="399"/>
        <v>1</v>
      </c>
      <c r="M441" s="49">
        <f t="shared" si="414"/>
        <v>59.985633779517777</v>
      </c>
      <c r="N441" s="20">
        <f t="shared" si="415"/>
        <v>59.985633779517777</v>
      </c>
      <c r="O441" s="16">
        <f t="shared" si="400"/>
        <v>30.014366220482223</v>
      </c>
      <c r="P441" s="49">
        <f t="shared" si="416"/>
        <v>4.7025287225554976E-2</v>
      </c>
      <c r="Q441" s="20">
        <f t="shared" si="370"/>
        <v>4.7025287225554976E-2</v>
      </c>
      <c r="R441" s="49">
        <f t="shared" si="417"/>
        <v>9.4009686593915648E-2</v>
      </c>
      <c r="S441" s="20">
        <f t="shared" si="371"/>
        <v>9.4009686593915648E-2</v>
      </c>
      <c r="T441" s="57">
        <f t="shared" si="418"/>
        <v>-8.3791782226947359E-2</v>
      </c>
      <c r="U441" s="16">
        <f t="shared" si="401"/>
        <v>-2.3888030267862209E-3</v>
      </c>
      <c r="V441" s="16">
        <f t="shared" si="419"/>
        <v>-2.3888030267862209E-3</v>
      </c>
      <c r="W441" s="34">
        <f t="shared" si="372"/>
        <v>4</v>
      </c>
      <c r="X441" s="49">
        <f t="shared" si="420"/>
        <v>59.985600402689002</v>
      </c>
      <c r="Y441" s="20">
        <f t="shared" si="421"/>
        <v>59.985600402689002</v>
      </c>
      <c r="Z441" s="16">
        <f t="shared" si="402"/>
        <v>30.014399597310998</v>
      </c>
      <c r="AA441" s="49">
        <f t="shared" si="373"/>
        <v>-1.3799766608634219E-3</v>
      </c>
      <c r="AB441" s="20">
        <f t="shared" si="403"/>
        <v>359.99862002333913</v>
      </c>
      <c r="AC441" s="49">
        <f t="shared" si="404"/>
        <v>2.7587524533769078E-3</v>
      </c>
      <c r="AD441" s="20">
        <f t="shared" si="405"/>
        <v>359.99724124754664</v>
      </c>
      <c r="AF441" s="58">
        <f t="shared" si="422"/>
        <v>6.1111618547971478</v>
      </c>
      <c r="AG441" s="51">
        <f t="shared" si="406"/>
        <v>366.66971128782887</v>
      </c>
      <c r="AH441" s="16">
        <f t="shared" si="407"/>
        <v>250.00207587806517</v>
      </c>
      <c r="AI441" s="52">
        <f t="shared" si="374"/>
        <v>159.83668185423531</v>
      </c>
      <c r="AJ441" s="52">
        <f t="shared" si="408"/>
        <v>4.8405263886422745E-2</v>
      </c>
      <c r="AK441" s="16">
        <f t="shared" si="423"/>
        <v>20.082551498929888</v>
      </c>
      <c r="AL441" s="16">
        <f t="shared" si="424"/>
        <v>20.081171522269017</v>
      </c>
      <c r="AM441" s="32">
        <f t="shared" si="375"/>
        <v>6.1111618494857458</v>
      </c>
      <c r="AN441" s="32">
        <f t="shared" si="376"/>
        <v>-2.5478948110580093E-4</v>
      </c>
      <c r="AO441" s="32">
        <f t="shared" si="377"/>
        <v>5.7396468089199058</v>
      </c>
      <c r="AP441" s="32">
        <f t="shared" si="378"/>
        <v>-2.5478948110580093E-4</v>
      </c>
      <c r="AQ441" s="32">
        <f t="shared" si="379"/>
        <v>2.098273971497902</v>
      </c>
      <c r="AR441" s="56">
        <f t="shared" si="425"/>
        <v>2490.443264352677</v>
      </c>
      <c r="AS441" s="56">
        <f t="shared" si="425"/>
        <v>-3.6022003401231795E-2</v>
      </c>
      <c r="AT441" s="56">
        <f t="shared" si="425"/>
        <v>440.9189956228563</v>
      </c>
      <c r="AU441" s="55">
        <f t="shared" si="410"/>
        <v>0.31005890174502254</v>
      </c>
      <c r="AV441" s="56">
        <f t="shared" si="380"/>
        <v>11547.197145990216</v>
      </c>
      <c r="AW441" s="53">
        <f t="shared" si="381"/>
        <v>1.0319986693752477E-2</v>
      </c>
      <c r="AX441" s="53">
        <f t="shared" si="382"/>
        <v>9.6756017306108888E-2</v>
      </c>
      <c r="AY441" s="56">
        <f t="shared" si="383"/>
        <v>676.66771469497633</v>
      </c>
      <c r="AZ441" s="56">
        <f t="shared" si="384"/>
        <v>399.59170463558826</v>
      </c>
      <c r="BA441" s="53">
        <f t="shared" si="385"/>
        <v>7.4403432051347793E-3</v>
      </c>
      <c r="BB441" s="56">
        <f t="shared" si="386"/>
        <v>277.09286635534966</v>
      </c>
      <c r="BC441" s="56">
        <f t="shared" si="387"/>
        <v>-1.685629596158833E-2</v>
      </c>
      <c r="BD441" s="53">
        <f t="shared" si="388"/>
        <v>-1.5064846285226192E-8</v>
      </c>
      <c r="BE441" s="32">
        <f t="shared" si="389"/>
        <v>6.1111618397323015</v>
      </c>
      <c r="BF441" s="53">
        <f t="shared" si="390"/>
        <v>3.7261494076445446E-7</v>
      </c>
      <c r="BG441" s="51">
        <f t="shared" si="411"/>
        <v>6.1111622123472422</v>
      </c>
      <c r="BH441" s="51">
        <f t="shared" si="391"/>
        <v>-8.9372222144546015E-3</v>
      </c>
      <c r="BI441" s="51">
        <f t="shared" si="392"/>
        <v>-8.3791777345391463E-2</v>
      </c>
    </row>
    <row r="442" spans="1:61" ht="12.75" customHeight="1" x14ac:dyDescent="0.2">
      <c r="A442" s="45">
        <f t="shared" si="393"/>
        <v>416</v>
      </c>
      <c r="B442" s="57">
        <f t="shared" si="412"/>
        <v>9.6756017306108888E-2</v>
      </c>
      <c r="C442" s="16">
        <f t="shared" si="394"/>
        <v>9.3997264852760054E-2</v>
      </c>
      <c r="D442" s="34">
        <f t="shared" si="395"/>
        <v>1</v>
      </c>
      <c r="E442" s="49">
        <f t="shared" si="413"/>
        <v>8.1392195828142652E-2</v>
      </c>
      <c r="F442" s="49">
        <f t="shared" si="396"/>
        <v>4.701912105941948E-2</v>
      </c>
      <c r="G442" s="20">
        <f t="shared" si="367"/>
        <v>4.701912105941948E-2</v>
      </c>
      <c r="H442" s="49">
        <f t="shared" si="397"/>
        <v>30.014432994102197</v>
      </c>
      <c r="I442" s="20">
        <f t="shared" si="368"/>
        <v>30.014432994102197</v>
      </c>
      <c r="J442" s="57">
        <f t="shared" si="398"/>
        <v>0</v>
      </c>
      <c r="K442" s="16">
        <f t="shared" si="369"/>
        <v>30.014432994102197</v>
      </c>
      <c r="L442" s="34">
        <f t="shared" si="399"/>
        <v>1</v>
      </c>
      <c r="M442" s="49">
        <f t="shared" si="414"/>
        <v>59.985600402688974</v>
      </c>
      <c r="N442" s="20">
        <f t="shared" si="415"/>
        <v>59.985600402688974</v>
      </c>
      <c r="O442" s="16">
        <f t="shared" si="400"/>
        <v>30.014399597311026</v>
      </c>
      <c r="P442" s="49">
        <f t="shared" si="416"/>
        <v>4.7019121059419508E-2</v>
      </c>
      <c r="Q442" s="20">
        <f t="shared" si="370"/>
        <v>4.7019121059419508E-2</v>
      </c>
      <c r="R442" s="49">
        <f t="shared" si="417"/>
        <v>9.3997264857037383E-2</v>
      </c>
      <c r="S442" s="20">
        <f t="shared" si="371"/>
        <v>9.3997264857037383E-2</v>
      </c>
      <c r="T442" s="57">
        <f t="shared" si="418"/>
        <v>-8.3791777345391463E-2</v>
      </c>
      <c r="U442" s="16">
        <f t="shared" si="401"/>
        <v>-2.3995815172488111E-3</v>
      </c>
      <c r="V442" s="16">
        <f t="shared" si="419"/>
        <v>-2.3995815172488111E-3</v>
      </c>
      <c r="W442" s="34">
        <f t="shared" si="372"/>
        <v>4</v>
      </c>
      <c r="X442" s="49">
        <f t="shared" si="420"/>
        <v>59.985567034925353</v>
      </c>
      <c r="Y442" s="20">
        <f t="shared" si="421"/>
        <v>59.985567034925353</v>
      </c>
      <c r="Z442" s="16">
        <f t="shared" si="402"/>
        <v>30.014432965074647</v>
      </c>
      <c r="AA442" s="49">
        <f t="shared" si="373"/>
        <v>-1.3862051014003065E-3</v>
      </c>
      <c r="AB442" s="20">
        <f t="shared" si="403"/>
        <v>359.99861379489857</v>
      </c>
      <c r="AC442" s="49">
        <f t="shared" si="404"/>
        <v>2.7712011699209268E-3</v>
      </c>
      <c r="AD442" s="20">
        <f t="shared" si="405"/>
        <v>359.99722879883006</v>
      </c>
      <c r="AF442" s="58">
        <f t="shared" si="422"/>
        <v>6.1111622123472422</v>
      </c>
      <c r="AG442" s="51">
        <f t="shared" si="406"/>
        <v>366.66973274083455</v>
      </c>
      <c r="AH442" s="16">
        <f t="shared" si="407"/>
        <v>250.0020905051145</v>
      </c>
      <c r="AI442" s="52">
        <f t="shared" si="374"/>
        <v>159.83670055759279</v>
      </c>
      <c r="AJ442" s="52">
        <f t="shared" si="408"/>
        <v>4.8405326160832374E-2</v>
      </c>
      <c r="AK442" s="16">
        <f t="shared" si="423"/>
        <v>20.13095682509072</v>
      </c>
      <c r="AL442" s="16">
        <f t="shared" si="424"/>
        <v>20.129570619989295</v>
      </c>
      <c r="AM442" s="32">
        <f t="shared" si="375"/>
        <v>6.1111622069878004</v>
      </c>
      <c r="AN442" s="32">
        <f t="shared" si="376"/>
        <v>-2.5593912874547267E-4</v>
      </c>
      <c r="AO442" s="32">
        <f t="shared" si="377"/>
        <v>5.7378726354456866</v>
      </c>
      <c r="AP442" s="32">
        <f t="shared" si="378"/>
        <v>-2.5593912874547267E-4</v>
      </c>
      <c r="AQ442" s="32">
        <f t="shared" si="379"/>
        <v>2.1031217605073582</v>
      </c>
      <c r="AR442" s="56">
        <f t="shared" si="425"/>
        <v>2496.1811369881229</v>
      </c>
      <c r="AS442" s="56">
        <f t="shared" si="425"/>
        <v>-3.6277942529977264E-2</v>
      </c>
      <c r="AT442" s="56">
        <f t="shared" si="425"/>
        <v>443.02211738336365</v>
      </c>
      <c r="AU442" s="55">
        <f t="shared" si="410"/>
        <v>0.31005890174502254</v>
      </c>
      <c r="AV442" s="56">
        <f t="shared" si="380"/>
        <v>11547.198497190413</v>
      </c>
      <c r="AW442" s="53">
        <f t="shared" si="381"/>
        <v>1.031998790135012E-2</v>
      </c>
      <c r="AX442" s="53">
        <f t="shared" si="382"/>
        <v>9.6756022967082037E-2</v>
      </c>
      <c r="AY442" s="56">
        <f t="shared" si="383"/>
        <v>676.66767510469924</v>
      </c>
      <c r="AZ442" s="56">
        <f t="shared" si="384"/>
        <v>399.59175139398201</v>
      </c>
      <c r="BA442" s="53">
        <f t="shared" si="385"/>
        <v>7.4403432051347793E-3</v>
      </c>
      <c r="BB442" s="56">
        <f t="shared" si="386"/>
        <v>277.09289877948959</v>
      </c>
      <c r="BC442" s="56">
        <f t="shared" si="387"/>
        <v>-1.6975068772353552E-2</v>
      </c>
      <c r="BD442" s="53">
        <f t="shared" si="388"/>
        <v>-1.5170996185602868E-8</v>
      </c>
      <c r="BE442" s="32">
        <f t="shared" si="389"/>
        <v>6.1111621971762462</v>
      </c>
      <c r="BF442" s="53">
        <f t="shared" si="390"/>
        <v>3.7429621232090784E-7</v>
      </c>
      <c r="BG442" s="51">
        <f t="shared" si="411"/>
        <v>6.1111625714724589</v>
      </c>
      <c r="BH442" s="51">
        <f t="shared" si="391"/>
        <v>-8.937222214384347E-3</v>
      </c>
      <c r="BI442" s="51">
        <f t="shared" si="392"/>
        <v>-8.3791772442267959E-2</v>
      </c>
    </row>
    <row r="443" spans="1:61" ht="12.75" customHeight="1" x14ac:dyDescent="0.2">
      <c r="A443" s="45">
        <f t="shared" si="393"/>
        <v>417</v>
      </c>
      <c r="B443" s="57">
        <f t="shared" si="412"/>
        <v>9.6756022967082037E-2</v>
      </c>
      <c r="C443" s="16">
        <f t="shared" si="394"/>
        <v>9.3984821797164386E-2</v>
      </c>
      <c r="D443" s="34">
        <f t="shared" si="395"/>
        <v>1</v>
      </c>
      <c r="E443" s="49">
        <f t="shared" si="413"/>
        <v>8.1381394014204189E-2</v>
      </c>
      <c r="F443" s="49">
        <f t="shared" si="396"/>
        <v>4.7012944205733938E-2</v>
      </c>
      <c r="G443" s="20">
        <f t="shared" si="367"/>
        <v>4.7012944205733938E-2</v>
      </c>
      <c r="H443" s="49">
        <f t="shared" si="397"/>
        <v>30.014466353046902</v>
      </c>
      <c r="I443" s="20">
        <f t="shared" si="368"/>
        <v>30.014466353046902</v>
      </c>
      <c r="J443" s="57">
        <f t="shared" si="398"/>
        <v>0</v>
      </c>
      <c r="K443" s="16">
        <f t="shared" si="369"/>
        <v>30.014466353046902</v>
      </c>
      <c r="L443" s="34">
        <f t="shared" si="399"/>
        <v>1</v>
      </c>
      <c r="M443" s="49">
        <f t="shared" si="414"/>
        <v>59.985567034925353</v>
      </c>
      <c r="N443" s="20">
        <f t="shared" si="415"/>
        <v>59.985567034925353</v>
      </c>
      <c r="O443" s="16">
        <f t="shared" si="400"/>
        <v>30.014432965074647</v>
      </c>
      <c r="P443" s="49">
        <f t="shared" si="416"/>
        <v>4.7012944205733917E-2</v>
      </c>
      <c r="Q443" s="20">
        <f t="shared" si="370"/>
        <v>4.7012944205733917E-2</v>
      </c>
      <c r="R443" s="49">
        <f t="shared" si="417"/>
        <v>9.3984821794120141E-2</v>
      </c>
      <c r="S443" s="20">
        <f t="shared" si="371"/>
        <v>9.3984821794120141E-2</v>
      </c>
      <c r="T443" s="57">
        <f t="shared" si="418"/>
        <v>-8.3791772442267959E-2</v>
      </c>
      <c r="U443" s="16">
        <f t="shared" si="401"/>
        <v>-2.4103784280637697E-3</v>
      </c>
      <c r="V443" s="16">
        <f t="shared" si="419"/>
        <v>-2.4103784280637697E-3</v>
      </c>
      <c r="W443" s="34">
        <f t="shared" si="372"/>
        <v>4</v>
      </c>
      <c r="X443" s="49">
        <f t="shared" si="420"/>
        <v>59.98553367624249</v>
      </c>
      <c r="Y443" s="20">
        <f t="shared" si="421"/>
        <v>59.98553367624249</v>
      </c>
      <c r="Z443" s="16">
        <f t="shared" si="402"/>
        <v>30.01446632375751</v>
      </c>
      <c r="AA443" s="49">
        <f t="shared" si="373"/>
        <v>-1.3924441993704631E-3</v>
      </c>
      <c r="AB443" s="20">
        <f t="shared" si="403"/>
        <v>359.99860755580062</v>
      </c>
      <c r="AC443" s="49">
        <f t="shared" si="404"/>
        <v>2.7836710708929015E-3</v>
      </c>
      <c r="AD443" s="20">
        <f t="shared" si="405"/>
        <v>359.99721632892908</v>
      </c>
      <c r="AF443" s="58">
        <f t="shared" si="422"/>
        <v>6.1111625714724589</v>
      </c>
      <c r="AG443" s="51">
        <f t="shared" si="406"/>
        <v>366.66975428834752</v>
      </c>
      <c r="AH443" s="16">
        <f t="shared" si="407"/>
        <v>250.00210519660061</v>
      </c>
      <c r="AI443" s="52">
        <f t="shared" si="374"/>
        <v>159.83671934334555</v>
      </c>
      <c r="AJ443" s="52">
        <f t="shared" si="408"/>
        <v>4.8405388405114991E-2</v>
      </c>
      <c r="AK443" s="16">
        <f t="shared" si="423"/>
        <v>20.179362213495835</v>
      </c>
      <c r="AL443" s="16">
        <f t="shared" si="424"/>
        <v>20.177969769296453</v>
      </c>
      <c r="AM443" s="32">
        <f t="shared" si="375"/>
        <v>6.1111625660646789</v>
      </c>
      <c r="AN443" s="32">
        <f t="shared" si="376"/>
        <v>-2.5709074129901059E-4</v>
      </c>
      <c r="AO443" s="32">
        <f t="shared" si="377"/>
        <v>5.736094367039299</v>
      </c>
      <c r="AP443" s="32">
        <f t="shared" si="378"/>
        <v>-2.5709074129901059E-4</v>
      </c>
      <c r="AQ443" s="32">
        <f t="shared" si="379"/>
        <v>2.107968055092452</v>
      </c>
      <c r="AR443" s="56">
        <f t="shared" ref="AR443:AT458" si="426">AR442+AO443</f>
        <v>2501.9172313551621</v>
      </c>
      <c r="AS443" s="56">
        <f t="shared" si="426"/>
        <v>-3.6535033271276274E-2</v>
      </c>
      <c r="AT443" s="56">
        <f t="shared" si="426"/>
        <v>445.13008543845609</v>
      </c>
      <c r="AU443" s="55">
        <f t="shared" si="410"/>
        <v>0.31005890174502254</v>
      </c>
      <c r="AV443" s="56">
        <f t="shared" si="380"/>
        <v>11547.199854343153</v>
      </c>
      <c r="AW443" s="53">
        <f t="shared" si="381"/>
        <v>1.0319989114267682E-2</v>
      </c>
      <c r="AX443" s="53">
        <f t="shared" si="382"/>
        <v>9.6756028652993514E-2</v>
      </c>
      <c r="AY443" s="56">
        <f t="shared" si="383"/>
        <v>676.66763534001905</v>
      </c>
      <c r="AZ443" s="56">
        <f t="shared" si="384"/>
        <v>399.59179835836386</v>
      </c>
      <c r="BA443" s="53">
        <f t="shared" si="385"/>
        <v>7.4403432051347793E-3</v>
      </c>
      <c r="BB443" s="56">
        <f t="shared" si="386"/>
        <v>277.09293134646992</v>
      </c>
      <c r="BC443" s="56">
        <f t="shared" si="387"/>
        <v>-1.7094364814738583E-2</v>
      </c>
      <c r="BD443" s="53">
        <f t="shared" si="388"/>
        <v>-1.5277613709705532E-8</v>
      </c>
      <c r="BE443" s="32">
        <f t="shared" si="389"/>
        <v>6.1111625561948451</v>
      </c>
      <c r="BF443" s="53">
        <f t="shared" si="390"/>
        <v>3.7598035715673755E-7</v>
      </c>
      <c r="BG443" s="51">
        <f t="shared" si="411"/>
        <v>6.1111629321752021</v>
      </c>
      <c r="BH443" s="51">
        <f t="shared" si="391"/>
        <v>-8.9372222143136552E-3</v>
      </c>
      <c r="BI443" s="51">
        <f t="shared" si="392"/>
        <v>-8.3791767517543969E-2</v>
      </c>
    </row>
    <row r="444" spans="1:61" ht="12.75" customHeight="1" x14ac:dyDescent="0.2">
      <c r="A444" s="45">
        <f t="shared" si="393"/>
        <v>418</v>
      </c>
      <c r="B444" s="57">
        <f t="shared" si="412"/>
        <v>9.6756028652993514E-2</v>
      </c>
      <c r="C444" s="16">
        <f t="shared" si="394"/>
        <v>9.3972357582060795E-2</v>
      </c>
      <c r="D444" s="34">
        <f t="shared" si="395"/>
        <v>1</v>
      </c>
      <c r="E444" s="49">
        <f t="shared" si="413"/>
        <v>8.1370573892943554E-2</v>
      </c>
      <c r="F444" s="49">
        <f t="shared" si="396"/>
        <v>4.7006756742188113E-2</v>
      </c>
      <c r="G444" s="20">
        <f t="shared" si="367"/>
        <v>4.7006756742188113E-2</v>
      </c>
      <c r="H444" s="49">
        <f t="shared" si="397"/>
        <v>30.01449970289697</v>
      </c>
      <c r="I444" s="20">
        <f t="shared" si="368"/>
        <v>30.01449970289697</v>
      </c>
      <c r="J444" s="57">
        <f t="shared" si="398"/>
        <v>0</v>
      </c>
      <c r="K444" s="16">
        <f t="shared" si="369"/>
        <v>30.01449970289697</v>
      </c>
      <c r="L444" s="34">
        <f t="shared" si="399"/>
        <v>1</v>
      </c>
      <c r="M444" s="49">
        <f t="shared" si="414"/>
        <v>59.98553367624249</v>
      </c>
      <c r="N444" s="20">
        <f t="shared" si="415"/>
        <v>59.98553367624249</v>
      </c>
      <c r="O444" s="16">
        <f t="shared" si="400"/>
        <v>30.01446632375751</v>
      </c>
      <c r="P444" s="49">
        <f t="shared" si="416"/>
        <v>4.7006756742188092E-2</v>
      </c>
      <c r="Q444" s="20">
        <f t="shared" si="370"/>
        <v>4.7006756742188092E-2</v>
      </c>
      <c r="R444" s="49">
        <f t="shared" si="417"/>
        <v>9.3972357582867885E-2</v>
      </c>
      <c r="S444" s="20">
        <f t="shared" si="371"/>
        <v>9.3972357582867885E-2</v>
      </c>
      <c r="T444" s="57">
        <f t="shared" si="418"/>
        <v>-8.3791767517543969E-2</v>
      </c>
      <c r="U444" s="16">
        <f t="shared" si="401"/>
        <v>-2.4211936246004151E-3</v>
      </c>
      <c r="V444" s="16">
        <f t="shared" si="419"/>
        <v>-2.4211936246004151E-3</v>
      </c>
      <c r="W444" s="34">
        <f t="shared" si="372"/>
        <v>4</v>
      </c>
      <c r="X444" s="49">
        <f t="shared" si="420"/>
        <v>59.985500326655895</v>
      </c>
      <c r="Y444" s="20">
        <f t="shared" si="421"/>
        <v>59.985500326655895</v>
      </c>
      <c r="Z444" s="16">
        <f t="shared" si="402"/>
        <v>30.014499673344105</v>
      </c>
      <c r="AA444" s="49">
        <f t="shared" si="373"/>
        <v>-1.3986938770346067E-3</v>
      </c>
      <c r="AB444" s="20">
        <f t="shared" si="403"/>
        <v>359.99860130612296</v>
      </c>
      <c r="AC444" s="49">
        <f t="shared" si="404"/>
        <v>2.796162263897358E-3</v>
      </c>
      <c r="AD444" s="20">
        <f t="shared" si="405"/>
        <v>359.99720383773609</v>
      </c>
      <c r="AF444" s="58">
        <f t="shared" si="422"/>
        <v>6.1111629321752021</v>
      </c>
      <c r="AG444" s="51">
        <f t="shared" si="406"/>
        <v>366.66977593051212</v>
      </c>
      <c r="AH444" s="16">
        <f t="shared" si="407"/>
        <v>250.00211995262191</v>
      </c>
      <c r="AI444" s="52">
        <f t="shared" si="374"/>
        <v>159.83673821161958</v>
      </c>
      <c r="AJ444" s="52">
        <f t="shared" si="408"/>
        <v>4.8405450619213752E-2</v>
      </c>
      <c r="AK444" s="16">
        <f t="shared" si="423"/>
        <v>20.227767664115049</v>
      </c>
      <c r="AL444" s="16">
        <f t="shared" si="424"/>
        <v>20.226368970238013</v>
      </c>
      <c r="AM444" s="32">
        <f t="shared" si="375"/>
        <v>6.1111629267187837</v>
      </c>
      <c r="AN444" s="32">
        <f t="shared" si="376"/>
        <v>-2.5824430440805614E-4</v>
      </c>
      <c r="AO444" s="32">
        <f t="shared" si="377"/>
        <v>5.7343120049551981</v>
      </c>
      <c r="AP444" s="32">
        <f t="shared" si="378"/>
        <v>-2.5824430440805614E-4</v>
      </c>
      <c r="AQ444" s="32">
        <f t="shared" si="379"/>
        <v>2.1128128517994167</v>
      </c>
      <c r="AR444" s="56">
        <f t="shared" si="426"/>
        <v>2507.6515433601171</v>
      </c>
      <c r="AS444" s="56">
        <f t="shared" si="426"/>
        <v>-3.6793277575684333E-2</v>
      </c>
      <c r="AT444" s="56">
        <f t="shared" si="426"/>
        <v>447.24289829025548</v>
      </c>
      <c r="AU444" s="55">
        <f t="shared" si="410"/>
        <v>0.31005890174502254</v>
      </c>
      <c r="AV444" s="56">
        <f t="shared" si="380"/>
        <v>11547.201217457537</v>
      </c>
      <c r="AW444" s="53">
        <f t="shared" si="381"/>
        <v>1.0319990332513299E-2</v>
      </c>
      <c r="AX444" s="53">
        <f t="shared" si="382"/>
        <v>9.6756034363881568E-2</v>
      </c>
      <c r="AY444" s="56">
        <f t="shared" si="383"/>
        <v>676.6675954006696</v>
      </c>
      <c r="AZ444" s="56">
        <f t="shared" si="384"/>
        <v>399.59184552904895</v>
      </c>
      <c r="BA444" s="53">
        <f t="shared" si="385"/>
        <v>7.4403432051347793E-3</v>
      </c>
      <c r="BB444" s="56">
        <f t="shared" si="386"/>
        <v>277.09296405650917</v>
      </c>
      <c r="BC444" s="56">
        <f t="shared" si="387"/>
        <v>-1.7214184888530326E-2</v>
      </c>
      <c r="BD444" s="53">
        <f t="shared" si="388"/>
        <v>-1.538469957232152E-8</v>
      </c>
      <c r="BE444" s="32">
        <f t="shared" si="389"/>
        <v>6.1111629167905024</v>
      </c>
      <c r="BF444" s="53">
        <f t="shared" si="390"/>
        <v>3.7766735427171737E-7</v>
      </c>
      <c r="BG444" s="51">
        <f t="shared" si="411"/>
        <v>6.1111632944578567</v>
      </c>
      <c r="BH444" s="51">
        <f t="shared" si="391"/>
        <v>-8.9372222142425246E-3</v>
      </c>
      <c r="BI444" s="51">
        <f t="shared" si="392"/>
        <v>-8.3791762571186604E-2</v>
      </c>
    </row>
    <row r="445" spans="1:61" ht="12.75" customHeight="1" x14ac:dyDescent="0.2">
      <c r="A445" s="45">
        <f t="shared" si="393"/>
        <v>419</v>
      </c>
      <c r="B445" s="57">
        <f t="shared" si="412"/>
        <v>9.6756034363881568E-2</v>
      </c>
      <c r="C445" s="16">
        <f t="shared" si="394"/>
        <v>9.3959872099958375E-2</v>
      </c>
      <c r="D445" s="34">
        <f t="shared" si="395"/>
        <v>1</v>
      </c>
      <c r="E445" s="49">
        <f t="shared" si="413"/>
        <v>8.1359735371312789E-2</v>
      </c>
      <c r="F445" s="49">
        <f t="shared" si="396"/>
        <v>4.7000558614964077E-2</v>
      </c>
      <c r="G445" s="20">
        <f t="shared" si="367"/>
        <v>4.7000558614964077E-2</v>
      </c>
      <c r="H445" s="49">
        <f t="shared" si="397"/>
        <v>30.014533043636817</v>
      </c>
      <c r="I445" s="20">
        <f t="shared" si="368"/>
        <v>30.014533043636817</v>
      </c>
      <c r="J445" s="57">
        <f t="shared" si="398"/>
        <v>0</v>
      </c>
      <c r="K445" s="16">
        <f t="shared" si="369"/>
        <v>30.014533043636817</v>
      </c>
      <c r="L445" s="34">
        <f t="shared" si="399"/>
        <v>1</v>
      </c>
      <c r="M445" s="49">
        <f t="shared" si="414"/>
        <v>59.985500326655895</v>
      </c>
      <c r="N445" s="20">
        <f t="shared" si="415"/>
        <v>59.985500326655895</v>
      </c>
      <c r="O445" s="16">
        <f t="shared" si="400"/>
        <v>30.014499673344105</v>
      </c>
      <c r="P445" s="49">
        <f t="shared" si="416"/>
        <v>4.7000558614964057E-2</v>
      </c>
      <c r="Q445" s="20">
        <f t="shared" si="370"/>
        <v>4.7000558614964057E-2</v>
      </c>
      <c r="R445" s="49">
        <f t="shared" si="417"/>
        <v>9.3959872102381353E-2</v>
      </c>
      <c r="S445" s="20">
        <f t="shared" si="371"/>
        <v>9.3959872102381353E-2</v>
      </c>
      <c r="T445" s="57">
        <f t="shared" si="418"/>
        <v>-8.3791762571186604E-2</v>
      </c>
      <c r="U445" s="16">
        <f t="shared" si="401"/>
        <v>-2.4320271998738152E-3</v>
      </c>
      <c r="V445" s="16">
        <f t="shared" si="419"/>
        <v>-2.4320271998738152E-3</v>
      </c>
      <c r="W445" s="34">
        <f t="shared" si="372"/>
        <v>4</v>
      </c>
      <c r="X445" s="49">
        <f t="shared" si="420"/>
        <v>59.985466986181152</v>
      </c>
      <c r="Y445" s="20">
        <f t="shared" si="421"/>
        <v>59.985466986181152</v>
      </c>
      <c r="Z445" s="16">
        <f t="shared" si="402"/>
        <v>30.014533013818848</v>
      </c>
      <c r="AA445" s="49">
        <f t="shared" si="373"/>
        <v>-1.404954188161325E-3</v>
      </c>
      <c r="AB445" s="20">
        <f t="shared" si="403"/>
        <v>359.99859504581184</v>
      </c>
      <c r="AC445" s="49">
        <f t="shared" si="404"/>
        <v>2.8086745946265053E-3</v>
      </c>
      <c r="AD445" s="20">
        <f t="shared" si="405"/>
        <v>359.99719132540537</v>
      </c>
      <c r="AF445" s="58">
        <f t="shared" si="422"/>
        <v>6.1111632944578567</v>
      </c>
      <c r="AG445" s="51">
        <f t="shared" si="406"/>
        <v>366.66979766747141</v>
      </c>
      <c r="AH445" s="16">
        <f t="shared" si="407"/>
        <v>250.00213477327597</v>
      </c>
      <c r="AI445" s="52">
        <f t="shared" si="374"/>
        <v>159.83675716253944</v>
      </c>
      <c r="AJ445" s="52">
        <f t="shared" si="408"/>
        <v>4.8405512803128659E-2</v>
      </c>
      <c r="AK445" s="16">
        <f t="shared" si="423"/>
        <v>20.276173176918178</v>
      </c>
      <c r="AL445" s="16">
        <f t="shared" si="424"/>
        <v>20.274768222730017</v>
      </c>
      <c r="AM445" s="32">
        <f t="shared" si="375"/>
        <v>6.1111632889524996</v>
      </c>
      <c r="AN445" s="32">
        <f t="shared" si="376"/>
        <v>-2.5939982799492881E-4</v>
      </c>
      <c r="AO445" s="32">
        <f t="shared" si="377"/>
        <v>5.7325255504555868</v>
      </c>
      <c r="AP445" s="32">
        <f t="shared" si="378"/>
        <v>-2.5939982799492881E-4</v>
      </c>
      <c r="AQ445" s="32">
        <f t="shared" si="379"/>
        <v>2.1176561471623763</v>
      </c>
      <c r="AR445" s="56">
        <f t="shared" si="426"/>
        <v>2513.3840689105728</v>
      </c>
      <c r="AS445" s="56">
        <f t="shared" si="426"/>
        <v>-3.7052677403679263E-2</v>
      </c>
      <c r="AT445" s="56">
        <f t="shared" si="426"/>
        <v>449.36055443741787</v>
      </c>
      <c r="AU445" s="55">
        <f t="shared" si="410"/>
        <v>0.31005890174502254</v>
      </c>
      <c r="AV445" s="56">
        <f t="shared" si="380"/>
        <v>11547.202586542564</v>
      </c>
      <c r="AW445" s="53">
        <f t="shared" si="381"/>
        <v>1.0319991556095011E-2</v>
      </c>
      <c r="AX445" s="53">
        <f t="shared" si="382"/>
        <v>9.6756040099783766E-2</v>
      </c>
      <c r="AY445" s="56">
        <f t="shared" si="383"/>
        <v>676.66755528638669</v>
      </c>
      <c r="AZ445" s="56">
        <f t="shared" si="384"/>
        <v>399.59189290634862</v>
      </c>
      <c r="BA445" s="53">
        <f t="shared" si="385"/>
        <v>7.4403432051347793E-3</v>
      </c>
      <c r="BB445" s="56">
        <f t="shared" si="386"/>
        <v>277.09299690982317</v>
      </c>
      <c r="BC445" s="56">
        <f t="shared" si="387"/>
        <v>-1.7334529785102859E-2</v>
      </c>
      <c r="BD445" s="53">
        <f t="shared" si="388"/>
        <v>-1.5492254480719427E-8</v>
      </c>
      <c r="BE445" s="32">
        <f t="shared" si="389"/>
        <v>6.1111632789656021</v>
      </c>
      <c r="BF445" s="53">
        <f t="shared" si="390"/>
        <v>3.7935721817470525E-7</v>
      </c>
      <c r="BG445" s="51">
        <f t="shared" si="411"/>
        <v>6.1111636583228206</v>
      </c>
      <c r="BH445" s="51">
        <f t="shared" si="391"/>
        <v>-8.9372222141709552E-3</v>
      </c>
      <c r="BI445" s="51">
        <f t="shared" si="392"/>
        <v>-8.3791757603163111E-2</v>
      </c>
    </row>
    <row r="446" spans="1:61" ht="12.75" customHeight="1" x14ac:dyDescent="0.2">
      <c r="A446" s="45">
        <f t="shared" si="393"/>
        <v>420</v>
      </c>
      <c r="B446" s="57">
        <f t="shared" si="412"/>
        <v>9.6756040099783766E-2</v>
      </c>
      <c r="C446" s="16">
        <f t="shared" si="394"/>
        <v>9.3947365505130165E-2</v>
      </c>
      <c r="D446" s="34">
        <f t="shared" si="395"/>
        <v>1</v>
      </c>
      <c r="E446" s="49">
        <f t="shared" si="413"/>
        <v>8.1348878582925055E-2</v>
      </c>
      <c r="F446" s="49">
        <f t="shared" si="396"/>
        <v>4.6994349901183285E-2</v>
      </c>
      <c r="G446" s="20">
        <f t="shared" si="367"/>
        <v>4.6994349901183285E-2</v>
      </c>
      <c r="H446" s="49">
        <f t="shared" si="397"/>
        <v>30.014566375250993</v>
      </c>
      <c r="I446" s="20">
        <f t="shared" si="368"/>
        <v>30.014566375250993</v>
      </c>
      <c r="J446" s="57">
        <f t="shared" si="398"/>
        <v>0</v>
      </c>
      <c r="K446" s="16">
        <f t="shared" si="369"/>
        <v>30.014566375250993</v>
      </c>
      <c r="L446" s="34">
        <f t="shared" si="399"/>
        <v>1</v>
      </c>
      <c r="M446" s="49">
        <f t="shared" si="414"/>
        <v>59.985466986181152</v>
      </c>
      <c r="N446" s="20">
        <f t="shared" si="415"/>
        <v>59.985466986181152</v>
      </c>
      <c r="O446" s="16">
        <f t="shared" si="400"/>
        <v>30.014533013818848</v>
      </c>
      <c r="P446" s="49">
        <f t="shared" si="416"/>
        <v>4.6994349901183292E-2</v>
      </c>
      <c r="Q446" s="20">
        <f t="shared" si="370"/>
        <v>4.6994349901183292E-2</v>
      </c>
      <c r="R446" s="49">
        <f t="shared" si="417"/>
        <v>9.3947365507108291E-2</v>
      </c>
      <c r="S446" s="20">
        <f t="shared" si="371"/>
        <v>9.3947365507108291E-2</v>
      </c>
      <c r="T446" s="57">
        <f t="shared" si="418"/>
        <v>-8.3791757603163111E-2</v>
      </c>
      <c r="U446" s="16">
        <f t="shared" si="401"/>
        <v>-2.4428790202380563E-3</v>
      </c>
      <c r="V446" s="16">
        <f t="shared" si="419"/>
        <v>-2.4428790202380563E-3</v>
      </c>
      <c r="W446" s="34">
        <f t="shared" si="372"/>
        <v>4</v>
      </c>
      <c r="X446" s="49">
        <f t="shared" si="420"/>
        <v>59.985433654833706</v>
      </c>
      <c r="Y446" s="20">
        <f t="shared" si="421"/>
        <v>59.985433654833706</v>
      </c>
      <c r="Z446" s="16">
        <f t="shared" si="402"/>
        <v>30.014566345166294</v>
      </c>
      <c r="AA446" s="49">
        <f t="shared" si="373"/>
        <v>-1.411225055579839E-3</v>
      </c>
      <c r="AB446" s="20">
        <f t="shared" si="403"/>
        <v>359.99858877494444</v>
      </c>
      <c r="AC446" s="49">
        <f t="shared" si="404"/>
        <v>2.8212079110116633E-3</v>
      </c>
      <c r="AD446" s="20">
        <f t="shared" si="405"/>
        <v>359.99717879208902</v>
      </c>
      <c r="AF446" s="58">
        <f t="shared" si="422"/>
        <v>6.1111636583228206</v>
      </c>
      <c r="AG446" s="51">
        <f t="shared" si="406"/>
        <v>366.66981949936923</v>
      </c>
      <c r="AH446" s="16">
        <f t="shared" si="407"/>
        <v>250.00214965866084</v>
      </c>
      <c r="AI446" s="52">
        <f t="shared" si="374"/>
        <v>159.83677619623063</v>
      </c>
      <c r="AJ446" s="52">
        <f t="shared" si="408"/>
        <v>4.8405574956746023E-2</v>
      </c>
      <c r="AK446" s="16">
        <f t="shared" si="423"/>
        <v>20.324578751874924</v>
      </c>
      <c r="AL446" s="16">
        <f t="shared" si="424"/>
        <v>20.323167526819361</v>
      </c>
      <c r="AM446" s="32">
        <f t="shared" si="375"/>
        <v>6.1111636527682238</v>
      </c>
      <c r="AN446" s="32">
        <f t="shared" si="376"/>
        <v>-2.6055729780631229E-4</v>
      </c>
      <c r="AO446" s="32">
        <f t="shared" si="377"/>
        <v>5.7307350048007795</v>
      </c>
      <c r="AP446" s="32">
        <f t="shared" si="378"/>
        <v>-2.6055729780631229E-4</v>
      </c>
      <c r="AQ446" s="32">
        <f t="shared" si="379"/>
        <v>2.122497937729614</v>
      </c>
      <c r="AR446" s="56">
        <f t="shared" si="426"/>
        <v>2519.1148039153736</v>
      </c>
      <c r="AS446" s="56">
        <f t="shared" si="426"/>
        <v>-3.7313234701485572E-2</v>
      </c>
      <c r="AT446" s="56">
        <f t="shared" si="426"/>
        <v>451.48305237514751</v>
      </c>
      <c r="AU446" s="55">
        <f t="shared" si="410"/>
        <v>0.31005890174502254</v>
      </c>
      <c r="AV446" s="56">
        <f t="shared" si="380"/>
        <v>11547.203961607298</v>
      </c>
      <c r="AW446" s="53">
        <f t="shared" si="381"/>
        <v>1.0319992785020923E-2</v>
      </c>
      <c r="AX446" s="53">
        <f t="shared" si="382"/>
        <v>9.675604586073816E-2</v>
      </c>
      <c r="AY446" s="56">
        <f t="shared" si="383"/>
        <v>676.6675149969052</v>
      </c>
      <c r="AZ446" s="56">
        <f t="shared" si="384"/>
        <v>399.59194049057658</v>
      </c>
      <c r="BA446" s="53">
        <f t="shared" si="385"/>
        <v>7.4403432051347793E-3</v>
      </c>
      <c r="BB446" s="56">
        <f t="shared" si="386"/>
        <v>277.09302990662962</v>
      </c>
      <c r="BC446" s="56">
        <f t="shared" si="387"/>
        <v>-1.745540030100301E-2</v>
      </c>
      <c r="BD446" s="53">
        <f t="shared" si="388"/>
        <v>-1.5600279146790856E-8</v>
      </c>
      <c r="BE446" s="32">
        <f t="shared" si="389"/>
        <v>6.1111636427225413</v>
      </c>
      <c r="BF446" s="53">
        <f t="shared" si="390"/>
        <v>3.8104992801908311E-7</v>
      </c>
      <c r="BG446" s="51">
        <f t="shared" si="411"/>
        <v>6.1111640237724689</v>
      </c>
      <c r="BH446" s="51">
        <f t="shared" si="391"/>
        <v>-8.937222214098945E-3</v>
      </c>
      <c r="BI446" s="51">
        <f t="shared" si="392"/>
        <v>-8.3791752613440629E-2</v>
      </c>
    </row>
    <row r="447" spans="1:61" ht="12.75" customHeight="1" x14ac:dyDescent="0.2">
      <c r="A447" s="45">
        <f t="shared" si="393"/>
        <v>421</v>
      </c>
      <c r="B447" s="57">
        <f t="shared" si="412"/>
        <v>9.675604586073816E-2</v>
      </c>
      <c r="C447" s="16">
        <f t="shared" si="394"/>
        <v>9.3934837949745997E-2</v>
      </c>
      <c r="D447" s="34">
        <f t="shared" si="395"/>
        <v>1</v>
      </c>
      <c r="E447" s="49">
        <f t="shared" si="413"/>
        <v>8.1338003659572056E-2</v>
      </c>
      <c r="F447" s="49">
        <f t="shared" si="396"/>
        <v>4.6988130676915686E-2</v>
      </c>
      <c r="G447" s="20">
        <f t="shared" si="367"/>
        <v>4.6988130676915686E-2</v>
      </c>
      <c r="H447" s="49">
        <f t="shared" si="397"/>
        <v>30.01459969772414</v>
      </c>
      <c r="I447" s="20">
        <f t="shared" si="368"/>
        <v>30.01459969772414</v>
      </c>
      <c r="J447" s="57">
        <f t="shared" si="398"/>
        <v>0</v>
      </c>
      <c r="K447" s="16">
        <f t="shared" si="369"/>
        <v>30.01459969772414</v>
      </c>
      <c r="L447" s="34">
        <f t="shared" si="399"/>
        <v>1</v>
      </c>
      <c r="M447" s="49">
        <f t="shared" si="414"/>
        <v>59.985433654833706</v>
      </c>
      <c r="N447" s="20">
        <f t="shared" si="415"/>
        <v>59.985433654833706</v>
      </c>
      <c r="O447" s="16">
        <f t="shared" si="400"/>
        <v>30.014566345166294</v>
      </c>
      <c r="P447" s="49">
        <f t="shared" si="416"/>
        <v>4.6988130676915693E-2</v>
      </c>
      <c r="Q447" s="20">
        <f t="shared" si="370"/>
        <v>4.6988130676915693E-2</v>
      </c>
      <c r="R447" s="49">
        <f t="shared" si="417"/>
        <v>9.3934837947692501E-2</v>
      </c>
      <c r="S447" s="20">
        <f t="shared" si="371"/>
        <v>9.3934837947692501E-2</v>
      </c>
      <c r="T447" s="57">
        <f t="shared" si="418"/>
        <v>-8.3791752613440629E-2</v>
      </c>
      <c r="U447" s="16">
        <f t="shared" si="401"/>
        <v>-2.4537489538685731E-3</v>
      </c>
      <c r="V447" s="16">
        <f t="shared" si="419"/>
        <v>-2.4537489538685731E-3</v>
      </c>
      <c r="W447" s="34">
        <f t="shared" si="372"/>
        <v>4</v>
      </c>
      <c r="X447" s="49">
        <f t="shared" si="420"/>
        <v>59.98540033262892</v>
      </c>
      <c r="Y447" s="20">
        <f t="shared" si="421"/>
        <v>59.98540033262892</v>
      </c>
      <c r="Z447" s="16">
        <f t="shared" si="402"/>
        <v>30.01459966737108</v>
      </c>
      <c r="AA447" s="49">
        <f t="shared" si="373"/>
        <v>-1.4175064031710981E-3</v>
      </c>
      <c r="AB447" s="20">
        <f t="shared" si="403"/>
        <v>359.99858249359681</v>
      </c>
      <c r="AC447" s="49">
        <f t="shared" si="404"/>
        <v>2.833762320453802E-3</v>
      </c>
      <c r="AD447" s="20">
        <f t="shared" si="405"/>
        <v>359.99716623767955</v>
      </c>
      <c r="AF447" s="58">
        <f t="shared" si="422"/>
        <v>6.1111640237724689</v>
      </c>
      <c r="AG447" s="51">
        <f t="shared" si="406"/>
        <v>366.66984142634811</v>
      </c>
      <c r="AH447" s="16">
        <f t="shared" si="407"/>
        <v>250.00216460887373</v>
      </c>
      <c r="AI447" s="52">
        <f t="shared" si="374"/>
        <v>159.83679531281751</v>
      </c>
      <c r="AJ447" s="52">
        <f t="shared" si="408"/>
        <v>4.8405637080122688E-2</v>
      </c>
      <c r="AK447" s="16">
        <f t="shared" si="423"/>
        <v>20.372984388955047</v>
      </c>
      <c r="AL447" s="16">
        <f t="shared" si="424"/>
        <v>20.371566882551861</v>
      </c>
      <c r="AM447" s="32">
        <f t="shared" si="375"/>
        <v>6.1111640181683295</v>
      </c>
      <c r="AN447" s="32">
        <f t="shared" si="376"/>
        <v>-2.6171669978315547E-4</v>
      </c>
      <c r="AO447" s="32">
        <f t="shared" si="377"/>
        <v>5.7289403692540111</v>
      </c>
      <c r="AP447" s="32">
        <f t="shared" si="378"/>
        <v>-2.6171669978315547E-4</v>
      </c>
      <c r="AQ447" s="32">
        <f t="shared" si="379"/>
        <v>2.1273382200503526</v>
      </c>
      <c r="AR447" s="56">
        <f t="shared" si="426"/>
        <v>2524.8437442846275</v>
      </c>
      <c r="AS447" s="56">
        <f t="shared" si="426"/>
        <v>-3.7574951401268729E-2</v>
      </c>
      <c r="AT447" s="56">
        <f t="shared" si="426"/>
        <v>453.61039059519788</v>
      </c>
      <c r="AU447" s="55">
        <f t="shared" si="410"/>
        <v>0.31005890174502254</v>
      </c>
      <c r="AV447" s="56">
        <f t="shared" si="380"/>
        <v>11547.205342660725</v>
      </c>
      <c r="AW447" s="53">
        <f t="shared" si="381"/>
        <v>1.031999401929906E-2</v>
      </c>
      <c r="AX447" s="53">
        <f t="shared" si="382"/>
        <v>9.6756051646782346E-2</v>
      </c>
      <c r="AY447" s="56">
        <f t="shared" si="383"/>
        <v>676.66747453196194</v>
      </c>
      <c r="AZ447" s="56">
        <f t="shared" si="384"/>
        <v>399.59198828204376</v>
      </c>
      <c r="BA447" s="53">
        <f t="shared" si="385"/>
        <v>7.4403432051347793E-3</v>
      </c>
      <c r="BB447" s="56">
        <f t="shared" si="386"/>
        <v>277.09306304714403</v>
      </c>
      <c r="BC447" s="56">
        <f t="shared" si="387"/>
        <v>-1.7576797225842711E-2</v>
      </c>
      <c r="BD447" s="53">
        <f t="shared" si="388"/>
        <v>-1.5708774276229537E-8</v>
      </c>
      <c r="BE447" s="32">
        <f t="shared" si="389"/>
        <v>6.1111640080636951</v>
      </c>
      <c r="BF447" s="53">
        <f t="shared" si="390"/>
        <v>3.8274546324233387E-7</v>
      </c>
      <c r="BG447" s="51">
        <f t="shared" si="411"/>
        <v>6.111164390809158</v>
      </c>
      <c r="BH447" s="51">
        <f t="shared" si="391"/>
        <v>-8.9372222140264926E-3</v>
      </c>
      <c r="BI447" s="51">
        <f t="shared" si="392"/>
        <v>-8.3791747601986571E-2</v>
      </c>
    </row>
    <row r="448" spans="1:61" ht="12.75" customHeight="1" x14ac:dyDescent="0.2">
      <c r="A448" s="45">
        <f t="shared" si="393"/>
        <v>422</v>
      </c>
      <c r="B448" s="57">
        <f t="shared" si="412"/>
        <v>9.6756051646782346E-2</v>
      </c>
      <c r="C448" s="16">
        <f t="shared" si="394"/>
        <v>9.3922289326314967E-2</v>
      </c>
      <c r="D448" s="34">
        <f t="shared" si="395"/>
        <v>1</v>
      </c>
      <c r="E448" s="49">
        <f t="shared" si="413"/>
        <v>8.1327110508205569E-2</v>
      </c>
      <c r="F448" s="49">
        <f t="shared" si="396"/>
        <v>4.6981900888343732E-2</v>
      </c>
      <c r="G448" s="20">
        <f t="shared" si="367"/>
        <v>4.6981900888343732E-2</v>
      </c>
      <c r="H448" s="49">
        <f t="shared" si="397"/>
        <v>30.014633011040839</v>
      </c>
      <c r="I448" s="20">
        <f t="shared" si="368"/>
        <v>30.014633011040839</v>
      </c>
      <c r="J448" s="57">
        <f t="shared" si="398"/>
        <v>0</v>
      </c>
      <c r="K448" s="16">
        <f t="shared" si="369"/>
        <v>30.014633011040839</v>
      </c>
      <c r="L448" s="34">
        <f t="shared" si="399"/>
        <v>1</v>
      </c>
      <c r="M448" s="49">
        <f t="shared" si="414"/>
        <v>59.98540033262892</v>
      </c>
      <c r="N448" s="20">
        <f t="shared" si="415"/>
        <v>59.98540033262892</v>
      </c>
      <c r="O448" s="16">
        <f t="shared" si="400"/>
        <v>30.01459966737108</v>
      </c>
      <c r="P448" s="49">
        <f t="shared" si="416"/>
        <v>4.6981900888343725E-2</v>
      </c>
      <c r="Q448" s="20">
        <f t="shared" si="370"/>
        <v>4.6981900888343725E-2</v>
      </c>
      <c r="R448" s="49">
        <f t="shared" si="417"/>
        <v>9.3922289330383935E-2</v>
      </c>
      <c r="S448" s="20">
        <f t="shared" si="371"/>
        <v>9.3922289330383935E-2</v>
      </c>
      <c r="T448" s="57">
        <f t="shared" si="418"/>
        <v>-8.3791747601986571E-2</v>
      </c>
      <c r="U448" s="16">
        <f t="shared" si="401"/>
        <v>-2.4646370937810025E-3</v>
      </c>
      <c r="V448" s="16">
        <f t="shared" si="419"/>
        <v>-2.4646370937810025E-3</v>
      </c>
      <c r="W448" s="34">
        <f t="shared" si="372"/>
        <v>4</v>
      </c>
      <c r="X448" s="49">
        <f t="shared" si="420"/>
        <v>59.985367019582242</v>
      </c>
      <c r="Y448" s="20">
        <f t="shared" si="421"/>
        <v>59.985367019582242</v>
      </c>
      <c r="Z448" s="16">
        <f t="shared" si="402"/>
        <v>30.014632980417758</v>
      </c>
      <c r="AA448" s="49">
        <f t="shared" si="373"/>
        <v>-1.4237982847037263E-3</v>
      </c>
      <c r="AB448" s="20">
        <f t="shared" si="403"/>
        <v>359.99857620171531</v>
      </c>
      <c r="AC448" s="49">
        <f t="shared" si="404"/>
        <v>2.8463375438528872E-3</v>
      </c>
      <c r="AD448" s="20">
        <f t="shared" si="405"/>
        <v>359.99715366245613</v>
      </c>
      <c r="AF448" s="58">
        <f t="shared" si="422"/>
        <v>6.111164390809158</v>
      </c>
      <c r="AG448" s="51">
        <f t="shared" si="406"/>
        <v>366.66986344854951</v>
      </c>
      <c r="AH448" s="16">
        <f t="shared" si="407"/>
        <v>250.00217962401103</v>
      </c>
      <c r="AI448" s="52">
        <f t="shared" si="374"/>
        <v>159.83681451242327</v>
      </c>
      <c r="AJ448" s="52">
        <f t="shared" si="408"/>
        <v>4.840569917303128E-2</v>
      </c>
      <c r="AK448" s="16">
        <f t="shared" si="423"/>
        <v>20.421390088128078</v>
      </c>
      <c r="AL448" s="16">
        <f t="shared" si="424"/>
        <v>20.419966289843387</v>
      </c>
      <c r="AM448" s="32">
        <f t="shared" si="375"/>
        <v>6.1111643851551731</v>
      </c>
      <c r="AN448" s="32">
        <f t="shared" si="376"/>
        <v>-2.6287804384785045E-4</v>
      </c>
      <c r="AO448" s="32">
        <f t="shared" si="377"/>
        <v>5.7271416450862356</v>
      </c>
      <c r="AP448" s="32">
        <f t="shared" si="378"/>
        <v>-2.6287804384785045E-4</v>
      </c>
      <c r="AQ448" s="32">
        <f t="shared" si="379"/>
        <v>2.1321769906618759</v>
      </c>
      <c r="AR448" s="56">
        <f t="shared" si="426"/>
        <v>2530.5708859297138</v>
      </c>
      <c r="AS448" s="56">
        <f t="shared" si="426"/>
        <v>-3.7837829445116579E-2</v>
      </c>
      <c r="AT448" s="56">
        <f t="shared" si="426"/>
        <v>455.74256758585977</v>
      </c>
      <c r="AU448" s="55">
        <f t="shared" si="410"/>
        <v>0.31005890174502254</v>
      </c>
      <c r="AV448" s="56">
        <f t="shared" si="380"/>
        <v>11547.206729711746</v>
      </c>
      <c r="AW448" s="53">
        <f t="shared" si="381"/>
        <v>1.031999525893738E-2</v>
      </c>
      <c r="AX448" s="53">
        <f t="shared" si="382"/>
        <v>9.6756057457953626E-2</v>
      </c>
      <c r="AY448" s="56">
        <f t="shared" si="383"/>
        <v>676.66743389129613</v>
      </c>
      <c r="AZ448" s="56">
        <f t="shared" si="384"/>
        <v>399.5920362810582</v>
      </c>
      <c r="BA448" s="53">
        <f t="shared" si="385"/>
        <v>7.4403432051347793E-3</v>
      </c>
      <c r="BB448" s="56">
        <f t="shared" si="386"/>
        <v>277.09309633157994</v>
      </c>
      <c r="BC448" s="56">
        <f t="shared" si="387"/>
        <v>-1.7698721342014778E-2</v>
      </c>
      <c r="BD448" s="53">
        <f t="shared" si="388"/>
        <v>-1.5817740568277319E-8</v>
      </c>
      <c r="BE448" s="32">
        <f t="shared" si="389"/>
        <v>6.1111643749914171</v>
      </c>
      <c r="BF448" s="53">
        <f t="shared" si="390"/>
        <v>3.8444383835340435E-7</v>
      </c>
      <c r="BG448" s="51">
        <f t="shared" si="411"/>
        <v>6.1111647594352556</v>
      </c>
      <c r="BH448" s="51">
        <f t="shared" si="391"/>
        <v>-8.9372222139535978E-3</v>
      </c>
      <c r="BI448" s="51">
        <f t="shared" si="392"/>
        <v>-8.3791742568768632E-2</v>
      </c>
    </row>
    <row r="449" spans="1:61" ht="12.75" customHeight="1" x14ac:dyDescent="0.2">
      <c r="A449" s="45">
        <f t="shared" si="393"/>
        <v>423</v>
      </c>
      <c r="B449" s="57">
        <f t="shared" si="412"/>
        <v>9.6756057457953626E-2</v>
      </c>
      <c r="C449" s="16">
        <f t="shared" si="394"/>
        <v>9.3909719914108791E-2</v>
      </c>
      <c r="D449" s="34">
        <f t="shared" si="395"/>
        <v>1</v>
      </c>
      <c r="E449" s="49">
        <f t="shared" si="413"/>
        <v>8.1316199370674386E-2</v>
      </c>
      <c r="F449" s="49">
        <f t="shared" si="396"/>
        <v>4.6975660675116805E-2</v>
      </c>
      <c r="G449" s="20">
        <f t="shared" si="367"/>
        <v>4.6975660675116805E-2</v>
      </c>
      <c r="H449" s="49">
        <f t="shared" si="397"/>
        <v>30.014666315185849</v>
      </c>
      <c r="I449" s="20">
        <f t="shared" si="368"/>
        <v>30.014666315185849</v>
      </c>
      <c r="J449" s="57">
        <f t="shared" si="398"/>
        <v>0</v>
      </c>
      <c r="K449" s="16">
        <f t="shared" si="369"/>
        <v>30.014666315185849</v>
      </c>
      <c r="L449" s="34">
        <f t="shared" si="399"/>
        <v>1</v>
      </c>
      <c r="M449" s="49">
        <f t="shared" si="414"/>
        <v>59.985367019582227</v>
      </c>
      <c r="N449" s="20">
        <f t="shared" si="415"/>
        <v>59.985367019582227</v>
      </c>
      <c r="O449" s="16">
        <f t="shared" si="400"/>
        <v>30.014632980417773</v>
      </c>
      <c r="P449" s="49">
        <f t="shared" si="416"/>
        <v>4.6975660675116826E-2</v>
      </c>
      <c r="Q449" s="20">
        <f t="shared" si="370"/>
        <v>4.6975660675116826E-2</v>
      </c>
      <c r="R449" s="49">
        <f t="shared" si="417"/>
        <v>9.3909719914525028E-2</v>
      </c>
      <c r="S449" s="20">
        <f t="shared" si="371"/>
        <v>9.3909719914525028E-2</v>
      </c>
      <c r="T449" s="57">
        <f t="shared" si="418"/>
        <v>-8.3791742568768632E-2</v>
      </c>
      <c r="U449" s="16">
        <f t="shared" si="401"/>
        <v>-2.4755431980942461E-3</v>
      </c>
      <c r="V449" s="16">
        <f t="shared" si="419"/>
        <v>-2.4755431980942461E-3</v>
      </c>
      <c r="W449" s="34">
        <f t="shared" si="372"/>
        <v>4</v>
      </c>
      <c r="X449" s="49">
        <f t="shared" si="420"/>
        <v>59.985333715708876</v>
      </c>
      <c r="Y449" s="20">
        <f t="shared" si="421"/>
        <v>59.985333715708876</v>
      </c>
      <c r="Z449" s="16">
        <f t="shared" si="402"/>
        <v>30.014666284291124</v>
      </c>
      <c r="AA449" s="49">
        <f t="shared" si="373"/>
        <v>-1.4301005604795687E-3</v>
      </c>
      <c r="AB449" s="20">
        <f t="shared" si="403"/>
        <v>359.99856989943953</v>
      </c>
      <c r="AC449" s="49">
        <f t="shared" si="404"/>
        <v>2.8589336889788338E-3</v>
      </c>
      <c r="AD449" s="20">
        <f t="shared" si="405"/>
        <v>359.99714106631103</v>
      </c>
      <c r="AF449" s="58">
        <f t="shared" si="422"/>
        <v>6.1111647594352556</v>
      </c>
      <c r="AG449" s="51">
        <f t="shared" si="406"/>
        <v>366.66988556611534</v>
      </c>
      <c r="AH449" s="16">
        <f t="shared" si="407"/>
        <v>250.00219470416957</v>
      </c>
      <c r="AI449" s="52">
        <f t="shared" si="374"/>
        <v>159.83683379517174</v>
      </c>
      <c r="AJ449" s="52">
        <f t="shared" si="408"/>
        <v>4.8405761235585487E-2</v>
      </c>
      <c r="AK449" s="16">
        <f t="shared" si="423"/>
        <v>20.469795849363663</v>
      </c>
      <c r="AL449" s="16">
        <f t="shared" si="424"/>
        <v>20.468365748803194</v>
      </c>
      <c r="AM449" s="32">
        <f t="shared" si="375"/>
        <v>6.1111647537311216</v>
      </c>
      <c r="AN449" s="32">
        <f t="shared" si="376"/>
        <v>-2.640413042027291E-4</v>
      </c>
      <c r="AO449" s="32">
        <f t="shared" si="377"/>
        <v>5.7253388335641517</v>
      </c>
      <c r="AP449" s="32">
        <f t="shared" si="378"/>
        <v>-2.640413042027291E-4</v>
      </c>
      <c r="AQ449" s="32">
        <f t="shared" si="379"/>
        <v>2.1370142461218733</v>
      </c>
      <c r="AR449" s="56">
        <f t="shared" si="426"/>
        <v>2536.2962247632781</v>
      </c>
      <c r="AS449" s="56">
        <f t="shared" si="426"/>
        <v>-3.8101870749319311E-2</v>
      </c>
      <c r="AT449" s="56">
        <f t="shared" si="426"/>
        <v>457.87958183198162</v>
      </c>
      <c r="AU449" s="55">
        <f t="shared" si="410"/>
        <v>0.31005890174502254</v>
      </c>
      <c r="AV449" s="56">
        <f t="shared" si="380"/>
        <v>11547.208122769309</v>
      </c>
      <c r="AW449" s="53">
        <f t="shared" si="381"/>
        <v>1.0319996503943883E-2</v>
      </c>
      <c r="AX449" s="53">
        <f t="shared" si="382"/>
        <v>9.6756063294289513E-2</v>
      </c>
      <c r="AY449" s="56">
        <f t="shared" si="383"/>
        <v>676.6673930746457</v>
      </c>
      <c r="AZ449" s="56">
        <f t="shared" si="384"/>
        <v>399.59208448792936</v>
      </c>
      <c r="BA449" s="53">
        <f t="shared" si="385"/>
        <v>7.4403432051347793E-3</v>
      </c>
      <c r="BB449" s="56">
        <f t="shared" si="386"/>
        <v>277.09312976015201</v>
      </c>
      <c r="BC449" s="56">
        <f t="shared" si="387"/>
        <v>-1.7821173435663695E-2</v>
      </c>
      <c r="BD449" s="53">
        <f t="shared" si="388"/>
        <v>-1.5927178725528994E-8</v>
      </c>
      <c r="BE449" s="32">
        <f t="shared" si="389"/>
        <v>6.1111647435080769</v>
      </c>
      <c r="BF449" s="53">
        <f t="shared" si="390"/>
        <v>3.8614501562272414E-7</v>
      </c>
      <c r="BG449" s="51">
        <f t="shared" si="411"/>
        <v>6.1111651296530924</v>
      </c>
      <c r="BH449" s="51">
        <f t="shared" si="391"/>
        <v>-8.9372222138802571E-3</v>
      </c>
      <c r="BI449" s="51">
        <f t="shared" si="392"/>
        <v>-8.3791737513754336E-2</v>
      </c>
    </row>
    <row r="450" spans="1:61" ht="12.75" customHeight="1" x14ac:dyDescent="0.2">
      <c r="A450" s="45">
        <f t="shared" si="393"/>
        <v>424</v>
      </c>
      <c r="B450" s="57">
        <f t="shared" si="412"/>
        <v>9.6756063294289513E-2</v>
      </c>
      <c r="C450" s="16">
        <f t="shared" si="394"/>
        <v>9.3897129605295504E-2</v>
      </c>
      <c r="D450" s="34">
        <f t="shared" si="395"/>
        <v>1</v>
      </c>
      <c r="E450" s="49">
        <f t="shared" si="413"/>
        <v>8.1305270153634673E-2</v>
      </c>
      <c r="F450" s="49">
        <f t="shared" si="396"/>
        <v>4.6969409983247189E-2</v>
      </c>
      <c r="G450" s="20">
        <f t="shared" si="367"/>
        <v>4.6969409983247189E-2</v>
      </c>
      <c r="H450" s="49">
        <f t="shared" si="397"/>
        <v>30.014699610143879</v>
      </c>
      <c r="I450" s="20">
        <f t="shared" si="368"/>
        <v>30.014699610143879</v>
      </c>
      <c r="J450" s="57">
        <f t="shared" si="398"/>
        <v>0</v>
      </c>
      <c r="K450" s="16">
        <f t="shared" si="369"/>
        <v>30.014699610143879</v>
      </c>
      <c r="L450" s="34">
        <f t="shared" si="399"/>
        <v>1</v>
      </c>
      <c r="M450" s="49">
        <f t="shared" si="414"/>
        <v>59.985333715708876</v>
      </c>
      <c r="N450" s="20">
        <f t="shared" si="415"/>
        <v>59.985333715708876</v>
      </c>
      <c r="O450" s="16">
        <f t="shared" si="400"/>
        <v>30.014666284291124</v>
      </c>
      <c r="P450" s="49">
        <f t="shared" si="416"/>
        <v>4.696940998324721E-2</v>
      </c>
      <c r="Q450" s="20">
        <f t="shared" si="370"/>
        <v>4.696940998324721E-2</v>
      </c>
      <c r="R450" s="49">
        <f t="shared" si="417"/>
        <v>9.3897129606378485E-2</v>
      </c>
      <c r="S450" s="20">
        <f t="shared" si="371"/>
        <v>9.3897129606378485E-2</v>
      </c>
      <c r="T450" s="57">
        <f t="shared" si="418"/>
        <v>-8.3791737513754336E-2</v>
      </c>
      <c r="U450" s="16">
        <f t="shared" si="401"/>
        <v>-2.4864673601196624E-3</v>
      </c>
      <c r="V450" s="16">
        <f t="shared" si="419"/>
        <v>-2.4864673601196624E-3</v>
      </c>
      <c r="W450" s="34">
        <f t="shared" si="372"/>
        <v>4</v>
      </c>
      <c r="X450" s="49">
        <f t="shared" si="420"/>
        <v>59.985300421024171</v>
      </c>
      <c r="Y450" s="20">
        <f t="shared" si="421"/>
        <v>59.985300421024171</v>
      </c>
      <c r="Z450" s="16">
        <f t="shared" si="402"/>
        <v>30.014699578975829</v>
      </c>
      <c r="AA450" s="49">
        <f t="shared" si="373"/>
        <v>-1.4364132844378139E-3</v>
      </c>
      <c r="AB450" s="20">
        <f t="shared" si="403"/>
        <v>359.99856358671553</v>
      </c>
      <c r="AC450" s="49">
        <f t="shared" si="404"/>
        <v>2.8715506074651269E-3</v>
      </c>
      <c r="AD450" s="20">
        <f t="shared" si="405"/>
        <v>359.99712844939256</v>
      </c>
      <c r="AF450" s="58">
        <f t="shared" si="422"/>
        <v>6.1111651296530924</v>
      </c>
      <c r="AG450" s="51">
        <f t="shared" si="406"/>
        <v>366.66990777918556</v>
      </c>
      <c r="AH450" s="16">
        <f t="shared" si="407"/>
        <v>250.00220984944471</v>
      </c>
      <c r="AI450" s="52">
        <f t="shared" si="374"/>
        <v>159.83685316118493</v>
      </c>
      <c r="AJ450" s="52">
        <f t="shared" si="408"/>
        <v>4.8405823267728465E-2</v>
      </c>
      <c r="AK450" s="16">
        <f t="shared" si="423"/>
        <v>20.518201672631392</v>
      </c>
      <c r="AL450" s="16">
        <f t="shared" si="424"/>
        <v>20.516765259346926</v>
      </c>
      <c r="AM450" s="32">
        <f t="shared" si="375"/>
        <v>6.1111651238985036</v>
      </c>
      <c r="AN450" s="32">
        <f t="shared" si="376"/>
        <v>-2.6520649080173192E-4</v>
      </c>
      <c r="AO450" s="32">
        <f t="shared" si="377"/>
        <v>5.7235319359645382</v>
      </c>
      <c r="AP450" s="32">
        <f t="shared" si="378"/>
        <v>-2.6520649080173192E-4</v>
      </c>
      <c r="AQ450" s="32">
        <f t="shared" si="379"/>
        <v>2.1418499829697324</v>
      </c>
      <c r="AR450" s="56">
        <f t="shared" si="426"/>
        <v>2542.0197566992429</v>
      </c>
      <c r="AS450" s="56">
        <f t="shared" si="426"/>
        <v>-3.8367077240121041E-2</v>
      </c>
      <c r="AT450" s="56">
        <f t="shared" si="426"/>
        <v>460.02143181495137</v>
      </c>
      <c r="AU450" s="55">
        <f t="shared" si="410"/>
        <v>0.31005890174502254</v>
      </c>
      <c r="AV450" s="56">
        <f t="shared" si="380"/>
        <v>11547.209521842222</v>
      </c>
      <c r="AW450" s="53">
        <f t="shared" si="381"/>
        <v>1.0319997754326436E-2</v>
      </c>
      <c r="AX450" s="53">
        <f t="shared" si="382"/>
        <v>9.6756069155826852E-2</v>
      </c>
      <c r="AY450" s="56">
        <f t="shared" si="383"/>
        <v>676.66735208175271</v>
      </c>
      <c r="AZ450" s="56">
        <f t="shared" si="384"/>
        <v>399.59213290296236</v>
      </c>
      <c r="BA450" s="53">
        <f t="shared" si="385"/>
        <v>7.4403432051347793E-3</v>
      </c>
      <c r="BB450" s="56">
        <f t="shared" si="386"/>
        <v>277.0931633330718</v>
      </c>
      <c r="BC450" s="56">
        <f t="shared" si="387"/>
        <v>-1.7944154281451574E-2</v>
      </c>
      <c r="BD450" s="53">
        <f t="shared" si="388"/>
        <v>-1.6037089440317304E-8</v>
      </c>
      <c r="BE450" s="32">
        <f t="shared" si="389"/>
        <v>6.1111651136160026</v>
      </c>
      <c r="BF450" s="53">
        <f t="shared" si="390"/>
        <v>3.8784900960536791E-7</v>
      </c>
      <c r="BG450" s="51">
        <f t="shared" si="411"/>
        <v>6.1111655014650124</v>
      </c>
      <c r="BH450" s="51">
        <f t="shared" si="391"/>
        <v>-8.9372222138064707E-3</v>
      </c>
      <c r="BI450" s="51">
        <f t="shared" si="392"/>
        <v>-8.3791732436911751E-2</v>
      </c>
    </row>
    <row r="451" spans="1:61" ht="12.75" customHeight="1" x14ac:dyDescent="0.2">
      <c r="A451" s="45">
        <f t="shared" si="393"/>
        <v>425</v>
      </c>
      <c r="B451" s="57">
        <f t="shared" si="412"/>
        <v>9.6756069155826852E-2</v>
      </c>
      <c r="C451" s="16">
        <f t="shared" si="394"/>
        <v>9.3884518548406959E-2</v>
      </c>
      <c r="D451" s="34">
        <f t="shared" si="395"/>
        <v>1</v>
      </c>
      <c r="E451" s="49">
        <f t="shared" si="413"/>
        <v>8.129432298572753E-2</v>
      </c>
      <c r="F451" s="49">
        <f t="shared" si="396"/>
        <v>4.6963148886985932E-2</v>
      </c>
      <c r="G451" s="20">
        <f t="shared" si="367"/>
        <v>4.6963148886985932E-2</v>
      </c>
      <c r="H451" s="49">
        <f t="shared" si="397"/>
        <v>30.014732895899698</v>
      </c>
      <c r="I451" s="20">
        <f t="shared" si="368"/>
        <v>30.014732895899698</v>
      </c>
      <c r="J451" s="57">
        <f t="shared" si="398"/>
        <v>0</v>
      </c>
      <c r="K451" s="16">
        <f t="shared" si="369"/>
        <v>30.014732895899698</v>
      </c>
      <c r="L451" s="34">
        <f t="shared" si="399"/>
        <v>1</v>
      </c>
      <c r="M451" s="49">
        <f t="shared" si="414"/>
        <v>59.985300421024171</v>
      </c>
      <c r="N451" s="20">
        <f t="shared" si="415"/>
        <v>59.985300421024171</v>
      </c>
      <c r="O451" s="16">
        <f t="shared" si="400"/>
        <v>30.014699578975829</v>
      </c>
      <c r="P451" s="49">
        <f t="shared" si="416"/>
        <v>4.6963148886985918E-2</v>
      </c>
      <c r="Q451" s="20">
        <f t="shared" si="370"/>
        <v>4.6963148886985918E-2</v>
      </c>
      <c r="R451" s="49">
        <f t="shared" si="417"/>
        <v>9.3884518548929305E-2</v>
      </c>
      <c r="S451" s="20">
        <f t="shared" si="371"/>
        <v>9.3884518548929305E-2</v>
      </c>
      <c r="T451" s="57">
        <f t="shared" si="418"/>
        <v>-8.3791732436911751E-2</v>
      </c>
      <c r="U451" s="16">
        <f t="shared" si="401"/>
        <v>-2.497409451184221E-3</v>
      </c>
      <c r="V451" s="16">
        <f t="shared" si="419"/>
        <v>-2.497409451184221E-3</v>
      </c>
      <c r="W451" s="34">
        <f t="shared" si="372"/>
        <v>4</v>
      </c>
      <c r="X451" s="49">
        <f t="shared" si="420"/>
        <v>59.985267135543303</v>
      </c>
      <c r="Y451" s="20">
        <f t="shared" si="421"/>
        <v>59.985267135543303</v>
      </c>
      <c r="Z451" s="16">
        <f t="shared" si="402"/>
        <v>30.014732864456697</v>
      </c>
      <c r="AA451" s="49">
        <f t="shared" si="373"/>
        <v>-1.4427363822790383E-3</v>
      </c>
      <c r="AB451" s="20">
        <f t="shared" si="403"/>
        <v>359.99855726361773</v>
      </c>
      <c r="AC451" s="49">
        <f t="shared" si="404"/>
        <v>2.8841884057712926E-3</v>
      </c>
      <c r="AD451" s="20">
        <f t="shared" si="405"/>
        <v>359.99711581159426</v>
      </c>
      <c r="AF451" s="58">
        <f t="shared" si="422"/>
        <v>6.1111655014650124</v>
      </c>
      <c r="AG451" s="51">
        <f t="shared" si="406"/>
        <v>366.66993008790075</v>
      </c>
      <c r="AH451" s="16">
        <f t="shared" si="407"/>
        <v>250.00222505993236</v>
      </c>
      <c r="AI451" s="52">
        <f t="shared" si="374"/>
        <v>159.83687261058543</v>
      </c>
      <c r="AJ451" s="52">
        <f t="shared" si="408"/>
        <v>4.840588526923284E-2</v>
      </c>
      <c r="AK451" s="16">
        <f t="shared" si="423"/>
        <v>20.566607557900625</v>
      </c>
      <c r="AL451" s="16">
        <f t="shared" si="424"/>
        <v>20.565164821518351</v>
      </c>
      <c r="AM451" s="32">
        <f t="shared" si="375"/>
        <v>6.1111654956596642</v>
      </c>
      <c r="AN451" s="32">
        <f t="shared" si="376"/>
        <v>-2.663735899219613E-4</v>
      </c>
      <c r="AO451" s="32">
        <f t="shared" si="377"/>
        <v>5.7217209535623299</v>
      </c>
      <c r="AP451" s="32">
        <f t="shared" si="378"/>
        <v>-2.663735899219613E-4</v>
      </c>
      <c r="AQ451" s="32">
        <f t="shared" si="379"/>
        <v>2.1466841977587232</v>
      </c>
      <c r="AR451" s="56">
        <f t="shared" si="426"/>
        <v>2547.7414776528053</v>
      </c>
      <c r="AS451" s="56">
        <f t="shared" si="426"/>
        <v>-3.8633450830042999E-2</v>
      </c>
      <c r="AT451" s="56">
        <f t="shared" si="426"/>
        <v>462.16811601271007</v>
      </c>
      <c r="AU451" s="55">
        <f t="shared" si="410"/>
        <v>0.31005890174502254</v>
      </c>
      <c r="AV451" s="56">
        <f t="shared" si="380"/>
        <v>11547.210926939346</v>
      </c>
      <c r="AW451" s="53">
        <f t="shared" si="381"/>
        <v>1.0319999010092958E-2</v>
      </c>
      <c r="AX451" s="53">
        <f t="shared" si="382"/>
        <v>9.6756075042602779E-2</v>
      </c>
      <c r="AY451" s="56">
        <f t="shared" si="383"/>
        <v>676.66731091235749</v>
      </c>
      <c r="AZ451" s="56">
        <f t="shared" si="384"/>
        <v>399.59218152646361</v>
      </c>
      <c r="BA451" s="53">
        <f t="shared" si="385"/>
        <v>7.4403432051347793E-3</v>
      </c>
      <c r="BB451" s="56">
        <f t="shared" si="386"/>
        <v>277.09319705055191</v>
      </c>
      <c r="BC451" s="56">
        <f t="shared" si="387"/>
        <v>-1.8067664658019567E-2</v>
      </c>
      <c r="BD451" s="53">
        <f t="shared" si="388"/>
        <v>-1.6147473408531151E-8</v>
      </c>
      <c r="BE451" s="32">
        <f t="shared" si="389"/>
        <v>6.1111654853175388</v>
      </c>
      <c r="BF451" s="53">
        <f t="shared" si="390"/>
        <v>3.8955580023040737E-7</v>
      </c>
      <c r="BG451" s="51">
        <f t="shared" si="411"/>
        <v>6.1111658748733388</v>
      </c>
      <c r="BH451" s="51">
        <f t="shared" si="391"/>
        <v>-8.9372222137322384E-3</v>
      </c>
      <c r="BI451" s="51">
        <f t="shared" si="392"/>
        <v>-8.3791727338208721E-2</v>
      </c>
    </row>
    <row r="452" spans="1:61" ht="12.75" customHeight="1" x14ac:dyDescent="0.2">
      <c r="A452" s="45">
        <f t="shared" si="393"/>
        <v>426</v>
      </c>
      <c r="B452" s="57">
        <f t="shared" si="412"/>
        <v>9.6756075042602779E-2</v>
      </c>
      <c r="C452" s="16">
        <f t="shared" si="394"/>
        <v>9.3871886636861746E-2</v>
      </c>
      <c r="D452" s="34">
        <f t="shared" si="395"/>
        <v>1</v>
      </c>
      <c r="E452" s="49">
        <f t="shared" si="413"/>
        <v>8.1283357774692006E-2</v>
      </c>
      <c r="F452" s="49">
        <f t="shared" si="396"/>
        <v>4.6956877332970881E-2</v>
      </c>
      <c r="G452" s="20">
        <f t="shared" si="367"/>
        <v>4.6956877332970881E-2</v>
      </c>
      <c r="H452" s="49">
        <f t="shared" si="397"/>
        <v>30.014766172438065</v>
      </c>
      <c r="I452" s="20">
        <f t="shared" si="368"/>
        <v>30.014766172438065</v>
      </c>
      <c r="J452" s="57">
        <f t="shared" si="398"/>
        <v>0</v>
      </c>
      <c r="K452" s="16">
        <f t="shared" si="369"/>
        <v>30.014766172438065</v>
      </c>
      <c r="L452" s="34">
        <f t="shared" si="399"/>
        <v>1</v>
      </c>
      <c r="M452" s="49">
        <f t="shared" si="414"/>
        <v>59.985267135543303</v>
      </c>
      <c r="N452" s="20">
        <f t="shared" si="415"/>
        <v>59.985267135543303</v>
      </c>
      <c r="O452" s="16">
        <f t="shared" si="400"/>
        <v>30.014732864456697</v>
      </c>
      <c r="P452" s="49">
        <f t="shared" si="416"/>
        <v>4.695687733297086E-2</v>
      </c>
      <c r="Q452" s="20">
        <f t="shared" si="370"/>
        <v>4.695687733297086E-2</v>
      </c>
      <c r="R452" s="49">
        <f t="shared" si="417"/>
        <v>9.3871886636748461E-2</v>
      </c>
      <c r="S452" s="20">
        <f t="shared" si="371"/>
        <v>9.3871886636748461E-2</v>
      </c>
      <c r="T452" s="57">
        <f t="shared" si="418"/>
        <v>-8.3791727338208721E-2</v>
      </c>
      <c r="U452" s="16">
        <f t="shared" si="401"/>
        <v>-2.5083695635167158E-3</v>
      </c>
      <c r="V452" s="16">
        <f t="shared" si="419"/>
        <v>-2.5083695635167158E-3</v>
      </c>
      <c r="W452" s="34">
        <f t="shared" si="372"/>
        <v>4</v>
      </c>
      <c r="X452" s="49">
        <f t="shared" si="420"/>
        <v>59.985233859281564</v>
      </c>
      <c r="Y452" s="20">
        <f t="shared" si="421"/>
        <v>59.985233859281564</v>
      </c>
      <c r="Z452" s="16">
        <f t="shared" si="402"/>
        <v>30.014766140718436</v>
      </c>
      <c r="AA452" s="49">
        <f t="shared" si="373"/>
        <v>-1.4490699073170269E-3</v>
      </c>
      <c r="AB452" s="20">
        <f t="shared" si="403"/>
        <v>359.99855093009268</v>
      </c>
      <c r="AC452" s="49">
        <f t="shared" si="404"/>
        <v>2.8968468106367953E-3</v>
      </c>
      <c r="AD452" s="20">
        <f t="shared" si="405"/>
        <v>359.99710315318936</v>
      </c>
      <c r="AF452" s="58">
        <f t="shared" si="422"/>
        <v>6.1111658748733388</v>
      </c>
      <c r="AG452" s="51">
        <f t="shared" si="406"/>
        <v>366.66995249240034</v>
      </c>
      <c r="AH452" s="16">
        <f t="shared" si="407"/>
        <v>250.00224033572752</v>
      </c>
      <c r="AI452" s="52">
        <f t="shared" si="374"/>
        <v>159.83689214349479</v>
      </c>
      <c r="AJ452" s="52">
        <f t="shared" si="408"/>
        <v>4.8405947240269143E-2</v>
      </c>
      <c r="AK452" s="16">
        <f t="shared" si="423"/>
        <v>20.615013505140894</v>
      </c>
      <c r="AL452" s="16">
        <f t="shared" si="424"/>
        <v>20.61356443523357</v>
      </c>
      <c r="AM452" s="32">
        <f t="shared" si="375"/>
        <v>6.1111658690169239</v>
      </c>
      <c r="AN452" s="32">
        <f t="shared" si="376"/>
        <v>-2.6754261140190128E-4</v>
      </c>
      <c r="AO452" s="32">
        <f t="shared" si="377"/>
        <v>5.7199058876401336</v>
      </c>
      <c r="AP452" s="32">
        <f t="shared" si="378"/>
        <v>-2.6754261140190128E-4</v>
      </c>
      <c r="AQ452" s="32">
        <f t="shared" si="379"/>
        <v>2.1515168870304291</v>
      </c>
      <c r="AR452" s="56">
        <f t="shared" si="426"/>
        <v>2553.4613835404452</v>
      </c>
      <c r="AS452" s="56">
        <f t="shared" si="426"/>
        <v>-3.8900993441444903E-2</v>
      </c>
      <c r="AT452" s="56">
        <f t="shared" si="426"/>
        <v>464.3196328997405</v>
      </c>
      <c r="AU452" s="55">
        <f t="shared" si="410"/>
        <v>0.31005890174502254</v>
      </c>
      <c r="AV452" s="56">
        <f t="shared" si="380"/>
        <v>11547.212338069461</v>
      </c>
      <c r="AW452" s="53">
        <f t="shared" si="381"/>
        <v>1.03200002712513E-2</v>
      </c>
      <c r="AX452" s="53">
        <f t="shared" si="382"/>
        <v>9.67560809546541E-2</v>
      </c>
      <c r="AY452" s="56">
        <f t="shared" si="383"/>
        <v>676.66726956620312</v>
      </c>
      <c r="AZ452" s="56">
        <f t="shared" si="384"/>
        <v>399.59223035873697</v>
      </c>
      <c r="BA452" s="53">
        <f t="shared" si="385"/>
        <v>7.4403432051347793E-3</v>
      </c>
      <c r="BB452" s="56">
        <f t="shared" si="386"/>
        <v>277.09323091280294</v>
      </c>
      <c r="BC452" s="56">
        <f t="shared" si="387"/>
        <v>-1.819170533678971E-2</v>
      </c>
      <c r="BD452" s="53">
        <f t="shared" si="388"/>
        <v>-1.6258331319607559E-8</v>
      </c>
      <c r="BE452" s="32">
        <f t="shared" si="389"/>
        <v>6.1111658586150073</v>
      </c>
      <c r="BF452" s="53">
        <f t="shared" si="390"/>
        <v>3.9126540188405451E-7</v>
      </c>
      <c r="BG452" s="51">
        <f t="shared" si="411"/>
        <v>6.1111662498804096</v>
      </c>
      <c r="BH452" s="51">
        <f t="shared" si="391"/>
        <v>-8.9372222136575568E-3</v>
      </c>
      <c r="BI452" s="51">
        <f t="shared" si="392"/>
        <v>-8.3791722217613371E-2</v>
      </c>
    </row>
    <row r="453" spans="1:61" ht="12.75" customHeight="1" x14ac:dyDescent="0.2">
      <c r="A453" s="45">
        <f t="shared" si="393"/>
        <v>427</v>
      </c>
      <c r="B453" s="57">
        <f t="shared" si="412"/>
        <v>9.67560809546541E-2</v>
      </c>
      <c r="C453" s="16">
        <f t="shared" si="394"/>
        <v>9.3859234144019865E-2</v>
      </c>
      <c r="D453" s="34">
        <f t="shared" si="395"/>
        <v>1</v>
      </c>
      <c r="E453" s="49">
        <f t="shared" si="413"/>
        <v>8.1272374757257196E-2</v>
      </c>
      <c r="F453" s="49">
        <f t="shared" si="396"/>
        <v>4.6950595457895483E-2</v>
      </c>
      <c r="G453" s="20">
        <f t="shared" si="367"/>
        <v>4.6950595457895483E-2</v>
      </c>
      <c r="H453" s="49">
        <f t="shared" si="397"/>
        <v>30.014799439743882</v>
      </c>
      <c r="I453" s="20">
        <f t="shared" si="368"/>
        <v>30.014799439743882</v>
      </c>
      <c r="J453" s="57">
        <f t="shared" si="398"/>
        <v>0</v>
      </c>
      <c r="K453" s="16">
        <f t="shared" si="369"/>
        <v>30.014799439743882</v>
      </c>
      <c r="L453" s="34">
        <f t="shared" si="399"/>
        <v>1</v>
      </c>
      <c r="M453" s="49">
        <f t="shared" si="414"/>
        <v>59.985233859281593</v>
      </c>
      <c r="N453" s="20">
        <f t="shared" si="415"/>
        <v>59.985233859281593</v>
      </c>
      <c r="O453" s="16">
        <f t="shared" si="400"/>
        <v>30.014766140718407</v>
      </c>
      <c r="P453" s="49">
        <f t="shared" si="416"/>
        <v>4.6950595457895448E-2</v>
      </c>
      <c r="Q453" s="20">
        <f t="shared" si="370"/>
        <v>4.6950595457895448E-2</v>
      </c>
      <c r="R453" s="49">
        <f t="shared" si="417"/>
        <v>9.385923414487761E-2</v>
      </c>
      <c r="S453" s="20">
        <f t="shared" si="371"/>
        <v>9.385923414487761E-2</v>
      </c>
      <c r="T453" s="57">
        <f t="shared" si="418"/>
        <v>-8.3791722217613371E-2</v>
      </c>
      <c r="U453" s="16">
        <f t="shared" si="401"/>
        <v>-2.519347460356175E-3</v>
      </c>
      <c r="V453" s="16">
        <f t="shared" si="419"/>
        <v>-2.519347460356175E-3</v>
      </c>
      <c r="W453" s="34">
        <f t="shared" si="372"/>
        <v>4</v>
      </c>
      <c r="X453" s="49">
        <f t="shared" si="420"/>
        <v>59.985200592254053</v>
      </c>
      <c r="Y453" s="20">
        <f t="shared" si="421"/>
        <v>59.985200592254053</v>
      </c>
      <c r="Z453" s="16">
        <f t="shared" si="402"/>
        <v>30.014799407745947</v>
      </c>
      <c r="AA453" s="49">
        <f t="shared" si="373"/>
        <v>-1.45541372281017E-3</v>
      </c>
      <c r="AB453" s="20">
        <f t="shared" si="403"/>
        <v>359.99854458627721</v>
      </c>
      <c r="AC453" s="49">
        <f t="shared" si="404"/>
        <v>2.9095258036144177E-3</v>
      </c>
      <c r="AD453" s="20">
        <f t="shared" si="405"/>
        <v>359.9970904741964</v>
      </c>
      <c r="AF453" s="58">
        <f t="shared" si="422"/>
        <v>6.1111662498804096</v>
      </c>
      <c r="AG453" s="51">
        <f t="shared" si="406"/>
        <v>366.66997499282456</v>
      </c>
      <c r="AH453" s="16">
        <f t="shared" si="407"/>
        <v>250.00225567692587</v>
      </c>
      <c r="AI453" s="52">
        <f t="shared" si="374"/>
        <v>159.83691176003529</v>
      </c>
      <c r="AJ453" s="52">
        <f t="shared" si="408"/>
        <v>4.8406009180666842E-2</v>
      </c>
      <c r="AK453" s="16">
        <f t="shared" si="423"/>
        <v>20.663419514321561</v>
      </c>
      <c r="AL453" s="16">
        <f t="shared" si="424"/>
        <v>20.661964100598766</v>
      </c>
      <c r="AM453" s="32">
        <f t="shared" si="375"/>
        <v>6.1111662439726206</v>
      </c>
      <c r="AN453" s="32">
        <f t="shared" si="376"/>
        <v>-2.6871352999000432E-4</v>
      </c>
      <c r="AO453" s="32">
        <f t="shared" si="377"/>
        <v>5.7180867394763588</v>
      </c>
      <c r="AP453" s="32">
        <f t="shared" si="378"/>
        <v>-2.6871352999000432E-4</v>
      </c>
      <c r="AQ453" s="32">
        <f t="shared" si="379"/>
        <v>2.1563480473464951</v>
      </c>
      <c r="AR453" s="56">
        <f t="shared" si="426"/>
        <v>2559.1794702799216</v>
      </c>
      <c r="AS453" s="56">
        <f t="shared" si="426"/>
        <v>-3.916970697143491E-2</v>
      </c>
      <c r="AT453" s="56">
        <f t="shared" si="426"/>
        <v>466.47598094708701</v>
      </c>
      <c r="AU453" s="55">
        <f t="shared" si="410"/>
        <v>0.31005890174502254</v>
      </c>
      <c r="AV453" s="56">
        <f t="shared" si="380"/>
        <v>11547.213755241401</v>
      </c>
      <c r="AW453" s="53">
        <f t="shared" si="381"/>
        <v>1.0320001537809357E-2</v>
      </c>
      <c r="AX453" s="53">
        <f t="shared" si="382"/>
        <v>9.6756086892017784E-2</v>
      </c>
      <c r="AY453" s="56">
        <f t="shared" si="383"/>
        <v>676.6672280430306</v>
      </c>
      <c r="AZ453" s="56">
        <f t="shared" si="384"/>
        <v>399.59227940008822</v>
      </c>
      <c r="BA453" s="53">
        <f t="shared" si="385"/>
        <v>7.4403432051347793E-3</v>
      </c>
      <c r="BB453" s="56">
        <f t="shared" si="386"/>
        <v>277.09326492003686</v>
      </c>
      <c r="BC453" s="56">
        <f t="shared" si="387"/>
        <v>-1.8316277094470479E-2</v>
      </c>
      <c r="BD453" s="53">
        <f t="shared" si="388"/>
        <v>-1.6369663867708143E-8</v>
      </c>
      <c r="BE453" s="32">
        <f t="shared" si="389"/>
        <v>6.1111662335107457</v>
      </c>
      <c r="BF453" s="53">
        <f t="shared" si="390"/>
        <v>3.9297777763539652E-7</v>
      </c>
      <c r="BG453" s="51">
        <f t="shared" si="411"/>
        <v>6.1111666264885232</v>
      </c>
      <c r="BH453" s="51">
        <f t="shared" si="391"/>
        <v>-8.9372222135824259E-3</v>
      </c>
      <c r="BI453" s="51">
        <f t="shared" si="392"/>
        <v>-8.3791717075093627E-2</v>
      </c>
    </row>
    <row r="454" spans="1:61" ht="12.75" customHeight="1" x14ac:dyDescent="0.2">
      <c r="A454" s="45">
        <f t="shared" si="393"/>
        <v>428</v>
      </c>
      <c r="B454" s="57">
        <f t="shared" si="412"/>
        <v>9.6756086892017784E-2</v>
      </c>
      <c r="C454" s="16">
        <f t="shared" si="394"/>
        <v>9.3846561088412273E-2</v>
      </c>
      <c r="D454" s="34">
        <f t="shared" si="395"/>
        <v>1</v>
      </c>
      <c r="E454" s="49">
        <f t="shared" si="413"/>
        <v>8.1261373949496229E-2</v>
      </c>
      <c r="F454" s="49">
        <f t="shared" si="396"/>
        <v>4.6944303270982264E-2</v>
      </c>
      <c r="G454" s="20">
        <f t="shared" si="367"/>
        <v>4.6944303270982264E-2</v>
      </c>
      <c r="H454" s="49">
        <f t="shared" si="397"/>
        <v>30.014832697802106</v>
      </c>
      <c r="I454" s="20">
        <f t="shared" si="368"/>
        <v>30.014832697802106</v>
      </c>
      <c r="J454" s="57">
        <f t="shared" si="398"/>
        <v>0</v>
      </c>
      <c r="K454" s="16">
        <f t="shared" si="369"/>
        <v>30.014832697802106</v>
      </c>
      <c r="L454" s="34">
        <f t="shared" si="399"/>
        <v>1</v>
      </c>
      <c r="M454" s="49">
        <f t="shared" si="414"/>
        <v>59.985200592254053</v>
      </c>
      <c r="N454" s="20">
        <f t="shared" si="415"/>
        <v>59.985200592254053</v>
      </c>
      <c r="O454" s="16">
        <f t="shared" si="400"/>
        <v>30.014799407745947</v>
      </c>
      <c r="P454" s="49">
        <f t="shared" si="416"/>
        <v>4.6944303270982257E-2</v>
      </c>
      <c r="Q454" s="20">
        <f t="shared" si="370"/>
        <v>4.6944303270982257E-2</v>
      </c>
      <c r="R454" s="49">
        <f t="shared" si="417"/>
        <v>9.3846561088316252E-2</v>
      </c>
      <c r="S454" s="20">
        <f t="shared" si="371"/>
        <v>9.3846561088316252E-2</v>
      </c>
      <c r="T454" s="57">
        <f t="shared" si="418"/>
        <v>-8.3791717075093627E-2</v>
      </c>
      <c r="U454" s="16">
        <f t="shared" si="401"/>
        <v>-2.5303431255973979E-3</v>
      </c>
      <c r="V454" s="16">
        <f t="shared" si="419"/>
        <v>-2.5303431255973979E-3</v>
      </c>
      <c r="W454" s="34">
        <f t="shared" si="372"/>
        <v>4</v>
      </c>
      <c r="X454" s="49">
        <f t="shared" si="420"/>
        <v>59.985167334475776</v>
      </c>
      <c r="Y454" s="20">
        <f t="shared" si="421"/>
        <v>59.985167334475776</v>
      </c>
      <c r="Z454" s="16">
        <f t="shared" si="402"/>
        <v>30.014832665524224</v>
      </c>
      <c r="AA454" s="49">
        <f t="shared" si="373"/>
        <v>-1.4617678194879338E-3</v>
      </c>
      <c r="AB454" s="20">
        <f t="shared" si="403"/>
        <v>359.99853823218052</v>
      </c>
      <c r="AC454" s="49">
        <f t="shared" si="404"/>
        <v>2.9222253661933318E-3</v>
      </c>
      <c r="AD454" s="20">
        <f t="shared" si="405"/>
        <v>359.99707777463379</v>
      </c>
      <c r="AF454" s="58">
        <f t="shared" si="422"/>
        <v>6.1111666264885232</v>
      </c>
      <c r="AG454" s="51">
        <f t="shared" si="406"/>
        <v>366.66999758931138</v>
      </c>
      <c r="AH454" s="16">
        <f t="shared" si="407"/>
        <v>250.00227108362142</v>
      </c>
      <c r="AI454" s="52">
        <f t="shared" si="374"/>
        <v>159.83693146032726</v>
      </c>
      <c r="AJ454" s="52">
        <f t="shared" si="408"/>
        <v>4.8406071090482783E-2</v>
      </c>
      <c r="AK454" s="16">
        <f t="shared" si="423"/>
        <v>20.711825585412043</v>
      </c>
      <c r="AL454" s="16">
        <f t="shared" si="424"/>
        <v>20.710363817592565</v>
      </c>
      <c r="AM454" s="32">
        <f t="shared" si="375"/>
        <v>6.111166620529052</v>
      </c>
      <c r="AN454" s="32">
        <f t="shared" si="376"/>
        <v>-2.6988634396985965E-4</v>
      </c>
      <c r="AO454" s="32">
        <f t="shared" si="377"/>
        <v>5.7162635103570665</v>
      </c>
      <c r="AP454" s="32">
        <f t="shared" si="378"/>
        <v>-2.6988634396985965E-4</v>
      </c>
      <c r="AQ454" s="32">
        <f t="shared" si="379"/>
        <v>2.1611776752568903</v>
      </c>
      <c r="AR454" s="56">
        <f t="shared" si="426"/>
        <v>2564.8957337902784</v>
      </c>
      <c r="AS454" s="56">
        <f t="shared" si="426"/>
        <v>-3.9439593315404767E-2</v>
      </c>
      <c r="AT454" s="56">
        <f t="shared" si="426"/>
        <v>468.63715862234392</v>
      </c>
      <c r="AU454" s="55">
        <f t="shared" si="410"/>
        <v>0.31005890174502254</v>
      </c>
      <c r="AV454" s="56">
        <f t="shared" si="380"/>
        <v>11547.215178463859</v>
      </c>
      <c r="AW454" s="53">
        <f t="shared" si="381"/>
        <v>1.0320002809774895E-2</v>
      </c>
      <c r="AX454" s="53">
        <f t="shared" si="382"/>
        <v>9.6756092854730302E-2</v>
      </c>
      <c r="AY454" s="56">
        <f t="shared" si="383"/>
        <v>676.66718634258552</v>
      </c>
      <c r="AZ454" s="56">
        <f t="shared" si="384"/>
        <v>399.59232865081816</v>
      </c>
      <c r="BA454" s="53">
        <f t="shared" si="385"/>
        <v>7.4403432051347793E-3</v>
      </c>
      <c r="BB454" s="56">
        <f t="shared" si="386"/>
        <v>277.09329907246234</v>
      </c>
      <c r="BC454" s="56">
        <f t="shared" si="387"/>
        <v>-1.844138069498058E-2</v>
      </c>
      <c r="BD454" s="53">
        <f t="shared" si="388"/>
        <v>-1.6481471735564032E-8</v>
      </c>
      <c r="BE454" s="32">
        <f t="shared" si="389"/>
        <v>6.1111666100070519</v>
      </c>
      <c r="BF454" s="53">
        <f t="shared" si="390"/>
        <v>3.946929249722806E-7</v>
      </c>
      <c r="BG454" s="51">
        <f t="shared" si="411"/>
        <v>6.1111670046999764</v>
      </c>
      <c r="BH454" s="51">
        <f t="shared" si="391"/>
        <v>-8.9372222135068458E-3</v>
      </c>
      <c r="BI454" s="51">
        <f t="shared" si="392"/>
        <v>-8.379171191061803E-2</v>
      </c>
    </row>
    <row r="455" spans="1:61" ht="12.75" customHeight="1" x14ac:dyDescent="0.2">
      <c r="A455" s="45">
        <f t="shared" si="393"/>
        <v>429</v>
      </c>
      <c r="B455" s="57">
        <f t="shared" si="412"/>
        <v>9.6756092854730302E-2</v>
      </c>
      <c r="C455" s="16">
        <f t="shared" si="394"/>
        <v>9.3833867488513079E-2</v>
      </c>
      <c r="D455" s="34">
        <f t="shared" si="395"/>
        <v>1</v>
      </c>
      <c r="E455" s="49">
        <f t="shared" si="413"/>
        <v>8.1250355367432969E-2</v>
      </c>
      <c r="F455" s="49">
        <f t="shared" si="396"/>
        <v>4.6938000781425439E-2</v>
      </c>
      <c r="G455" s="20">
        <f t="shared" si="367"/>
        <v>4.6938000781425439E-2</v>
      </c>
      <c r="H455" s="49">
        <f t="shared" si="397"/>
        <v>30.014865946597695</v>
      </c>
      <c r="I455" s="20">
        <f t="shared" si="368"/>
        <v>30.014865946597695</v>
      </c>
      <c r="J455" s="57">
        <f t="shared" si="398"/>
        <v>0</v>
      </c>
      <c r="K455" s="16">
        <f t="shared" si="369"/>
        <v>30.014865946597695</v>
      </c>
      <c r="L455" s="34">
        <f t="shared" si="399"/>
        <v>1</v>
      </c>
      <c r="M455" s="49">
        <f t="shared" si="414"/>
        <v>59.985167334475776</v>
      </c>
      <c r="N455" s="20">
        <f t="shared" si="415"/>
        <v>59.985167334475776</v>
      </c>
      <c r="O455" s="16">
        <f t="shared" si="400"/>
        <v>30.014832665524224</v>
      </c>
      <c r="P455" s="49">
        <f t="shared" si="416"/>
        <v>4.6938000781425418E-2</v>
      </c>
      <c r="Q455" s="20">
        <f t="shared" si="370"/>
        <v>4.6938000781425418E-2</v>
      </c>
      <c r="R455" s="49">
        <f t="shared" si="417"/>
        <v>9.383386748590597E-2</v>
      </c>
      <c r="S455" s="20">
        <f t="shared" si="371"/>
        <v>9.383386748590597E-2</v>
      </c>
      <c r="T455" s="57">
        <f t="shared" si="418"/>
        <v>-8.379171191061803E-2</v>
      </c>
      <c r="U455" s="16">
        <f t="shared" si="401"/>
        <v>-2.541356543185061E-3</v>
      </c>
      <c r="V455" s="16">
        <f t="shared" si="419"/>
        <v>-2.541356543185061E-3</v>
      </c>
      <c r="W455" s="34">
        <f t="shared" si="372"/>
        <v>4</v>
      </c>
      <c r="X455" s="49">
        <f t="shared" si="420"/>
        <v>59.985134085961839</v>
      </c>
      <c r="Y455" s="20">
        <f t="shared" si="421"/>
        <v>59.985134085961839</v>
      </c>
      <c r="Z455" s="16">
        <f t="shared" si="402"/>
        <v>30.014865914038161</v>
      </c>
      <c r="AA455" s="49">
        <f t="shared" si="373"/>
        <v>-1.4681321881085097E-3</v>
      </c>
      <c r="AB455" s="20">
        <f t="shared" si="403"/>
        <v>359.99853186781189</v>
      </c>
      <c r="AC455" s="49">
        <f t="shared" si="404"/>
        <v>2.934945603878897E-3</v>
      </c>
      <c r="AD455" s="20">
        <f t="shared" si="405"/>
        <v>359.9970650543961</v>
      </c>
      <c r="AF455" s="58">
        <f t="shared" si="422"/>
        <v>6.1111670046999764</v>
      </c>
      <c r="AG455" s="51">
        <f t="shared" si="406"/>
        <v>366.67002028199857</v>
      </c>
      <c r="AH455" s="16">
        <f t="shared" si="407"/>
        <v>250.00228655590814</v>
      </c>
      <c r="AI455" s="52">
        <f t="shared" si="374"/>
        <v>159.83695124449082</v>
      </c>
      <c r="AJ455" s="52">
        <f t="shared" si="408"/>
        <v>4.8406132969546434E-2</v>
      </c>
      <c r="AK455" s="16">
        <f t="shared" si="423"/>
        <v>20.76023171838159</v>
      </c>
      <c r="AL455" s="16">
        <f t="shared" si="424"/>
        <v>20.758763586193481</v>
      </c>
      <c r="AM455" s="32">
        <f t="shared" si="375"/>
        <v>6.111166998688514</v>
      </c>
      <c r="AN455" s="32">
        <f t="shared" si="376"/>
        <v>-2.7106105163038065E-4</v>
      </c>
      <c r="AO455" s="32">
        <f t="shared" si="377"/>
        <v>5.7144362015712362</v>
      </c>
      <c r="AP455" s="32">
        <f t="shared" si="378"/>
        <v>-2.7106105163038065E-4</v>
      </c>
      <c r="AQ455" s="32">
        <f t="shared" si="379"/>
        <v>2.1660057673126549</v>
      </c>
      <c r="AR455" s="56">
        <f t="shared" si="426"/>
        <v>2570.6101699918495</v>
      </c>
      <c r="AS455" s="56">
        <f t="shared" si="426"/>
        <v>-3.971065436703515E-2</v>
      </c>
      <c r="AT455" s="56">
        <f t="shared" si="426"/>
        <v>470.80316438965656</v>
      </c>
      <c r="AU455" s="55">
        <f t="shared" si="410"/>
        <v>0.31005890174502254</v>
      </c>
      <c r="AV455" s="56">
        <f t="shared" si="380"/>
        <v>11547.216607745513</v>
      </c>
      <c r="AW455" s="53">
        <f t="shared" si="381"/>
        <v>1.0320004087155671E-2</v>
      </c>
      <c r="AX455" s="53">
        <f t="shared" si="382"/>
        <v>9.6756098842827945E-2</v>
      </c>
      <c r="AY455" s="56">
        <f t="shared" si="383"/>
        <v>676.66714446461367</v>
      </c>
      <c r="AZ455" s="56">
        <f t="shared" si="384"/>
        <v>399.59237811122705</v>
      </c>
      <c r="BA455" s="53">
        <f t="shared" si="385"/>
        <v>7.4403432051347793E-3</v>
      </c>
      <c r="BB455" s="56">
        <f t="shared" si="386"/>
        <v>277.09333337028767</v>
      </c>
      <c r="BC455" s="56">
        <f t="shared" si="387"/>
        <v>-1.8567016901045008E-2</v>
      </c>
      <c r="BD455" s="53">
        <f t="shared" si="388"/>
        <v>-1.6593755604839501E-8</v>
      </c>
      <c r="BE455" s="32">
        <f t="shared" si="389"/>
        <v>6.1111669881062207</v>
      </c>
      <c r="BF455" s="53">
        <f t="shared" si="390"/>
        <v>3.9641084139033366E-7</v>
      </c>
      <c r="BG455" s="51">
        <f t="shared" si="411"/>
        <v>6.1111673845170618</v>
      </c>
      <c r="BH455" s="51">
        <f t="shared" si="391"/>
        <v>-8.9372222134308111E-3</v>
      </c>
      <c r="BI455" s="51">
        <f t="shared" si="392"/>
        <v>-8.3791706724155021E-2</v>
      </c>
    </row>
    <row r="456" spans="1:61" ht="12.75" customHeight="1" x14ac:dyDescent="0.2">
      <c r="A456" s="45">
        <f t="shared" si="393"/>
        <v>430</v>
      </c>
      <c r="B456" s="57">
        <f t="shared" si="412"/>
        <v>9.6756098842827945E-2</v>
      </c>
      <c r="C456" s="16">
        <f t="shared" si="394"/>
        <v>9.3821153238934585E-2</v>
      </c>
      <c r="D456" s="34">
        <f t="shared" si="395"/>
        <v>1</v>
      </c>
      <c r="E456" s="49">
        <f t="shared" si="413"/>
        <v>8.123931891983989E-2</v>
      </c>
      <c r="F456" s="49">
        <f t="shared" si="396"/>
        <v>4.6931687936460381E-2</v>
      </c>
      <c r="G456" s="20">
        <f t="shared" si="367"/>
        <v>4.6931687936460381E-2</v>
      </c>
      <c r="H456" s="49">
        <f t="shared" si="397"/>
        <v>30.01489918611551</v>
      </c>
      <c r="I456" s="20">
        <f t="shared" si="368"/>
        <v>30.01489918611551</v>
      </c>
      <c r="J456" s="57">
        <f t="shared" si="398"/>
        <v>0</v>
      </c>
      <c r="K456" s="16">
        <f t="shared" si="369"/>
        <v>30.01489918611551</v>
      </c>
      <c r="L456" s="34">
        <f t="shared" si="399"/>
        <v>1</v>
      </c>
      <c r="M456" s="49">
        <f t="shared" si="414"/>
        <v>59.985134085961846</v>
      </c>
      <c r="N456" s="20">
        <f t="shared" si="415"/>
        <v>59.985134085961846</v>
      </c>
      <c r="O456" s="16">
        <f t="shared" si="400"/>
        <v>30.014865914038154</v>
      </c>
      <c r="P456" s="49">
        <f t="shared" si="416"/>
        <v>4.693168793646036E-2</v>
      </c>
      <c r="Q456" s="20">
        <f t="shared" si="370"/>
        <v>4.693168793646036E-2</v>
      </c>
      <c r="R456" s="49">
        <f t="shared" si="417"/>
        <v>9.3821153239965593E-2</v>
      </c>
      <c r="S456" s="20">
        <f t="shared" si="371"/>
        <v>9.3821153239965593E-2</v>
      </c>
      <c r="T456" s="57">
        <f t="shared" si="418"/>
        <v>-8.3791706724155021E-2</v>
      </c>
      <c r="U456" s="16">
        <f t="shared" si="401"/>
        <v>-2.5523878043151316E-3</v>
      </c>
      <c r="V456" s="16">
        <f t="shared" si="419"/>
        <v>-2.5523878043151316E-3</v>
      </c>
      <c r="W456" s="34">
        <f t="shared" si="372"/>
        <v>4</v>
      </c>
      <c r="X456" s="49">
        <f t="shared" si="420"/>
        <v>59.985100846727342</v>
      </c>
      <c r="Y456" s="20">
        <f t="shared" si="421"/>
        <v>59.985100846727342</v>
      </c>
      <c r="Z456" s="16">
        <f t="shared" si="402"/>
        <v>30.014899153272658</v>
      </c>
      <c r="AA456" s="49">
        <f t="shared" si="373"/>
        <v>-1.47450688138875E-3</v>
      </c>
      <c r="AB456" s="20">
        <f t="shared" si="403"/>
        <v>359.99852549311862</v>
      </c>
      <c r="AC456" s="49">
        <f t="shared" si="404"/>
        <v>2.947686249021076E-3</v>
      </c>
      <c r="AD456" s="20">
        <f t="shared" si="405"/>
        <v>359.997052313751</v>
      </c>
      <c r="AF456" s="58">
        <f t="shared" si="422"/>
        <v>6.1111673845170618</v>
      </c>
      <c r="AG456" s="51">
        <f t="shared" si="406"/>
        <v>366.67004307102371</v>
      </c>
      <c r="AH456" s="16">
        <f t="shared" si="407"/>
        <v>250.00230209387982</v>
      </c>
      <c r="AI456" s="52">
        <f t="shared" si="374"/>
        <v>159.8369711126459</v>
      </c>
      <c r="AJ456" s="52">
        <f t="shared" si="408"/>
        <v>4.8406194817857795E-2</v>
      </c>
      <c r="AK456" s="16">
        <f t="shared" si="423"/>
        <v>20.808637913199448</v>
      </c>
      <c r="AL456" s="16">
        <f t="shared" si="424"/>
        <v>20.807163406318068</v>
      </c>
      <c r="AM456" s="32">
        <f t="shared" si="375"/>
        <v>6.111167378453298</v>
      </c>
      <c r="AN456" s="32">
        <f t="shared" si="376"/>
        <v>-2.722376626999066E-4</v>
      </c>
      <c r="AO456" s="32">
        <f t="shared" si="377"/>
        <v>5.7126048144131092</v>
      </c>
      <c r="AP456" s="32">
        <f t="shared" si="378"/>
        <v>-2.722376626999066E-4</v>
      </c>
      <c r="AQ456" s="32">
        <f t="shared" si="379"/>
        <v>2.1708323200597341</v>
      </c>
      <c r="AR456" s="56">
        <f t="shared" si="426"/>
        <v>2576.3227748062627</v>
      </c>
      <c r="AS456" s="56">
        <f t="shared" si="426"/>
        <v>-3.9982892029735054E-2</v>
      </c>
      <c r="AT456" s="56">
        <f t="shared" si="426"/>
        <v>472.97399670971629</v>
      </c>
      <c r="AU456" s="55">
        <f t="shared" si="410"/>
        <v>0.31005890174502254</v>
      </c>
      <c r="AV456" s="56">
        <f t="shared" si="380"/>
        <v>11547.218043095027</v>
      </c>
      <c r="AW456" s="53">
        <f t="shared" si="381"/>
        <v>1.0320005369959426E-2</v>
      </c>
      <c r="AX456" s="53">
        <f t="shared" si="382"/>
        <v>9.6756104856347017E-2</v>
      </c>
      <c r="AY456" s="56">
        <f t="shared" si="383"/>
        <v>676.66710240886118</v>
      </c>
      <c r="AZ456" s="56">
        <f t="shared" si="384"/>
        <v>399.59242778161473</v>
      </c>
      <c r="BA456" s="53">
        <f t="shared" si="385"/>
        <v>7.4403432051347793E-3</v>
      </c>
      <c r="BB456" s="56">
        <f t="shared" si="386"/>
        <v>277.09336781372065</v>
      </c>
      <c r="BC456" s="56">
        <f t="shared" si="387"/>
        <v>-1.8693186474195045E-2</v>
      </c>
      <c r="BD456" s="53">
        <f t="shared" si="388"/>
        <v>-1.6706516156131982E-8</v>
      </c>
      <c r="BE456" s="32">
        <f t="shared" si="389"/>
        <v>6.1111673678105456</v>
      </c>
      <c r="BF456" s="53">
        <f t="shared" si="390"/>
        <v>3.9813154111466313E-7</v>
      </c>
      <c r="BG456" s="51">
        <f t="shared" si="411"/>
        <v>6.1111677659420867</v>
      </c>
      <c r="BH456" s="51">
        <f t="shared" si="391"/>
        <v>-8.9372222133543254E-3</v>
      </c>
      <c r="BI456" s="51">
        <f t="shared" si="392"/>
        <v>-8.3791701515673209E-2</v>
      </c>
    </row>
    <row r="457" spans="1:61" ht="12.75" customHeight="1" x14ac:dyDescent="0.2">
      <c r="A457" s="45">
        <f t="shared" si="393"/>
        <v>431</v>
      </c>
      <c r="B457" s="57">
        <f t="shared" si="412"/>
        <v>9.6756104856347017E-2</v>
      </c>
      <c r="C457" s="16">
        <f t="shared" si="394"/>
        <v>9.3808418607352451E-2</v>
      </c>
      <c r="D457" s="34">
        <f t="shared" si="395"/>
        <v>1</v>
      </c>
      <c r="E457" s="49">
        <f t="shared" si="413"/>
        <v>8.1228264838523356E-2</v>
      </c>
      <c r="F457" s="49">
        <f t="shared" si="396"/>
        <v>4.6925364869938278E-2</v>
      </c>
      <c r="G457" s="20">
        <f t="shared" si="367"/>
        <v>4.6925364869938278E-2</v>
      </c>
      <c r="H457" s="49">
        <f t="shared" si="397"/>
        <v>30.014932416340628</v>
      </c>
      <c r="I457" s="20">
        <f t="shared" si="368"/>
        <v>30.014932416340628</v>
      </c>
      <c r="J457" s="57">
        <f t="shared" si="398"/>
        <v>0</v>
      </c>
      <c r="K457" s="16">
        <f t="shared" si="369"/>
        <v>30.014932416340628</v>
      </c>
      <c r="L457" s="34">
        <f t="shared" si="399"/>
        <v>1</v>
      </c>
      <c r="M457" s="49">
        <f t="shared" si="414"/>
        <v>59.985100846727342</v>
      </c>
      <c r="N457" s="20">
        <f t="shared" si="415"/>
        <v>59.985100846727342</v>
      </c>
      <c r="O457" s="16">
        <f t="shared" si="400"/>
        <v>30.014899153272658</v>
      </c>
      <c r="P457" s="49">
        <f t="shared" si="416"/>
        <v>4.6925364869938264E-2</v>
      </c>
      <c r="Q457" s="20">
        <f t="shared" si="370"/>
        <v>4.6925364869938264E-2</v>
      </c>
      <c r="R457" s="49">
        <f t="shared" si="417"/>
        <v>9.3808418606288038E-2</v>
      </c>
      <c r="S457" s="20">
        <f t="shared" si="371"/>
        <v>9.3808418606288038E-2</v>
      </c>
      <c r="T457" s="57">
        <f t="shared" si="418"/>
        <v>-8.3791701515673209E-2</v>
      </c>
      <c r="U457" s="16">
        <f t="shared" si="401"/>
        <v>-2.5634366771498523E-3</v>
      </c>
      <c r="V457" s="16">
        <f t="shared" si="419"/>
        <v>-2.5634366771498523E-3</v>
      </c>
      <c r="W457" s="34">
        <f t="shared" si="372"/>
        <v>4</v>
      </c>
      <c r="X457" s="49">
        <f t="shared" si="420"/>
        <v>59.985067616787227</v>
      </c>
      <c r="Y457" s="20">
        <f t="shared" si="421"/>
        <v>59.985067616787227</v>
      </c>
      <c r="Z457" s="16">
        <f t="shared" si="402"/>
        <v>30.014932383212773</v>
      </c>
      <c r="AA457" s="49">
        <f t="shared" si="373"/>
        <v>-1.4808917654298844E-3</v>
      </c>
      <c r="AB457" s="20">
        <f t="shared" si="403"/>
        <v>359.99851910823458</v>
      </c>
      <c r="AC457" s="49">
        <f t="shared" si="404"/>
        <v>2.9604472843685402E-3</v>
      </c>
      <c r="AD457" s="20">
        <f t="shared" si="405"/>
        <v>359.99703955271565</v>
      </c>
      <c r="AF457" s="58">
        <f t="shared" si="422"/>
        <v>6.1111677659420867</v>
      </c>
      <c r="AG457" s="51">
        <f t="shared" si="406"/>
        <v>366.67006595652521</v>
      </c>
      <c r="AH457" s="16">
        <f t="shared" si="407"/>
        <v>250.00231769763084</v>
      </c>
      <c r="AI457" s="52">
        <f t="shared" si="374"/>
        <v>159.83699106491321</v>
      </c>
      <c r="AJ457" s="52">
        <f t="shared" si="408"/>
        <v>4.8406256635360023E-2</v>
      </c>
      <c r="AK457" s="16">
        <f t="shared" si="423"/>
        <v>20.857044169834808</v>
      </c>
      <c r="AL457" s="16">
        <f t="shared" si="424"/>
        <v>20.855563278069383</v>
      </c>
      <c r="AM457" s="32">
        <f t="shared" si="375"/>
        <v>6.1111677598257108</v>
      </c>
      <c r="AN457" s="32">
        <f t="shared" si="376"/>
        <v>-2.7341615245200806E-4</v>
      </c>
      <c r="AO457" s="32">
        <f t="shared" si="377"/>
        <v>5.7107693501727956</v>
      </c>
      <c r="AP457" s="32">
        <f t="shared" si="378"/>
        <v>-2.7341615245200806E-4</v>
      </c>
      <c r="AQ457" s="32">
        <f t="shared" si="379"/>
        <v>2.1756573300637632</v>
      </c>
      <c r="AR457" s="56">
        <f t="shared" si="426"/>
        <v>2582.0335441564357</v>
      </c>
      <c r="AS457" s="56">
        <f t="shared" si="426"/>
        <v>-4.0256308182187062E-2</v>
      </c>
      <c r="AT457" s="56">
        <f t="shared" si="426"/>
        <v>475.14965403978005</v>
      </c>
      <c r="AU457" s="55">
        <f t="shared" si="410"/>
        <v>0.31005890174502254</v>
      </c>
      <c r="AV457" s="56">
        <f t="shared" si="380"/>
        <v>11547.219484521122</v>
      </c>
      <c r="AW457" s="53">
        <f t="shared" si="381"/>
        <v>1.0320006658193961E-2</v>
      </c>
      <c r="AX457" s="53">
        <f t="shared" si="382"/>
        <v>9.6756110895324127E-2</v>
      </c>
      <c r="AY457" s="56">
        <f t="shared" si="383"/>
        <v>676.66706017507272</v>
      </c>
      <c r="AZ457" s="56">
        <f t="shared" si="384"/>
        <v>399.59247766228304</v>
      </c>
      <c r="BA457" s="53">
        <f t="shared" si="385"/>
        <v>7.4403432051347793E-3</v>
      </c>
      <c r="BB457" s="56">
        <f t="shared" si="386"/>
        <v>277.09340240297058</v>
      </c>
      <c r="BC457" s="56">
        <f t="shared" si="387"/>
        <v>-1.881989018090735E-2</v>
      </c>
      <c r="BD457" s="53">
        <f t="shared" si="388"/>
        <v>-1.6819754074458698E-8</v>
      </c>
      <c r="BE457" s="32">
        <f t="shared" si="389"/>
        <v>6.1111677491223322</v>
      </c>
      <c r="BF457" s="53">
        <f t="shared" si="390"/>
        <v>3.9985498798229882E-7</v>
      </c>
      <c r="BG457" s="51">
        <f t="shared" si="411"/>
        <v>6.1111681489773204</v>
      </c>
      <c r="BH457" s="51">
        <f t="shared" si="391"/>
        <v>-8.9372222132773835E-3</v>
      </c>
      <c r="BI457" s="51">
        <f t="shared" si="392"/>
        <v>-8.3791696285140937E-2</v>
      </c>
    </row>
    <row r="458" spans="1:61" ht="12.75" customHeight="1" x14ac:dyDescent="0.2">
      <c r="A458" s="45">
        <f t="shared" si="393"/>
        <v>432</v>
      </c>
      <c r="B458" s="57">
        <f t="shared" si="412"/>
        <v>9.6756110895324127E-2</v>
      </c>
      <c r="C458" s="16">
        <f t="shared" si="394"/>
        <v>9.3795663610990232E-2</v>
      </c>
      <c r="D458" s="34">
        <f t="shared" si="395"/>
        <v>1</v>
      </c>
      <c r="E458" s="49">
        <f t="shared" si="413"/>
        <v>8.1217193138424057E-2</v>
      </c>
      <c r="F458" s="49">
        <f t="shared" si="396"/>
        <v>4.6919031590428317E-2</v>
      </c>
      <c r="G458" s="20">
        <f t="shared" si="367"/>
        <v>4.6919031590428317E-2</v>
      </c>
      <c r="H458" s="49">
        <f t="shared" si="397"/>
        <v>30.014965637258129</v>
      </c>
      <c r="I458" s="20">
        <f t="shared" si="368"/>
        <v>30.014965637258129</v>
      </c>
      <c r="J458" s="57">
        <f t="shared" si="398"/>
        <v>0</v>
      </c>
      <c r="K458" s="16">
        <f t="shared" si="369"/>
        <v>30.014965637258129</v>
      </c>
      <c r="L458" s="34">
        <f t="shared" si="399"/>
        <v>1</v>
      </c>
      <c r="M458" s="49">
        <f t="shared" si="414"/>
        <v>59.985067616787227</v>
      </c>
      <c r="N458" s="20">
        <f t="shared" si="415"/>
        <v>59.985067616787227</v>
      </c>
      <c r="O458" s="16">
        <f t="shared" si="400"/>
        <v>30.014932383212773</v>
      </c>
      <c r="P458" s="49">
        <f t="shared" si="416"/>
        <v>4.691903159042831E-2</v>
      </c>
      <c r="Q458" s="20">
        <f t="shared" si="370"/>
        <v>4.691903159042831E-2</v>
      </c>
      <c r="R458" s="49">
        <f t="shared" si="417"/>
        <v>9.3795663611539085E-2</v>
      </c>
      <c r="S458" s="20">
        <f t="shared" si="371"/>
        <v>9.3795663611539085E-2</v>
      </c>
      <c r="T458" s="57">
        <f t="shared" si="418"/>
        <v>-8.3791696285140937E-2</v>
      </c>
      <c r="U458" s="16">
        <f t="shared" si="401"/>
        <v>-2.5745031467168805E-3</v>
      </c>
      <c r="V458" s="16">
        <f t="shared" si="419"/>
        <v>-2.5745031467168805E-3</v>
      </c>
      <c r="W458" s="34">
        <f t="shared" si="372"/>
        <v>4</v>
      </c>
      <c r="X458" s="49">
        <f t="shared" si="420"/>
        <v>59.985034396156422</v>
      </c>
      <c r="Y458" s="20">
        <f t="shared" si="421"/>
        <v>59.985034396156422</v>
      </c>
      <c r="Z458" s="16">
        <f t="shared" si="402"/>
        <v>30.014965603843578</v>
      </c>
      <c r="AA458" s="49">
        <f t="shared" si="373"/>
        <v>-1.4872868316152343E-3</v>
      </c>
      <c r="AB458" s="20">
        <f t="shared" si="403"/>
        <v>359.9985127131684</v>
      </c>
      <c r="AC458" s="49">
        <f t="shared" si="404"/>
        <v>2.9732286925427385E-3</v>
      </c>
      <c r="AD458" s="20">
        <f t="shared" si="405"/>
        <v>359.99702677130745</v>
      </c>
      <c r="AF458" s="58">
        <f t="shared" si="422"/>
        <v>6.1111681489773204</v>
      </c>
      <c r="AG458" s="51">
        <f t="shared" si="406"/>
        <v>366.67008893863925</v>
      </c>
      <c r="AH458" s="16">
        <f t="shared" si="407"/>
        <v>250.00233336725407</v>
      </c>
      <c r="AI458" s="52">
        <f t="shared" si="374"/>
        <v>159.83701110141146</v>
      </c>
      <c r="AJ458" s="52">
        <f t="shared" si="408"/>
        <v>4.8406318422053118E-2</v>
      </c>
      <c r="AK458" s="16">
        <f t="shared" si="423"/>
        <v>20.905450488256861</v>
      </c>
      <c r="AL458" s="16">
        <f t="shared" si="424"/>
        <v>20.903963201425256</v>
      </c>
      <c r="AM458" s="32">
        <f t="shared" si="375"/>
        <v>6.1111681428080216</v>
      </c>
      <c r="AN458" s="32">
        <f t="shared" si="376"/>
        <v>-2.7459651929111873E-4</v>
      </c>
      <c r="AO458" s="32">
        <f t="shared" si="377"/>
        <v>5.7089298101480113</v>
      </c>
      <c r="AP458" s="32">
        <f t="shared" si="378"/>
        <v>-2.7459651929111873E-4</v>
      </c>
      <c r="AQ458" s="32">
        <f t="shared" si="379"/>
        <v>2.1804807938789623</v>
      </c>
      <c r="AR458" s="56">
        <f t="shared" si="426"/>
        <v>2587.7424739665839</v>
      </c>
      <c r="AS458" s="56">
        <f t="shared" si="426"/>
        <v>-4.0530904701478181E-2</v>
      </c>
      <c r="AT458" s="56">
        <f t="shared" si="426"/>
        <v>477.33013483365903</v>
      </c>
      <c r="AU458" s="55">
        <f t="shared" si="410"/>
        <v>0.31005890174502254</v>
      </c>
      <c r="AV458" s="56">
        <f t="shared" si="380"/>
        <v>11547.220932032373</v>
      </c>
      <c r="AW458" s="53">
        <f t="shared" si="381"/>
        <v>1.0320007951866932E-2</v>
      </c>
      <c r="AX458" s="53">
        <f t="shared" si="382"/>
        <v>9.675611695979508E-2</v>
      </c>
      <c r="AY458" s="56">
        <f t="shared" si="383"/>
        <v>676.66701776299715</v>
      </c>
      <c r="AZ458" s="56">
        <f t="shared" si="384"/>
        <v>399.59252775352866</v>
      </c>
      <c r="BA458" s="53">
        <f t="shared" si="385"/>
        <v>7.4403432051347793E-3</v>
      </c>
      <c r="BB458" s="56">
        <f t="shared" si="386"/>
        <v>277.0934371382433</v>
      </c>
      <c r="BC458" s="56">
        <f t="shared" si="387"/>
        <v>-1.8947128774811972E-2</v>
      </c>
      <c r="BD458" s="53">
        <f t="shared" si="388"/>
        <v>-1.6933470033355566E-8</v>
      </c>
      <c r="BE458" s="32">
        <f t="shared" si="389"/>
        <v>6.1111681320438507</v>
      </c>
      <c r="BF458" s="53">
        <f t="shared" si="390"/>
        <v>4.0158117965779553E-7</v>
      </c>
      <c r="BG458" s="51">
        <f t="shared" si="411"/>
        <v>6.1111685336250305</v>
      </c>
      <c r="BH458" s="51">
        <f t="shared" si="391"/>
        <v>-8.9372222131999853E-3</v>
      </c>
      <c r="BI458" s="51">
        <f t="shared" si="392"/>
        <v>-8.3791691032527066E-2</v>
      </c>
    </row>
    <row r="459" spans="1:61" ht="12.75" customHeight="1" x14ac:dyDescent="0.2">
      <c r="A459" s="45">
        <f t="shared" si="393"/>
        <v>433</v>
      </c>
      <c r="B459" s="57">
        <f t="shared" si="412"/>
        <v>9.675611695979508E-2</v>
      </c>
      <c r="C459" s="16">
        <f t="shared" si="394"/>
        <v>9.3782888267242015E-2</v>
      </c>
      <c r="D459" s="34">
        <f t="shared" si="395"/>
        <v>1</v>
      </c>
      <c r="E459" s="49">
        <f t="shared" si="413"/>
        <v>8.1206103834630269E-2</v>
      </c>
      <c r="F459" s="49">
        <f t="shared" si="396"/>
        <v>4.6912688106585082E-2</v>
      </c>
      <c r="G459" s="20">
        <f t="shared" si="367"/>
        <v>4.6912688106585082E-2</v>
      </c>
      <c r="H459" s="49">
        <f t="shared" si="397"/>
        <v>30.014998848853121</v>
      </c>
      <c r="I459" s="20">
        <f t="shared" si="368"/>
        <v>30.014998848853121</v>
      </c>
      <c r="J459" s="57">
        <f t="shared" si="398"/>
        <v>0</v>
      </c>
      <c r="K459" s="16">
        <f t="shared" si="369"/>
        <v>30.014998848853121</v>
      </c>
      <c r="L459" s="34">
        <f t="shared" si="399"/>
        <v>1</v>
      </c>
      <c r="M459" s="49">
        <f t="shared" si="414"/>
        <v>59.985034396156408</v>
      </c>
      <c r="N459" s="20">
        <f t="shared" si="415"/>
        <v>59.985034396156408</v>
      </c>
      <c r="O459" s="16">
        <f t="shared" si="400"/>
        <v>30.014965603843592</v>
      </c>
      <c r="P459" s="49">
        <f t="shared" si="416"/>
        <v>4.6912688106585075E-2</v>
      </c>
      <c r="Q459" s="20">
        <f t="shared" si="370"/>
        <v>4.6912688106585075E-2</v>
      </c>
      <c r="R459" s="49">
        <f t="shared" si="417"/>
        <v>9.3782888266850661E-2</v>
      </c>
      <c r="S459" s="20">
        <f t="shared" si="371"/>
        <v>9.3782888266850661E-2</v>
      </c>
      <c r="T459" s="57">
        <f t="shared" si="418"/>
        <v>-8.3791691032527066E-2</v>
      </c>
      <c r="U459" s="16">
        <f t="shared" si="401"/>
        <v>-2.5855871978967965E-3</v>
      </c>
      <c r="V459" s="16">
        <f t="shared" si="419"/>
        <v>-2.5855871978967965E-3</v>
      </c>
      <c r="W459" s="34">
        <f t="shared" si="372"/>
        <v>4</v>
      </c>
      <c r="X459" s="49">
        <f t="shared" si="420"/>
        <v>59.985001184849807</v>
      </c>
      <c r="Y459" s="20">
        <f t="shared" si="421"/>
        <v>59.985001184849807</v>
      </c>
      <c r="Z459" s="16">
        <f t="shared" si="402"/>
        <v>30.014998815150193</v>
      </c>
      <c r="AA459" s="49">
        <f t="shared" si="373"/>
        <v>-1.4936920712430685E-3</v>
      </c>
      <c r="AB459" s="20">
        <f t="shared" si="403"/>
        <v>359.99850630792878</v>
      </c>
      <c r="AC459" s="49">
        <f t="shared" si="404"/>
        <v>2.9860303339682096E-3</v>
      </c>
      <c r="AD459" s="20">
        <f t="shared" si="405"/>
        <v>359.99701396966606</v>
      </c>
      <c r="AF459" s="58">
        <f t="shared" si="422"/>
        <v>6.1111685336250305</v>
      </c>
      <c r="AG459" s="51">
        <f t="shared" si="406"/>
        <v>366.67011201750182</v>
      </c>
      <c r="AH459" s="16">
        <f t="shared" si="407"/>
        <v>250.00234910284217</v>
      </c>
      <c r="AI459" s="52">
        <f t="shared" si="374"/>
        <v>159.83703122225927</v>
      </c>
      <c r="AJ459" s="52">
        <f t="shared" si="408"/>
        <v>4.8406380177823394E-2</v>
      </c>
      <c r="AK459" s="16">
        <f t="shared" si="423"/>
        <v>20.953856868434684</v>
      </c>
      <c r="AL459" s="16">
        <f t="shared" si="424"/>
        <v>20.952363176363463</v>
      </c>
      <c r="AM459" s="32">
        <f t="shared" si="375"/>
        <v>6.1111685274024952</v>
      </c>
      <c r="AN459" s="32">
        <f t="shared" si="376"/>
        <v>-2.7577876160598917E-4</v>
      </c>
      <c r="AO459" s="32">
        <f t="shared" si="377"/>
        <v>5.7070861956393859</v>
      </c>
      <c r="AP459" s="32">
        <f t="shared" si="378"/>
        <v>-2.7577876160598917E-4</v>
      </c>
      <c r="AQ459" s="32">
        <f t="shared" si="379"/>
        <v>2.185302708060636</v>
      </c>
      <c r="AR459" s="56">
        <f t="shared" ref="AR459:AT474" si="427">AR458+AO459</f>
        <v>2593.4495601622234</v>
      </c>
      <c r="AS459" s="56">
        <f t="shared" si="427"/>
        <v>-4.0806683463084172E-2</v>
      </c>
      <c r="AT459" s="56">
        <f t="shared" si="427"/>
        <v>479.51543754171968</v>
      </c>
      <c r="AU459" s="55">
        <f t="shared" si="410"/>
        <v>0.31005890174502254</v>
      </c>
      <c r="AV459" s="56">
        <f t="shared" si="380"/>
        <v>11547.222385637351</v>
      </c>
      <c r="AW459" s="53">
        <f t="shared" si="381"/>
        <v>1.0320009250986004E-2</v>
      </c>
      <c r="AX459" s="53">
        <f t="shared" si="382"/>
        <v>9.6756123049795861E-2</v>
      </c>
      <c r="AY459" s="56">
        <f t="shared" si="383"/>
        <v>676.66697517238345</v>
      </c>
      <c r="AZ459" s="56">
        <f t="shared" si="384"/>
        <v>399.59257805564818</v>
      </c>
      <c r="BA459" s="53">
        <f t="shared" si="385"/>
        <v>7.4403432051347793E-3</v>
      </c>
      <c r="BB459" s="56">
        <f t="shared" si="386"/>
        <v>277.09347201974441</v>
      </c>
      <c r="BC459" s="56">
        <f t="shared" si="387"/>
        <v>-1.9074903009141053E-2</v>
      </c>
      <c r="BD459" s="53">
        <f t="shared" si="388"/>
        <v>-1.7047664706002895E-8</v>
      </c>
      <c r="BE459" s="32">
        <f t="shared" si="389"/>
        <v>6.1111685165773659</v>
      </c>
      <c r="BF459" s="53">
        <f t="shared" si="390"/>
        <v>4.0331011378276609E-7</v>
      </c>
      <c r="BG459" s="51">
        <f t="shared" si="411"/>
        <v>6.1111689198874801</v>
      </c>
      <c r="BH459" s="51">
        <f t="shared" si="391"/>
        <v>-8.9372222131221309E-3</v>
      </c>
      <c r="BI459" s="51">
        <f t="shared" si="392"/>
        <v>-8.3791685757800535E-2</v>
      </c>
    </row>
    <row r="460" spans="1:61" ht="12.75" customHeight="1" x14ac:dyDescent="0.2">
      <c r="A460" s="45">
        <f t="shared" si="393"/>
        <v>434</v>
      </c>
      <c r="B460" s="57">
        <f t="shared" si="412"/>
        <v>9.6756123049795861E-2</v>
      </c>
      <c r="C460" s="16">
        <f t="shared" si="394"/>
        <v>9.3770092715828923E-2</v>
      </c>
      <c r="D460" s="34">
        <f t="shared" si="395"/>
        <v>1</v>
      </c>
      <c r="E460" s="49">
        <f t="shared" si="413"/>
        <v>8.119499704815257E-2</v>
      </c>
      <c r="F460" s="49">
        <f t="shared" si="396"/>
        <v>4.6906334488254611E-2</v>
      </c>
      <c r="G460" s="20">
        <f t="shared" si="367"/>
        <v>4.6906334488254611E-2</v>
      </c>
      <c r="H460" s="49">
        <f t="shared" si="397"/>
        <v>30.01503205111079</v>
      </c>
      <c r="I460" s="20">
        <f t="shared" si="368"/>
        <v>30.01503205111079</v>
      </c>
      <c r="J460" s="57">
        <f t="shared" si="398"/>
        <v>0</v>
      </c>
      <c r="K460" s="16">
        <f t="shared" si="369"/>
        <v>30.01503205111079</v>
      </c>
      <c r="L460" s="34">
        <f t="shared" si="399"/>
        <v>1</v>
      </c>
      <c r="M460" s="49">
        <f t="shared" si="414"/>
        <v>59.985001184849807</v>
      </c>
      <c r="N460" s="20">
        <f t="shared" si="415"/>
        <v>59.985001184849807</v>
      </c>
      <c r="O460" s="16">
        <f t="shared" si="400"/>
        <v>30.014998815150193</v>
      </c>
      <c r="P460" s="49">
        <f t="shared" si="416"/>
        <v>4.6906334488254618E-2</v>
      </c>
      <c r="Q460" s="20">
        <f t="shared" si="370"/>
        <v>4.6906334488254618E-2</v>
      </c>
      <c r="R460" s="49">
        <f t="shared" si="417"/>
        <v>9.3770092715500408E-2</v>
      </c>
      <c r="S460" s="20">
        <f t="shared" si="371"/>
        <v>9.3770092715500408E-2</v>
      </c>
      <c r="T460" s="57">
        <f t="shared" si="418"/>
        <v>-8.3791685757800535E-2</v>
      </c>
      <c r="U460" s="16">
        <f t="shared" si="401"/>
        <v>-2.5966887096479652E-3</v>
      </c>
      <c r="V460" s="16">
        <f t="shared" si="419"/>
        <v>-2.5966887096479652E-3</v>
      </c>
      <c r="W460" s="34">
        <f t="shared" si="372"/>
        <v>4</v>
      </c>
      <c r="X460" s="49">
        <f t="shared" si="420"/>
        <v>59.98496798288221</v>
      </c>
      <c r="Y460" s="20">
        <f t="shared" si="421"/>
        <v>59.98496798288221</v>
      </c>
      <c r="Z460" s="16">
        <f t="shared" si="402"/>
        <v>30.01503201711779</v>
      </c>
      <c r="AA460" s="49">
        <f t="shared" si="373"/>
        <v>-1.5001074144203005E-3</v>
      </c>
      <c r="AB460" s="20">
        <f t="shared" si="403"/>
        <v>359.99849989258558</v>
      </c>
      <c r="AC460" s="49">
        <f t="shared" si="404"/>
        <v>2.9988521926276805E-3</v>
      </c>
      <c r="AD460" s="20">
        <f t="shared" si="405"/>
        <v>359.9970011478074</v>
      </c>
      <c r="AF460" s="58">
        <f t="shared" si="422"/>
        <v>6.1111689198874801</v>
      </c>
      <c r="AG460" s="51">
        <f t="shared" si="406"/>
        <v>366.67013519324883</v>
      </c>
      <c r="AH460" s="16">
        <f t="shared" si="407"/>
        <v>250.00236490448785</v>
      </c>
      <c r="AI460" s="52">
        <f t="shared" si="374"/>
        <v>159.83705142757515</v>
      </c>
      <c r="AJ460" s="52">
        <f t="shared" si="408"/>
        <v>4.8406441902670849E-2</v>
      </c>
      <c r="AK460" s="16">
        <f t="shared" si="423"/>
        <v>21.002263310337355</v>
      </c>
      <c r="AL460" s="16">
        <f t="shared" si="424"/>
        <v>21.00076320292294</v>
      </c>
      <c r="AM460" s="32">
        <f t="shared" si="375"/>
        <v>6.1111689136113956</v>
      </c>
      <c r="AN460" s="32">
        <f t="shared" si="376"/>
        <v>-2.7696286648770885E-4</v>
      </c>
      <c r="AO460" s="32">
        <f t="shared" si="377"/>
        <v>5.7052385079481205</v>
      </c>
      <c r="AP460" s="32">
        <f t="shared" si="378"/>
        <v>-2.7696286648770885E-4</v>
      </c>
      <c r="AQ460" s="32">
        <f t="shared" si="379"/>
        <v>2.1901230691712725</v>
      </c>
      <c r="AR460" s="56">
        <f t="shared" si="427"/>
        <v>2599.1547986701717</v>
      </c>
      <c r="AS460" s="56">
        <f t="shared" si="427"/>
        <v>-4.1083646329571878E-2</v>
      </c>
      <c r="AT460" s="56">
        <f t="shared" si="427"/>
        <v>481.70556061089093</v>
      </c>
      <c r="AU460" s="55">
        <f t="shared" si="410"/>
        <v>0.31005890174502254</v>
      </c>
      <c r="AV460" s="56">
        <f t="shared" si="380"/>
        <v>11547.223845344617</v>
      </c>
      <c r="AW460" s="53">
        <f t="shared" si="381"/>
        <v>1.0320010555558826E-2</v>
      </c>
      <c r="AX460" s="53">
        <f t="shared" si="382"/>
        <v>9.6756129165362303E-2</v>
      </c>
      <c r="AY460" s="56">
        <f t="shared" si="383"/>
        <v>676.66693240298082</v>
      </c>
      <c r="AZ460" s="56">
        <f t="shared" si="384"/>
        <v>399.59262856893787</v>
      </c>
      <c r="BA460" s="53">
        <f t="shared" si="385"/>
        <v>7.4403432051347793E-3</v>
      </c>
      <c r="BB460" s="56">
        <f t="shared" si="386"/>
        <v>277.09350704767934</v>
      </c>
      <c r="BC460" s="56">
        <f t="shared" si="387"/>
        <v>-1.9203213636387773E-2</v>
      </c>
      <c r="BD460" s="53">
        <f t="shared" si="388"/>
        <v>-1.7162338764920558E-8</v>
      </c>
      <c r="BE460" s="32">
        <f t="shared" si="389"/>
        <v>6.111168902725141</v>
      </c>
      <c r="BF460" s="53">
        <f t="shared" si="390"/>
        <v>4.0504177147665768E-7</v>
      </c>
      <c r="BG460" s="51">
        <f t="shared" si="411"/>
        <v>6.1111693077669127</v>
      </c>
      <c r="BH460" s="51">
        <f t="shared" si="391"/>
        <v>-8.9372222130438203E-3</v>
      </c>
      <c r="BI460" s="51">
        <f t="shared" si="392"/>
        <v>-8.3791680460930301E-2</v>
      </c>
    </row>
    <row r="461" spans="1:61" ht="12.75" customHeight="1" x14ac:dyDescent="0.2">
      <c r="A461" s="45">
        <f t="shared" si="393"/>
        <v>435</v>
      </c>
      <c r="B461" s="57">
        <f t="shared" si="412"/>
        <v>9.6756129165362303E-2</v>
      </c>
      <c r="C461" s="16">
        <f t="shared" si="394"/>
        <v>9.3757276972780801E-2</v>
      </c>
      <c r="D461" s="34">
        <f t="shared" si="395"/>
        <v>1</v>
      </c>
      <c r="E461" s="49">
        <f t="shared" si="413"/>
        <v>8.1183872792897682E-2</v>
      </c>
      <c r="F461" s="49">
        <f t="shared" si="396"/>
        <v>4.6899970743409507E-2</v>
      </c>
      <c r="G461" s="20">
        <f t="shared" si="367"/>
        <v>4.6899970743409507E-2</v>
      </c>
      <c r="H461" s="49">
        <f t="shared" si="397"/>
        <v>30.015065244016345</v>
      </c>
      <c r="I461" s="20">
        <f t="shared" si="368"/>
        <v>30.015065244016345</v>
      </c>
      <c r="J461" s="57">
        <f t="shared" si="398"/>
        <v>0</v>
      </c>
      <c r="K461" s="16">
        <f t="shared" si="369"/>
        <v>30.015065244016345</v>
      </c>
      <c r="L461" s="34">
        <f t="shared" si="399"/>
        <v>1</v>
      </c>
      <c r="M461" s="49">
        <f t="shared" si="414"/>
        <v>59.984967982882225</v>
      </c>
      <c r="N461" s="20">
        <f t="shared" si="415"/>
        <v>59.984967982882225</v>
      </c>
      <c r="O461" s="16">
        <f t="shared" si="400"/>
        <v>30.015032017117775</v>
      </c>
      <c r="P461" s="49">
        <f t="shared" si="416"/>
        <v>4.68999707434095E-2</v>
      </c>
      <c r="Q461" s="20">
        <f t="shared" si="370"/>
        <v>4.68999707434095E-2</v>
      </c>
      <c r="R461" s="49">
        <f t="shared" si="417"/>
        <v>9.3757276976406248E-2</v>
      </c>
      <c r="S461" s="20">
        <f t="shared" si="371"/>
        <v>9.3757276976406248E-2</v>
      </c>
      <c r="T461" s="57">
        <f t="shared" si="418"/>
        <v>-8.3791680460930301E-2</v>
      </c>
      <c r="U461" s="16">
        <f t="shared" si="401"/>
        <v>-2.607807668032619E-3</v>
      </c>
      <c r="V461" s="16">
        <f t="shared" si="419"/>
        <v>-2.607807668032619E-3</v>
      </c>
      <c r="W461" s="34">
        <f t="shared" si="372"/>
        <v>4</v>
      </c>
      <c r="X461" s="49">
        <f t="shared" si="420"/>
        <v>59.984934790268454</v>
      </c>
      <c r="Y461" s="20">
        <f t="shared" si="421"/>
        <v>59.984934790268454</v>
      </c>
      <c r="Z461" s="16">
        <f t="shared" si="402"/>
        <v>30.015065209731546</v>
      </c>
      <c r="AA461" s="49">
        <f t="shared" si="373"/>
        <v>-1.5065328531274323E-3</v>
      </c>
      <c r="AB461" s="20">
        <f t="shared" si="403"/>
        <v>359.99849346714689</v>
      </c>
      <c r="AC461" s="49">
        <f t="shared" si="404"/>
        <v>3.0116942523130438E-3</v>
      </c>
      <c r="AD461" s="20">
        <f t="shared" si="405"/>
        <v>359.99698830574766</v>
      </c>
      <c r="AF461" s="58">
        <f t="shared" si="422"/>
        <v>6.1111693077669127</v>
      </c>
      <c r="AG461" s="51">
        <f t="shared" si="406"/>
        <v>366.67015846601475</v>
      </c>
      <c r="AH461" s="16">
        <f t="shared" si="407"/>
        <v>250.00238077228281</v>
      </c>
      <c r="AI461" s="52">
        <f t="shared" si="374"/>
        <v>159.83707171747631</v>
      </c>
      <c r="AJ461" s="52">
        <f t="shared" si="408"/>
        <v>4.8406503596538641E-2</v>
      </c>
      <c r="AK461" s="16">
        <f t="shared" si="423"/>
        <v>21.050669813933894</v>
      </c>
      <c r="AL461" s="16">
        <f t="shared" si="424"/>
        <v>21.04916328108078</v>
      </c>
      <c r="AM461" s="32">
        <f t="shared" si="375"/>
        <v>6.1111693014369646</v>
      </c>
      <c r="AN461" s="32">
        <f t="shared" si="376"/>
        <v>-2.7814883245106883E-4</v>
      </c>
      <c r="AO461" s="32">
        <f t="shared" si="377"/>
        <v>5.7033867483806597</v>
      </c>
      <c r="AP461" s="32">
        <f t="shared" si="378"/>
        <v>-2.7814883245106883E-4</v>
      </c>
      <c r="AQ461" s="32">
        <f t="shared" si="379"/>
        <v>2.1949418737682875</v>
      </c>
      <c r="AR461" s="56">
        <f t="shared" si="427"/>
        <v>2604.8581854185522</v>
      </c>
      <c r="AS461" s="56">
        <f t="shared" si="427"/>
        <v>-4.136179516202295E-2</v>
      </c>
      <c r="AT461" s="56">
        <f t="shared" si="427"/>
        <v>483.90050248465923</v>
      </c>
      <c r="AU461" s="55">
        <f t="shared" si="410"/>
        <v>0.31005890174502254</v>
      </c>
      <c r="AV461" s="56">
        <f t="shared" si="380"/>
        <v>11547.225311162638</v>
      </c>
      <c r="AW461" s="53">
        <f t="shared" si="381"/>
        <v>1.0320011865592964E-2</v>
      </c>
      <c r="AX461" s="53">
        <f t="shared" si="382"/>
        <v>9.6756135306529864E-2</v>
      </c>
      <c r="AY461" s="56">
        <f t="shared" si="383"/>
        <v>676.66688945454132</v>
      </c>
      <c r="AZ461" s="56">
        <f t="shared" si="384"/>
        <v>399.59267929369076</v>
      </c>
      <c r="BA461" s="53">
        <f t="shared" si="385"/>
        <v>7.4403432051347793E-3</v>
      </c>
      <c r="BB461" s="56">
        <f t="shared" si="386"/>
        <v>277.0935422222513</v>
      </c>
      <c r="BC461" s="56">
        <f t="shared" si="387"/>
        <v>-1.933206140074617E-2</v>
      </c>
      <c r="BD461" s="53">
        <f t="shared" si="388"/>
        <v>-1.7277492875211313E-8</v>
      </c>
      <c r="BE461" s="32">
        <f t="shared" si="389"/>
        <v>6.1111692904894195</v>
      </c>
      <c r="BF461" s="53">
        <f t="shared" si="390"/>
        <v>4.0677615056540207E-7</v>
      </c>
      <c r="BG461" s="51">
        <f t="shared" si="411"/>
        <v>6.11116969726557</v>
      </c>
      <c r="BH461" s="51">
        <f t="shared" si="391"/>
        <v>-8.9372222129650482E-3</v>
      </c>
      <c r="BI461" s="51">
        <f t="shared" si="392"/>
        <v>-8.379167514188561E-2</v>
      </c>
    </row>
    <row r="462" spans="1:61" ht="12.75" customHeight="1" x14ac:dyDescent="0.2">
      <c r="A462" s="45">
        <f t="shared" si="393"/>
        <v>436</v>
      </c>
      <c r="B462" s="57">
        <f t="shared" si="412"/>
        <v>9.6756135306529864E-2</v>
      </c>
      <c r="C462" s="16">
        <f t="shared" si="394"/>
        <v>9.3744441054184335E-2</v>
      </c>
      <c r="D462" s="34">
        <f t="shared" si="395"/>
        <v>1</v>
      </c>
      <c r="E462" s="49">
        <f t="shared" si="413"/>
        <v>8.1172731082821512E-2</v>
      </c>
      <c r="F462" s="49">
        <f t="shared" si="396"/>
        <v>4.6893596880050861E-2</v>
      </c>
      <c r="G462" s="20">
        <f t="shared" si="367"/>
        <v>4.6893596880050861E-2</v>
      </c>
      <c r="H462" s="49">
        <f t="shared" si="397"/>
        <v>30.015098427555017</v>
      </c>
      <c r="I462" s="20">
        <f t="shared" si="368"/>
        <v>30.015098427555017</v>
      </c>
      <c r="J462" s="57">
        <f t="shared" si="398"/>
        <v>0</v>
      </c>
      <c r="K462" s="16">
        <f t="shared" si="369"/>
        <v>30.015098427555017</v>
      </c>
      <c r="L462" s="34">
        <f t="shared" si="399"/>
        <v>1</v>
      </c>
      <c r="M462" s="49">
        <f t="shared" si="414"/>
        <v>59.984934790268454</v>
      </c>
      <c r="N462" s="20">
        <f t="shared" si="415"/>
        <v>59.984934790268454</v>
      </c>
      <c r="O462" s="16">
        <f t="shared" si="400"/>
        <v>30.015065209731546</v>
      </c>
      <c r="P462" s="49">
        <f t="shared" si="416"/>
        <v>4.6893596880050868E-2</v>
      </c>
      <c r="Q462" s="20">
        <f t="shared" si="370"/>
        <v>4.6893596880050868E-2</v>
      </c>
      <c r="R462" s="49">
        <f t="shared" si="417"/>
        <v>9.3744441049072036E-2</v>
      </c>
      <c r="S462" s="20">
        <f t="shared" si="371"/>
        <v>9.3744441049072036E-2</v>
      </c>
      <c r="T462" s="57">
        <f t="shared" si="418"/>
        <v>-8.379167514188561E-2</v>
      </c>
      <c r="U462" s="16">
        <f t="shared" si="401"/>
        <v>-2.6189440590640989E-3</v>
      </c>
      <c r="V462" s="16">
        <f t="shared" si="419"/>
        <v>-2.6189440590640989E-3</v>
      </c>
      <c r="W462" s="34">
        <f t="shared" si="372"/>
        <v>4</v>
      </c>
      <c r="X462" s="49">
        <f t="shared" si="420"/>
        <v>59.984901607023261</v>
      </c>
      <c r="Y462" s="20">
        <f t="shared" si="421"/>
        <v>59.984901607023261</v>
      </c>
      <c r="Z462" s="16">
        <f t="shared" si="402"/>
        <v>30.015098392976739</v>
      </c>
      <c r="AA462" s="49">
        <f t="shared" si="373"/>
        <v>-1.5129683793166421E-3</v>
      </c>
      <c r="AB462" s="20">
        <f t="shared" si="403"/>
        <v>359.9984870316207</v>
      </c>
      <c r="AC462" s="49">
        <f t="shared" si="404"/>
        <v>3.0245563762095595E-3</v>
      </c>
      <c r="AD462" s="20">
        <f t="shared" si="405"/>
        <v>359.9969754436238</v>
      </c>
      <c r="AF462" s="58">
        <f t="shared" si="422"/>
        <v>6.11116969726557</v>
      </c>
      <c r="AG462" s="51">
        <f t="shared" si="406"/>
        <v>366.67018183593422</v>
      </c>
      <c r="AH462" s="16">
        <f t="shared" si="407"/>
        <v>250.00239670631879</v>
      </c>
      <c r="AI462" s="52">
        <f t="shared" si="374"/>
        <v>159.83709209208016</v>
      </c>
      <c r="AJ462" s="52">
        <f t="shared" si="408"/>
        <v>4.8406565259369927E-2</v>
      </c>
      <c r="AK462" s="16">
        <f t="shared" si="423"/>
        <v>21.099076379193264</v>
      </c>
      <c r="AL462" s="16">
        <f t="shared" si="424"/>
        <v>21.097563410813962</v>
      </c>
      <c r="AM462" s="32">
        <f t="shared" si="375"/>
        <v>6.111169690881443</v>
      </c>
      <c r="AN462" s="32">
        <f t="shared" si="376"/>
        <v>-2.7933665800564973E-4</v>
      </c>
      <c r="AO462" s="32">
        <f t="shared" si="377"/>
        <v>5.7015309182463652</v>
      </c>
      <c r="AP462" s="32">
        <f t="shared" si="378"/>
        <v>-2.7933665800564973E-4</v>
      </c>
      <c r="AQ462" s="32">
        <f t="shared" si="379"/>
        <v>2.1997591184101832</v>
      </c>
      <c r="AR462" s="56">
        <f t="shared" si="427"/>
        <v>2610.5597163367988</v>
      </c>
      <c r="AS462" s="56">
        <f t="shared" si="427"/>
        <v>-4.1641131820028598E-2</v>
      </c>
      <c r="AT462" s="56">
        <f t="shared" si="427"/>
        <v>486.10026160306938</v>
      </c>
      <c r="AU462" s="55">
        <f t="shared" si="410"/>
        <v>0.31005890174502254</v>
      </c>
      <c r="AV462" s="56">
        <f t="shared" si="380"/>
        <v>11547.226783099897</v>
      </c>
      <c r="AW462" s="53">
        <f t="shared" si="381"/>
        <v>1.0320013181096002E-2</v>
      </c>
      <c r="AX462" s="53">
        <f t="shared" si="382"/>
        <v>9.6756141473334098E-2</v>
      </c>
      <c r="AY462" s="56">
        <f t="shared" si="383"/>
        <v>676.66684632681643</v>
      </c>
      <c r="AZ462" s="56">
        <f t="shared" si="384"/>
        <v>399.5927302302004</v>
      </c>
      <c r="BA462" s="53">
        <f t="shared" si="385"/>
        <v>7.4403432051347793E-3</v>
      </c>
      <c r="BB462" s="56">
        <f t="shared" si="386"/>
        <v>277.09357754366386</v>
      </c>
      <c r="BC462" s="56">
        <f t="shared" si="387"/>
        <v>-1.9461447047831371E-2</v>
      </c>
      <c r="BD462" s="53">
        <f t="shared" si="388"/>
        <v>-1.7393127703247959E-8</v>
      </c>
      <c r="BE462" s="32">
        <f t="shared" si="389"/>
        <v>6.1111696798724422</v>
      </c>
      <c r="BF462" s="53">
        <f t="shared" si="390"/>
        <v>4.0851324886730485E-7</v>
      </c>
      <c r="BG462" s="51">
        <f t="shared" si="411"/>
        <v>6.1111700883856912</v>
      </c>
      <c r="BH462" s="51">
        <f t="shared" si="391"/>
        <v>-8.9372222128858148E-3</v>
      </c>
      <c r="BI462" s="51">
        <f t="shared" si="392"/>
        <v>-8.3791669800635668E-2</v>
      </c>
    </row>
    <row r="463" spans="1:61" ht="12.75" customHeight="1" x14ac:dyDescent="0.2">
      <c r="A463" s="45">
        <f t="shared" si="393"/>
        <v>437</v>
      </c>
      <c r="B463" s="57">
        <f t="shared" si="412"/>
        <v>9.6756141473334098E-2</v>
      </c>
      <c r="C463" s="16">
        <f t="shared" si="394"/>
        <v>9.3731585097145853E-2</v>
      </c>
      <c r="D463" s="34">
        <f t="shared" si="395"/>
        <v>1</v>
      </c>
      <c r="E463" s="49">
        <f t="shared" si="413"/>
        <v>8.1161572036670071E-2</v>
      </c>
      <c r="F463" s="49">
        <f t="shared" si="396"/>
        <v>4.6887212966717544E-2</v>
      </c>
      <c r="G463" s="20">
        <f t="shared" si="367"/>
        <v>4.6887212966717544E-2</v>
      </c>
      <c r="H463" s="49">
        <f t="shared" si="397"/>
        <v>30.015131601712131</v>
      </c>
      <c r="I463" s="20">
        <f t="shared" si="368"/>
        <v>30.015131601712131</v>
      </c>
      <c r="J463" s="57">
        <f t="shared" si="398"/>
        <v>0</v>
      </c>
      <c r="K463" s="16">
        <f t="shared" si="369"/>
        <v>30.015131601712131</v>
      </c>
      <c r="L463" s="34">
        <f t="shared" si="399"/>
        <v>1</v>
      </c>
      <c r="M463" s="49">
        <f t="shared" si="414"/>
        <v>59.984901607023261</v>
      </c>
      <c r="N463" s="20">
        <f t="shared" si="415"/>
        <v>59.984901607023261</v>
      </c>
      <c r="O463" s="16">
        <f t="shared" si="400"/>
        <v>30.015098392976739</v>
      </c>
      <c r="P463" s="49">
        <f t="shared" si="416"/>
        <v>4.6887212966717544E-2</v>
      </c>
      <c r="Q463" s="20">
        <f t="shared" si="370"/>
        <v>4.6887212966717544E-2</v>
      </c>
      <c r="R463" s="49">
        <f t="shared" si="417"/>
        <v>9.3731585096291273E-2</v>
      </c>
      <c r="S463" s="20">
        <f t="shared" si="371"/>
        <v>9.3731585096291273E-2</v>
      </c>
      <c r="T463" s="57">
        <f t="shared" si="418"/>
        <v>-8.3791669800635668E-2</v>
      </c>
      <c r="U463" s="16">
        <f t="shared" si="401"/>
        <v>-2.630097763965597E-3</v>
      </c>
      <c r="V463" s="16">
        <f t="shared" si="419"/>
        <v>-2.630097763965597E-3</v>
      </c>
      <c r="W463" s="34">
        <f t="shared" si="372"/>
        <v>4</v>
      </c>
      <c r="X463" s="49">
        <f t="shared" si="420"/>
        <v>59.984868433161367</v>
      </c>
      <c r="Y463" s="20">
        <f t="shared" si="421"/>
        <v>59.984868433161367</v>
      </c>
      <c r="Z463" s="16">
        <f t="shared" si="402"/>
        <v>30.015131566838633</v>
      </c>
      <c r="AA463" s="49">
        <f t="shared" si="373"/>
        <v>-1.5194139244025062E-3</v>
      </c>
      <c r="AB463" s="20">
        <f t="shared" si="403"/>
        <v>359.99848058607557</v>
      </c>
      <c r="AC463" s="49">
        <f t="shared" si="404"/>
        <v>3.0374385494322323E-3</v>
      </c>
      <c r="AD463" s="20">
        <f t="shared" si="405"/>
        <v>359.99696256145057</v>
      </c>
      <c r="AF463" s="58">
        <f t="shared" si="422"/>
        <v>6.1111700883856912</v>
      </c>
      <c r="AG463" s="51">
        <f t="shared" si="406"/>
        <v>366.67020530314147</v>
      </c>
      <c r="AH463" s="16">
        <f t="shared" si="407"/>
        <v>250.00241270668738</v>
      </c>
      <c r="AI463" s="52">
        <f t="shared" si="374"/>
        <v>159.83711255150376</v>
      </c>
      <c r="AJ463" s="52">
        <f t="shared" si="408"/>
        <v>4.8406626891164706E-2</v>
      </c>
      <c r="AK463" s="16">
        <f t="shared" si="423"/>
        <v>21.147483006084428</v>
      </c>
      <c r="AL463" s="16">
        <f t="shared" si="424"/>
        <v>21.145963592160001</v>
      </c>
      <c r="AM463" s="32">
        <f t="shared" si="375"/>
        <v>6.11117008194707</v>
      </c>
      <c r="AN463" s="32">
        <f t="shared" si="376"/>
        <v>-2.8052633048411492E-4</v>
      </c>
      <c r="AO463" s="32">
        <f t="shared" si="377"/>
        <v>5.6996710188551774</v>
      </c>
      <c r="AP463" s="32">
        <f t="shared" si="378"/>
        <v>-2.8052633048411492E-4</v>
      </c>
      <c r="AQ463" s="32">
        <f t="shared" si="379"/>
        <v>2.2045747996625873</v>
      </c>
      <c r="AR463" s="56">
        <f t="shared" si="427"/>
        <v>2616.2593873556539</v>
      </c>
      <c r="AS463" s="56">
        <f t="shared" si="427"/>
        <v>-4.1921658150512714E-2</v>
      </c>
      <c r="AT463" s="56">
        <f t="shared" si="427"/>
        <v>488.30483640273195</v>
      </c>
      <c r="AU463" s="55">
        <f t="shared" si="410"/>
        <v>0.31005890174502254</v>
      </c>
      <c r="AV463" s="56">
        <f t="shared" si="380"/>
        <v>11547.228261164852</v>
      </c>
      <c r="AW463" s="53">
        <f t="shared" si="381"/>
        <v>1.0320014502075498E-2</v>
      </c>
      <c r="AX463" s="53">
        <f t="shared" si="382"/>
        <v>9.6756147665810449E-2</v>
      </c>
      <c r="AY463" s="56">
        <f t="shared" si="383"/>
        <v>676.66680301955864</v>
      </c>
      <c r="AZ463" s="56">
        <f t="shared" si="384"/>
        <v>399.59278137875941</v>
      </c>
      <c r="BA463" s="53">
        <f t="shared" si="385"/>
        <v>7.4403432051347793E-3</v>
      </c>
      <c r="BB463" s="56">
        <f t="shared" si="386"/>
        <v>277.09361301211999</v>
      </c>
      <c r="BC463" s="56">
        <f t="shared" si="387"/>
        <v>-1.9591371320757389E-2</v>
      </c>
      <c r="BD463" s="53">
        <f t="shared" si="388"/>
        <v>-1.7509243913168005E-8</v>
      </c>
      <c r="BE463" s="32">
        <f t="shared" si="389"/>
        <v>6.1111700708764474</v>
      </c>
      <c r="BF463" s="53">
        <f t="shared" si="390"/>
        <v>4.102530478550895E-7</v>
      </c>
      <c r="BG463" s="51">
        <f t="shared" si="411"/>
        <v>6.1111704811294949</v>
      </c>
      <c r="BH463" s="51">
        <f t="shared" si="391"/>
        <v>-8.9372222128061216E-3</v>
      </c>
      <c r="BI463" s="51">
        <f t="shared" si="392"/>
        <v>-8.379166443714986E-2</v>
      </c>
    </row>
    <row r="464" spans="1:61" ht="12.75" customHeight="1" x14ac:dyDescent="0.2">
      <c r="A464" s="45">
        <f t="shared" si="393"/>
        <v>438</v>
      </c>
      <c r="B464" s="57">
        <f t="shared" si="412"/>
        <v>9.6756147665810449E-2</v>
      </c>
      <c r="C464" s="16">
        <f t="shared" si="394"/>
        <v>9.3718709116387799E-2</v>
      </c>
      <c r="D464" s="34">
        <f t="shared" si="395"/>
        <v>1</v>
      </c>
      <c r="E464" s="49">
        <f t="shared" si="413"/>
        <v>8.1150395667217712E-2</v>
      </c>
      <c r="F464" s="49">
        <f t="shared" si="396"/>
        <v>4.6880819010728603E-2</v>
      </c>
      <c r="G464" s="20">
        <f t="shared" si="367"/>
        <v>4.6880819010728603E-2</v>
      </c>
      <c r="H464" s="49">
        <f t="shared" si="397"/>
        <v>30.015164766472981</v>
      </c>
      <c r="I464" s="20">
        <f t="shared" si="368"/>
        <v>30.015164766472981</v>
      </c>
      <c r="J464" s="57">
        <f t="shared" si="398"/>
        <v>0</v>
      </c>
      <c r="K464" s="16">
        <f t="shared" si="369"/>
        <v>30.015164766472981</v>
      </c>
      <c r="L464" s="34">
        <f t="shared" si="399"/>
        <v>1</v>
      </c>
      <c r="M464" s="49">
        <f t="shared" si="414"/>
        <v>59.984868433161367</v>
      </c>
      <c r="N464" s="20">
        <f t="shared" si="415"/>
        <v>59.984868433161367</v>
      </c>
      <c r="O464" s="16">
        <f t="shared" si="400"/>
        <v>30.015131566838633</v>
      </c>
      <c r="P464" s="49">
        <f t="shared" si="416"/>
        <v>4.6880819010728582E-2</v>
      </c>
      <c r="Q464" s="20">
        <f t="shared" si="370"/>
        <v>4.6880819010728582E-2</v>
      </c>
      <c r="R464" s="49">
        <f t="shared" si="417"/>
        <v>9.3718709117593224E-2</v>
      </c>
      <c r="S464" s="20">
        <f t="shared" si="371"/>
        <v>9.3718709117593224E-2</v>
      </c>
      <c r="T464" s="57">
        <f t="shared" si="418"/>
        <v>-8.379166443714986E-2</v>
      </c>
      <c r="U464" s="16">
        <f t="shared" si="401"/>
        <v>-2.641268769932148E-3</v>
      </c>
      <c r="V464" s="16">
        <f t="shared" si="419"/>
        <v>-2.641268769932148E-3</v>
      </c>
      <c r="W464" s="34">
        <f t="shared" si="372"/>
        <v>4</v>
      </c>
      <c r="X464" s="49">
        <f t="shared" si="420"/>
        <v>59.984835268697424</v>
      </c>
      <c r="Y464" s="20">
        <f t="shared" si="421"/>
        <v>59.984835268697424</v>
      </c>
      <c r="Z464" s="16">
        <f t="shared" si="402"/>
        <v>30.015164731302576</v>
      </c>
      <c r="AA464" s="49">
        <f t="shared" si="373"/>
        <v>-1.5258694810194701E-3</v>
      </c>
      <c r="AB464" s="20">
        <f t="shared" si="403"/>
        <v>359.99847413051896</v>
      </c>
      <c r="AC464" s="49">
        <f t="shared" si="404"/>
        <v>3.0503407569179544E-3</v>
      </c>
      <c r="AD464" s="20">
        <f t="shared" si="405"/>
        <v>359.99694965924306</v>
      </c>
      <c r="AF464" s="58">
        <f t="shared" si="422"/>
        <v>6.1111704811294949</v>
      </c>
      <c r="AG464" s="51">
        <f t="shared" si="406"/>
        <v>366.67022886776971</v>
      </c>
      <c r="AH464" s="16">
        <f t="shared" si="407"/>
        <v>250.00242877347935</v>
      </c>
      <c r="AI464" s="52">
        <f t="shared" si="374"/>
        <v>159.83713309586327</v>
      </c>
      <c r="AJ464" s="52">
        <f t="shared" si="408"/>
        <v>4.8406688491752448E-2</v>
      </c>
      <c r="AK464" s="16">
        <f t="shared" si="423"/>
        <v>21.195889694576181</v>
      </c>
      <c r="AL464" s="16">
        <f t="shared" si="424"/>
        <v>21.194363825095138</v>
      </c>
      <c r="AM464" s="32">
        <f t="shared" si="375"/>
        <v>6.1111704746360624</v>
      </c>
      <c r="AN464" s="32">
        <f t="shared" si="376"/>
        <v>-2.817178485220899E-4</v>
      </c>
      <c r="AO464" s="32">
        <f t="shared" si="377"/>
        <v>5.6978070515222701</v>
      </c>
      <c r="AP464" s="32">
        <f t="shared" si="378"/>
        <v>-2.817178485220899E-4</v>
      </c>
      <c r="AQ464" s="32">
        <f t="shared" si="379"/>
        <v>2.2093889140861216</v>
      </c>
      <c r="AR464" s="56">
        <f t="shared" si="427"/>
        <v>2621.9571944071763</v>
      </c>
      <c r="AS464" s="56">
        <f t="shared" si="427"/>
        <v>-4.2203375999034801E-2</v>
      </c>
      <c r="AT464" s="56">
        <f t="shared" si="427"/>
        <v>490.51422531681806</v>
      </c>
      <c r="AU464" s="55">
        <f t="shared" si="410"/>
        <v>0.31005890174502254</v>
      </c>
      <c r="AV464" s="56">
        <f t="shared" si="380"/>
        <v>11547.229745365892</v>
      </c>
      <c r="AW464" s="53">
        <f t="shared" si="381"/>
        <v>1.0320015828538949E-2</v>
      </c>
      <c r="AX464" s="53">
        <f t="shared" si="382"/>
        <v>9.6756153883994028E-2</v>
      </c>
      <c r="AY464" s="56">
        <f t="shared" si="383"/>
        <v>676.66675953252206</v>
      </c>
      <c r="AZ464" s="56">
        <f t="shared" si="384"/>
        <v>399.59283273965815</v>
      </c>
      <c r="BA464" s="53">
        <f t="shared" si="385"/>
        <v>7.4403432051347793E-3</v>
      </c>
      <c r="BB464" s="56">
        <f t="shared" si="386"/>
        <v>277.09364862782087</v>
      </c>
      <c r="BC464" s="56">
        <f t="shared" si="387"/>
        <v>-1.9721834956953899E-2</v>
      </c>
      <c r="BD464" s="53">
        <f t="shared" si="388"/>
        <v>-1.7625842164028742E-8</v>
      </c>
      <c r="BE464" s="32">
        <f t="shared" si="389"/>
        <v>6.1111704635036528</v>
      </c>
      <c r="BF464" s="53">
        <f t="shared" si="390"/>
        <v>4.1199554553138709E-7</v>
      </c>
      <c r="BG464" s="51">
        <f t="shared" si="411"/>
        <v>6.111170875499198</v>
      </c>
      <c r="BH464" s="51">
        <f t="shared" si="391"/>
        <v>-8.9372222127259635E-3</v>
      </c>
      <c r="BI464" s="51">
        <f t="shared" si="392"/>
        <v>-8.3791659051397668E-2</v>
      </c>
    </row>
    <row r="465" spans="1:61" ht="12.75" customHeight="1" x14ac:dyDescent="0.2">
      <c r="A465" s="45">
        <f t="shared" si="393"/>
        <v>439</v>
      </c>
      <c r="B465" s="57">
        <f t="shared" si="412"/>
        <v>9.6756153883994028E-2</v>
      </c>
      <c r="C465" s="16">
        <f t="shared" si="394"/>
        <v>9.3705813127030524E-2</v>
      </c>
      <c r="D465" s="34">
        <f t="shared" si="395"/>
        <v>1</v>
      </c>
      <c r="E465" s="49">
        <f t="shared" si="413"/>
        <v>8.1139201987583301E-2</v>
      </c>
      <c r="F465" s="49">
        <f t="shared" si="396"/>
        <v>4.687441501960235E-2</v>
      </c>
      <c r="G465" s="20">
        <f t="shared" si="367"/>
        <v>4.687441501960235E-2</v>
      </c>
      <c r="H465" s="49">
        <f t="shared" si="397"/>
        <v>30.015197921822967</v>
      </c>
      <c r="I465" s="20">
        <f t="shared" si="368"/>
        <v>30.015197921822967</v>
      </c>
      <c r="J465" s="57">
        <f t="shared" si="398"/>
        <v>0</v>
      </c>
      <c r="K465" s="16">
        <f t="shared" si="369"/>
        <v>30.015197921822967</v>
      </c>
      <c r="L465" s="34">
        <f t="shared" si="399"/>
        <v>1</v>
      </c>
      <c r="M465" s="49">
        <f t="shared" si="414"/>
        <v>59.984835268697424</v>
      </c>
      <c r="N465" s="20">
        <f t="shared" si="415"/>
        <v>59.984835268697424</v>
      </c>
      <c r="O465" s="16">
        <f t="shared" si="400"/>
        <v>30.015164731302576</v>
      </c>
      <c r="P465" s="49">
        <f t="shared" si="416"/>
        <v>4.687441501960235E-2</v>
      </c>
      <c r="Q465" s="20">
        <f t="shared" si="370"/>
        <v>4.687441501960235E-2</v>
      </c>
      <c r="R465" s="49">
        <f t="shared" si="417"/>
        <v>9.3705813124186188E-2</v>
      </c>
      <c r="S465" s="20">
        <f t="shared" si="371"/>
        <v>9.3705813124186188E-2</v>
      </c>
      <c r="T465" s="57">
        <f t="shared" si="418"/>
        <v>-8.3791659051397668E-2</v>
      </c>
      <c r="U465" s="16">
        <f t="shared" si="401"/>
        <v>-2.6524570638143674E-3</v>
      </c>
      <c r="V465" s="16">
        <f t="shared" si="419"/>
        <v>-2.6524570638143674E-3</v>
      </c>
      <c r="W465" s="34">
        <f t="shared" si="372"/>
        <v>4</v>
      </c>
      <c r="X465" s="49">
        <f t="shared" si="420"/>
        <v>59.984802113646069</v>
      </c>
      <c r="Y465" s="20">
        <f t="shared" si="421"/>
        <v>59.984802113646069</v>
      </c>
      <c r="Z465" s="16">
        <f t="shared" si="402"/>
        <v>30.015197886353931</v>
      </c>
      <c r="AA465" s="49">
        <f t="shared" si="373"/>
        <v>-1.5323350416029358E-3</v>
      </c>
      <c r="AB465" s="20">
        <f t="shared" si="403"/>
        <v>359.99846766495841</v>
      </c>
      <c r="AC465" s="49">
        <f t="shared" si="404"/>
        <v>3.0632628644982076E-3</v>
      </c>
      <c r="AD465" s="20">
        <f t="shared" si="405"/>
        <v>359.99693673713551</v>
      </c>
      <c r="AF465" s="58">
        <f t="shared" si="422"/>
        <v>6.111170875499198</v>
      </c>
      <c r="AG465" s="51">
        <f t="shared" si="406"/>
        <v>366.67025252995188</v>
      </c>
      <c r="AH465" s="16">
        <f t="shared" si="407"/>
        <v>250.0024449067854</v>
      </c>
      <c r="AI465" s="52">
        <f t="shared" si="374"/>
        <v>159.83715372527459</v>
      </c>
      <c r="AJ465" s="52">
        <f t="shared" si="408"/>
        <v>4.8406750061189996E-2</v>
      </c>
      <c r="AK465" s="16">
        <f t="shared" si="423"/>
        <v>21.244296444637371</v>
      </c>
      <c r="AL465" s="16">
        <f t="shared" si="424"/>
        <v>21.242764109595782</v>
      </c>
      <c r="AM465" s="32">
        <f t="shared" si="375"/>
        <v>6.1111708689506363</v>
      </c>
      <c r="AN465" s="32">
        <f t="shared" si="376"/>
        <v>-2.8291121071846872E-4</v>
      </c>
      <c r="AO465" s="32">
        <f t="shared" si="377"/>
        <v>5.6959390175657187</v>
      </c>
      <c r="AP465" s="32">
        <f t="shared" si="378"/>
        <v>-2.8291121071846872E-4</v>
      </c>
      <c r="AQ465" s="32">
        <f t="shared" si="379"/>
        <v>2.2142014582425311</v>
      </c>
      <c r="AR465" s="56">
        <f t="shared" si="427"/>
        <v>2627.653133424742</v>
      </c>
      <c r="AS465" s="56">
        <f t="shared" si="427"/>
        <v>-4.2486287209753268E-2</v>
      </c>
      <c r="AT465" s="56">
        <f t="shared" si="427"/>
        <v>492.7284267750606</v>
      </c>
      <c r="AU465" s="55">
        <f t="shared" si="410"/>
        <v>0.31005890174502254</v>
      </c>
      <c r="AV465" s="56">
        <f t="shared" si="380"/>
        <v>11547.231235711391</v>
      </c>
      <c r="AW465" s="53">
        <f t="shared" si="381"/>
        <v>1.0320017160493841E-2</v>
      </c>
      <c r="AX465" s="53">
        <f t="shared" si="382"/>
        <v>9.6756160127919932E-2</v>
      </c>
      <c r="AY465" s="56">
        <f t="shared" si="383"/>
        <v>676.66671586546147</v>
      </c>
      <c r="AZ465" s="56">
        <f t="shared" si="384"/>
        <v>399.59288431318646</v>
      </c>
      <c r="BA465" s="53">
        <f t="shared" si="385"/>
        <v>7.4403432051347793E-3</v>
      </c>
      <c r="BB465" s="56">
        <f t="shared" si="386"/>
        <v>277.09368439096772</v>
      </c>
      <c r="BC465" s="56">
        <f t="shared" si="387"/>
        <v>-1.9852838692713703E-2</v>
      </c>
      <c r="BD465" s="53">
        <f t="shared" si="388"/>
        <v>-1.7742923113871408E-8</v>
      </c>
      <c r="BE465" s="32">
        <f t="shared" si="389"/>
        <v>6.1111708577562753</v>
      </c>
      <c r="BF465" s="53">
        <f t="shared" si="390"/>
        <v>4.1374073984510428E-7</v>
      </c>
      <c r="BG465" s="51">
        <f t="shared" si="411"/>
        <v>6.1111712714970148</v>
      </c>
      <c r="BH465" s="51">
        <f t="shared" si="391"/>
        <v>-8.9372222126453422E-3</v>
      </c>
      <c r="BI465" s="51">
        <f t="shared" si="392"/>
        <v>-8.3791653643348771E-2</v>
      </c>
    </row>
    <row r="466" spans="1:61" ht="12.75" customHeight="1" x14ac:dyDescent="0.2">
      <c r="A466" s="45">
        <f t="shared" si="393"/>
        <v>440</v>
      </c>
      <c r="B466" s="57">
        <f t="shared" si="412"/>
        <v>9.6756160127919932E-2</v>
      </c>
      <c r="C466" s="16">
        <f t="shared" si="394"/>
        <v>9.3692897263451869E-2</v>
      </c>
      <c r="D466" s="34">
        <f t="shared" si="395"/>
        <v>1</v>
      </c>
      <c r="E466" s="49">
        <f t="shared" si="413"/>
        <v>8.1127991114149825E-2</v>
      </c>
      <c r="F466" s="49">
        <f t="shared" si="396"/>
        <v>4.6868001060513455E-2</v>
      </c>
      <c r="G466" s="20">
        <f t="shared" si="367"/>
        <v>4.6868001060513455E-2</v>
      </c>
      <c r="H466" s="49">
        <f t="shared" si="397"/>
        <v>30.015231067747493</v>
      </c>
      <c r="I466" s="20">
        <f t="shared" si="368"/>
        <v>30.015231067747493</v>
      </c>
      <c r="J466" s="57">
        <f t="shared" si="398"/>
        <v>0</v>
      </c>
      <c r="K466" s="16">
        <f t="shared" si="369"/>
        <v>30.015231067747493</v>
      </c>
      <c r="L466" s="34">
        <f t="shared" si="399"/>
        <v>1</v>
      </c>
      <c r="M466" s="49">
        <f t="shared" si="414"/>
        <v>59.984802113646097</v>
      </c>
      <c r="N466" s="20">
        <f t="shared" si="415"/>
        <v>59.984802113646097</v>
      </c>
      <c r="O466" s="16">
        <f t="shared" si="400"/>
        <v>30.015197886353903</v>
      </c>
      <c r="P466" s="49">
        <f t="shared" si="416"/>
        <v>4.686800106051342E-2</v>
      </c>
      <c r="Q466" s="20">
        <f t="shared" si="370"/>
        <v>4.686800106051342E-2</v>
      </c>
      <c r="R466" s="49">
        <f t="shared" si="417"/>
        <v>9.3692897263406169E-2</v>
      </c>
      <c r="S466" s="20">
        <f t="shared" si="371"/>
        <v>9.3692897263406169E-2</v>
      </c>
      <c r="T466" s="57">
        <f t="shared" si="418"/>
        <v>-8.3791653643348771E-2</v>
      </c>
      <c r="U466" s="16">
        <f t="shared" si="401"/>
        <v>-2.6636625291989457E-3</v>
      </c>
      <c r="V466" s="16">
        <f t="shared" si="419"/>
        <v>-2.6636625291989457E-3</v>
      </c>
      <c r="W466" s="34">
        <f t="shared" si="372"/>
        <v>4</v>
      </c>
      <c r="X466" s="49">
        <f t="shared" si="420"/>
        <v>59.98476896802191</v>
      </c>
      <c r="Y466" s="20">
        <f t="shared" si="421"/>
        <v>59.98476896802191</v>
      </c>
      <c r="Z466" s="16">
        <f t="shared" si="402"/>
        <v>30.01523103197809</v>
      </c>
      <c r="AA466" s="49">
        <f t="shared" si="373"/>
        <v>-1.5388105389321646E-3</v>
      </c>
      <c r="AB466" s="20">
        <f t="shared" si="403"/>
        <v>359.99846118946107</v>
      </c>
      <c r="AC466" s="49">
        <f t="shared" si="404"/>
        <v>3.0762048583566621E-3</v>
      </c>
      <c r="AD466" s="20">
        <f t="shared" si="405"/>
        <v>359.99692379514164</v>
      </c>
      <c r="AF466" s="58">
        <f t="shared" si="422"/>
        <v>6.1111712714970148</v>
      </c>
      <c r="AG466" s="51">
        <f t="shared" si="406"/>
        <v>366.67027628982089</v>
      </c>
      <c r="AH466" s="16">
        <f t="shared" si="407"/>
        <v>250.00246110669607</v>
      </c>
      <c r="AI466" s="52">
        <f t="shared" si="374"/>
        <v>159.83717443985358</v>
      </c>
      <c r="AJ466" s="52">
        <f t="shared" si="408"/>
        <v>4.8406811599420507E-2</v>
      </c>
      <c r="AK466" s="16">
        <f t="shared" si="423"/>
        <v>21.292703256236791</v>
      </c>
      <c r="AL466" s="16">
        <f t="shared" si="424"/>
        <v>21.291164445697859</v>
      </c>
      <c r="AM466" s="32">
        <f t="shared" si="375"/>
        <v>6.1111712648930068</v>
      </c>
      <c r="AN466" s="32">
        <f t="shared" si="376"/>
        <v>-2.8410640465801305E-4</v>
      </c>
      <c r="AO466" s="32">
        <f t="shared" si="377"/>
        <v>5.6940669183042019</v>
      </c>
      <c r="AP466" s="32">
        <f t="shared" si="378"/>
        <v>-2.8410640465801305E-4</v>
      </c>
      <c r="AQ466" s="32">
        <f t="shared" si="379"/>
        <v>2.2190124287005877</v>
      </c>
      <c r="AR466" s="56">
        <f t="shared" si="427"/>
        <v>2633.3472003430461</v>
      </c>
      <c r="AS466" s="56">
        <f t="shared" si="427"/>
        <v>-4.2770393614411283E-2</v>
      </c>
      <c r="AT466" s="56">
        <f t="shared" si="427"/>
        <v>494.94743920376118</v>
      </c>
      <c r="AU466" s="55">
        <f t="shared" si="410"/>
        <v>0.31005890174502254</v>
      </c>
      <c r="AV466" s="56">
        <f t="shared" si="380"/>
        <v>11547.232732209723</v>
      </c>
      <c r="AW466" s="53">
        <f t="shared" si="381"/>
        <v>1.0320018497947656E-2</v>
      </c>
      <c r="AX466" s="53">
        <f t="shared" si="382"/>
        <v>9.6756166397623231E-2</v>
      </c>
      <c r="AY466" s="56">
        <f t="shared" si="383"/>
        <v>676.66667201813164</v>
      </c>
      <c r="AZ466" s="56">
        <f t="shared" si="384"/>
        <v>399.59293609963396</v>
      </c>
      <c r="BA466" s="53">
        <f t="shared" si="385"/>
        <v>7.4403432051347793E-3</v>
      </c>
      <c r="BB466" s="56">
        <f t="shared" si="386"/>
        <v>277.09372030176115</v>
      </c>
      <c r="BC466" s="56">
        <f t="shared" si="387"/>
        <v>-1.9984383263476957E-2</v>
      </c>
      <c r="BD466" s="53">
        <f t="shared" si="388"/>
        <v>-1.7860487419975213E-8</v>
      </c>
      <c r="BE466" s="32">
        <f t="shared" si="389"/>
        <v>6.1111712536365275</v>
      </c>
      <c r="BF466" s="53">
        <f t="shared" si="390"/>
        <v>4.1548861263763281E-7</v>
      </c>
      <c r="BG466" s="51">
        <f t="shared" si="411"/>
        <v>6.1111716691251399</v>
      </c>
      <c r="BH466" s="51">
        <f t="shared" si="391"/>
        <v>-8.9372222125642543E-3</v>
      </c>
      <c r="BI466" s="51">
        <f t="shared" si="392"/>
        <v>-8.3791648212972761E-2</v>
      </c>
    </row>
    <row r="467" spans="1:61" ht="12.75" customHeight="1" x14ac:dyDescent="0.2">
      <c r="A467" s="45">
        <f t="shared" si="393"/>
        <v>441</v>
      </c>
      <c r="B467" s="57">
        <f t="shared" si="412"/>
        <v>9.6756166397623231E-2</v>
      </c>
      <c r="C467" s="16">
        <f t="shared" si="394"/>
        <v>9.3679961539237411E-2</v>
      </c>
      <c r="D467" s="34">
        <f t="shared" si="395"/>
        <v>1</v>
      </c>
      <c r="E467" s="49">
        <f t="shared" si="413"/>
        <v>8.1116763058706923E-2</v>
      </c>
      <c r="F467" s="49">
        <f t="shared" si="396"/>
        <v>4.6861577140212787E-2</v>
      </c>
      <c r="G467" s="20">
        <f t="shared" si="367"/>
        <v>4.6861577140212787E-2</v>
      </c>
      <c r="H467" s="49">
        <f t="shared" si="397"/>
        <v>30.015264204232032</v>
      </c>
      <c r="I467" s="20">
        <f t="shared" si="368"/>
        <v>30.015264204232032</v>
      </c>
      <c r="J467" s="57">
        <f t="shared" si="398"/>
        <v>0</v>
      </c>
      <c r="K467" s="16">
        <f t="shared" si="369"/>
        <v>30.015264204232032</v>
      </c>
      <c r="L467" s="34">
        <f t="shared" si="399"/>
        <v>1</v>
      </c>
      <c r="M467" s="49">
        <f t="shared" si="414"/>
        <v>59.98476896802191</v>
      </c>
      <c r="N467" s="20">
        <f t="shared" si="415"/>
        <v>59.98476896802191</v>
      </c>
      <c r="O467" s="16">
        <f t="shared" si="400"/>
        <v>30.01523103197809</v>
      </c>
      <c r="P467" s="49">
        <f t="shared" si="416"/>
        <v>4.6861577140212766E-2</v>
      </c>
      <c r="Q467" s="20">
        <f t="shared" si="370"/>
        <v>4.6861577140212766E-2</v>
      </c>
      <c r="R467" s="49">
        <f t="shared" si="417"/>
        <v>9.3679961538700882E-2</v>
      </c>
      <c r="S467" s="20">
        <f t="shared" si="371"/>
        <v>9.3679961538700882E-2</v>
      </c>
      <c r="T467" s="57">
        <f t="shared" si="418"/>
        <v>-8.3791648212972761E-2</v>
      </c>
      <c r="U467" s="16">
        <f t="shared" si="401"/>
        <v>-2.6748851542658381E-3</v>
      </c>
      <c r="V467" s="16">
        <f t="shared" si="419"/>
        <v>-2.6748851542658381E-3</v>
      </c>
      <c r="W467" s="34">
        <f t="shared" si="372"/>
        <v>4</v>
      </c>
      <c r="X467" s="49">
        <f t="shared" si="420"/>
        <v>59.984735831839465</v>
      </c>
      <c r="Y467" s="20">
        <f t="shared" si="421"/>
        <v>59.984735831839465</v>
      </c>
      <c r="Z467" s="16">
        <f t="shared" si="402"/>
        <v>30.015264168160535</v>
      </c>
      <c r="AA467" s="49">
        <f t="shared" si="373"/>
        <v>-1.5452959662101335E-3</v>
      </c>
      <c r="AB467" s="20">
        <f t="shared" si="403"/>
        <v>359.9984547040338</v>
      </c>
      <c r="AC467" s="49">
        <f t="shared" si="404"/>
        <v>3.0891664885526094E-3</v>
      </c>
      <c r="AD467" s="20">
        <f t="shared" si="405"/>
        <v>359.99691083351144</v>
      </c>
      <c r="AF467" s="58">
        <f t="shared" si="422"/>
        <v>6.1111716691251399</v>
      </c>
      <c r="AG467" s="51">
        <f t="shared" si="406"/>
        <v>366.67030014750839</v>
      </c>
      <c r="AH467" s="16">
        <f t="shared" si="407"/>
        <v>250.00247737330119</v>
      </c>
      <c r="AI467" s="52">
        <f t="shared" si="374"/>
        <v>159.8371952397151</v>
      </c>
      <c r="AJ467" s="52">
        <f t="shared" si="408"/>
        <v>4.8406873106387138E-2</v>
      </c>
      <c r="AK467" s="16">
        <f t="shared" si="423"/>
        <v>21.341110129343178</v>
      </c>
      <c r="AL467" s="16">
        <f t="shared" si="424"/>
        <v>21.339564833376983</v>
      </c>
      <c r="AM467" s="32">
        <f t="shared" si="375"/>
        <v>6.1111716624653658</v>
      </c>
      <c r="AN467" s="32">
        <f t="shared" si="376"/>
        <v>-2.8530342908140982E-4</v>
      </c>
      <c r="AO467" s="32">
        <f t="shared" si="377"/>
        <v>5.6921907550616071</v>
      </c>
      <c r="AP467" s="32">
        <f t="shared" si="378"/>
        <v>-2.8530342908140982E-4</v>
      </c>
      <c r="AQ467" s="32">
        <f t="shared" si="379"/>
        <v>2.2238218220241643</v>
      </c>
      <c r="AR467" s="56">
        <f t="shared" si="427"/>
        <v>2639.0393910981079</v>
      </c>
      <c r="AS467" s="56">
        <f t="shared" si="427"/>
        <v>-4.3055697043492692E-2</v>
      </c>
      <c r="AT467" s="56">
        <f t="shared" si="427"/>
        <v>497.17126102578533</v>
      </c>
      <c r="AU467" s="55">
        <f t="shared" si="410"/>
        <v>0.31005890174502254</v>
      </c>
      <c r="AV467" s="56">
        <f t="shared" si="380"/>
        <v>11547.234234869178</v>
      </c>
      <c r="AW467" s="53">
        <f t="shared" si="381"/>
        <v>1.0320019840907803E-2</v>
      </c>
      <c r="AX467" s="53">
        <f t="shared" si="382"/>
        <v>9.6756172693138645E-2</v>
      </c>
      <c r="AY467" s="56">
        <f t="shared" si="383"/>
        <v>676.66662799028973</v>
      </c>
      <c r="AZ467" s="56">
        <f t="shared" si="384"/>
        <v>399.59298809928777</v>
      </c>
      <c r="BA467" s="53">
        <f t="shared" si="385"/>
        <v>7.4403432051347793E-3</v>
      </c>
      <c r="BB467" s="56">
        <f t="shared" si="386"/>
        <v>277.09375636040039</v>
      </c>
      <c r="BC467" s="56">
        <f t="shared" si="387"/>
        <v>-2.0116469398431036E-2</v>
      </c>
      <c r="BD467" s="53">
        <f t="shared" si="388"/>
        <v>-1.7978535734031115E-8</v>
      </c>
      <c r="BE467" s="32">
        <f t="shared" si="389"/>
        <v>6.1111716511466039</v>
      </c>
      <c r="BF467" s="53">
        <f t="shared" si="390"/>
        <v>4.1723916206523506E-7</v>
      </c>
      <c r="BG467" s="51">
        <f t="shared" si="411"/>
        <v>6.1111720683857662</v>
      </c>
      <c r="BH467" s="51">
        <f t="shared" si="391"/>
        <v>-8.9372222124827014E-3</v>
      </c>
      <c r="BI467" s="51">
        <f t="shared" si="392"/>
        <v>-8.3791642760239565E-2</v>
      </c>
    </row>
    <row r="468" spans="1:61" ht="12.75" customHeight="1" x14ac:dyDescent="0.2">
      <c r="A468" s="45">
        <f t="shared" si="393"/>
        <v>442</v>
      </c>
      <c r="B468" s="57">
        <f t="shared" si="412"/>
        <v>9.6756172693138645E-2</v>
      </c>
      <c r="C468" s="16">
        <f t="shared" si="394"/>
        <v>9.3667006204555037E-2</v>
      </c>
      <c r="D468" s="34">
        <f t="shared" si="395"/>
        <v>1</v>
      </c>
      <c r="E468" s="49">
        <f t="shared" si="413"/>
        <v>8.1105518037898963E-2</v>
      </c>
      <c r="F468" s="49">
        <f t="shared" si="396"/>
        <v>4.6855143383797482E-2</v>
      </c>
      <c r="G468" s="20">
        <f t="shared" si="367"/>
        <v>4.6855143383797482E-2</v>
      </c>
      <c r="H468" s="49">
        <f t="shared" si="397"/>
        <v>30.015297331262218</v>
      </c>
      <c r="I468" s="20">
        <f t="shared" si="368"/>
        <v>30.015297331262218</v>
      </c>
      <c r="J468" s="57">
        <f t="shared" si="398"/>
        <v>0</v>
      </c>
      <c r="K468" s="16">
        <f t="shared" si="369"/>
        <v>30.015297331262218</v>
      </c>
      <c r="L468" s="34">
        <f t="shared" si="399"/>
        <v>1</v>
      </c>
      <c r="M468" s="49">
        <f t="shared" si="414"/>
        <v>59.984735831839451</v>
      </c>
      <c r="N468" s="20">
        <f t="shared" si="415"/>
        <v>59.984735831839451</v>
      </c>
      <c r="O468" s="16">
        <f t="shared" si="400"/>
        <v>30.015264168160549</v>
      </c>
      <c r="P468" s="49">
        <f t="shared" si="416"/>
        <v>4.6855143383797496E-2</v>
      </c>
      <c r="Q468" s="20">
        <f t="shared" si="370"/>
        <v>4.6855143383797496E-2</v>
      </c>
      <c r="R468" s="49">
        <f t="shared" si="417"/>
        <v>9.3667006202530032E-2</v>
      </c>
      <c r="S468" s="20">
        <f t="shared" si="371"/>
        <v>9.3667006202530032E-2</v>
      </c>
      <c r="T468" s="57">
        <f t="shared" si="418"/>
        <v>-8.3791642760239565E-2</v>
      </c>
      <c r="U468" s="16">
        <f t="shared" si="401"/>
        <v>-2.6861247223406021E-3</v>
      </c>
      <c r="V468" s="16">
        <f t="shared" si="419"/>
        <v>-2.6861247223406021E-3</v>
      </c>
      <c r="W468" s="34">
        <f t="shared" si="372"/>
        <v>4</v>
      </c>
      <c r="X468" s="49">
        <f t="shared" si="420"/>
        <v>59.984702705113094</v>
      </c>
      <c r="Y468" s="20">
        <f t="shared" si="421"/>
        <v>59.984702705113094</v>
      </c>
      <c r="Z468" s="16">
        <f t="shared" si="402"/>
        <v>30.015297294886906</v>
      </c>
      <c r="AA468" s="49">
        <f t="shared" si="373"/>
        <v>-1.5517911982940787E-3</v>
      </c>
      <c r="AB468" s="20">
        <f t="shared" si="403"/>
        <v>359.99844820880173</v>
      </c>
      <c r="AC468" s="49">
        <f t="shared" si="404"/>
        <v>3.1021478613929084E-3</v>
      </c>
      <c r="AD468" s="20">
        <f t="shared" si="405"/>
        <v>359.9968978521386</v>
      </c>
      <c r="AF468" s="58">
        <f t="shared" si="422"/>
        <v>6.1111720683857662</v>
      </c>
      <c r="AG468" s="51">
        <f t="shared" si="406"/>
        <v>366.67032410314596</v>
      </c>
      <c r="AH468" s="16">
        <f t="shared" si="407"/>
        <v>250.00249370669044</v>
      </c>
      <c r="AI468" s="52">
        <f t="shared" si="374"/>
        <v>159.83721612497385</v>
      </c>
      <c r="AJ468" s="52">
        <f t="shared" si="408"/>
        <v>4.8406934582089889E-2</v>
      </c>
      <c r="AK468" s="16">
        <f t="shared" si="423"/>
        <v>21.389517063925268</v>
      </c>
      <c r="AL468" s="16">
        <f t="shared" si="424"/>
        <v>21.387965272727001</v>
      </c>
      <c r="AM468" s="32">
        <f t="shared" si="375"/>
        <v>6.1111720616699072</v>
      </c>
      <c r="AN468" s="32">
        <f t="shared" si="376"/>
        <v>-2.8650226087956497E-4</v>
      </c>
      <c r="AO468" s="32">
        <f t="shared" si="377"/>
        <v>5.6903105291601301</v>
      </c>
      <c r="AP468" s="32">
        <f t="shared" si="378"/>
        <v>-2.8650226087956497E-4</v>
      </c>
      <c r="AQ468" s="32">
        <f t="shared" si="379"/>
        <v>2.2286296347899941</v>
      </c>
      <c r="AR468" s="56">
        <f t="shared" si="427"/>
        <v>2644.7297016272682</v>
      </c>
      <c r="AS468" s="56">
        <f t="shared" si="427"/>
        <v>-4.3342199304372254E-2</v>
      </c>
      <c r="AT468" s="56">
        <f t="shared" si="427"/>
        <v>499.39989066057529</v>
      </c>
      <c r="AU468" s="55">
        <f t="shared" si="410"/>
        <v>0.31005890174502254</v>
      </c>
      <c r="AV468" s="56">
        <f t="shared" si="380"/>
        <v>11547.235743698049</v>
      </c>
      <c r="AW468" s="53">
        <f t="shared" si="381"/>
        <v>1.0320021189381695E-2</v>
      </c>
      <c r="AX468" s="53">
        <f t="shared" si="382"/>
        <v>9.675617901450094E-2</v>
      </c>
      <c r="AY468" s="56">
        <f t="shared" si="383"/>
        <v>676.66658378169302</v>
      </c>
      <c r="AZ468" s="56">
        <f t="shared" si="384"/>
        <v>399.5930403124346</v>
      </c>
      <c r="BA468" s="53">
        <f t="shared" si="385"/>
        <v>7.4403432051347793E-3</v>
      </c>
      <c r="BB468" s="56">
        <f t="shared" si="386"/>
        <v>277.09379256708422</v>
      </c>
      <c r="BC468" s="56">
        <f t="shared" si="387"/>
        <v>-2.024909782579698E-2</v>
      </c>
      <c r="BD468" s="53">
        <f t="shared" si="388"/>
        <v>-1.8097068706866446E-8</v>
      </c>
      <c r="BE468" s="32">
        <f t="shared" si="389"/>
        <v>6.1111720502886975</v>
      </c>
      <c r="BF468" s="53">
        <f t="shared" si="390"/>
        <v>4.189923543301748E-7</v>
      </c>
      <c r="BG468" s="51">
        <f t="shared" si="411"/>
        <v>6.1111724692810521</v>
      </c>
      <c r="BH468" s="51">
        <f t="shared" si="391"/>
        <v>-8.9372222124006803E-3</v>
      </c>
      <c r="BI468" s="51">
        <f t="shared" si="392"/>
        <v>-8.3791637285119097E-2</v>
      </c>
    </row>
    <row r="469" spans="1:61" ht="12.75" customHeight="1" x14ac:dyDescent="0.2">
      <c r="A469" s="45">
        <f t="shared" si="393"/>
        <v>443</v>
      </c>
      <c r="B469" s="57">
        <f t="shared" si="412"/>
        <v>9.675617901450094E-2</v>
      </c>
      <c r="C469" s="16">
        <f t="shared" si="394"/>
        <v>9.3654031153107553E-2</v>
      </c>
      <c r="D469" s="34">
        <f t="shared" si="395"/>
        <v>1</v>
      </c>
      <c r="E469" s="49">
        <f t="shared" si="413"/>
        <v>8.1094255959709663E-2</v>
      </c>
      <c r="F469" s="49">
        <f t="shared" si="396"/>
        <v>4.6848699738050018E-2</v>
      </c>
      <c r="G469" s="20">
        <f t="shared" si="367"/>
        <v>4.6848699738050018E-2</v>
      </c>
      <c r="H469" s="49">
        <f t="shared" si="397"/>
        <v>30.01533044882359</v>
      </c>
      <c r="I469" s="20">
        <f t="shared" si="368"/>
        <v>30.01533044882359</v>
      </c>
      <c r="J469" s="57">
        <f t="shared" si="398"/>
        <v>0</v>
      </c>
      <c r="K469" s="16">
        <f t="shared" si="369"/>
        <v>30.01533044882359</v>
      </c>
      <c r="L469" s="34">
        <f t="shared" si="399"/>
        <v>1</v>
      </c>
      <c r="M469" s="49">
        <f t="shared" si="414"/>
        <v>59.984702705113108</v>
      </c>
      <c r="N469" s="20">
        <f t="shared" si="415"/>
        <v>59.984702705113108</v>
      </c>
      <c r="O469" s="16">
        <f t="shared" si="400"/>
        <v>30.015297294886892</v>
      </c>
      <c r="P469" s="49">
        <f t="shared" si="416"/>
        <v>4.6848699738050004E-2</v>
      </c>
      <c r="Q469" s="20">
        <f t="shared" si="370"/>
        <v>4.6848699738050004E-2</v>
      </c>
      <c r="R469" s="49">
        <f t="shared" si="417"/>
        <v>9.3654031153370329E-2</v>
      </c>
      <c r="S469" s="20">
        <f t="shared" si="371"/>
        <v>9.3654031153370329E-2</v>
      </c>
      <c r="T469" s="57">
        <f t="shared" si="418"/>
        <v>-8.3791637285119097E-2</v>
      </c>
      <c r="U469" s="16">
        <f t="shared" si="401"/>
        <v>-2.6973813254094342E-3</v>
      </c>
      <c r="V469" s="16">
        <f t="shared" si="419"/>
        <v>-2.6973813254094342E-3</v>
      </c>
      <c r="W469" s="34">
        <f t="shared" si="372"/>
        <v>4</v>
      </c>
      <c r="X469" s="49">
        <f t="shared" si="420"/>
        <v>59.98466958785729</v>
      </c>
      <c r="Y469" s="20">
        <f t="shared" si="421"/>
        <v>59.98466958785729</v>
      </c>
      <c r="Z469" s="16">
        <f t="shared" si="402"/>
        <v>30.01533041214271</v>
      </c>
      <c r="AA469" s="49">
        <f t="shared" si="373"/>
        <v>-1.5582962883559587E-3</v>
      </c>
      <c r="AB469" s="20">
        <f t="shared" si="403"/>
        <v>359.99844170371165</v>
      </c>
      <c r="AC469" s="49">
        <f t="shared" si="404"/>
        <v>3.1151489640790075E-3</v>
      </c>
      <c r="AD469" s="20">
        <f t="shared" si="405"/>
        <v>359.99688485103593</v>
      </c>
      <c r="AF469" s="58">
        <f t="shared" si="422"/>
        <v>6.1111724692810521</v>
      </c>
      <c r="AG469" s="51">
        <f t="shared" si="406"/>
        <v>366.67034815686316</v>
      </c>
      <c r="AH469" s="16">
        <f t="shared" si="407"/>
        <v>250.00251010695217</v>
      </c>
      <c r="AI469" s="52">
        <f t="shared" si="374"/>
        <v>159.83723709574275</v>
      </c>
      <c r="AJ469" s="52">
        <f t="shared" si="408"/>
        <v>4.8406996026415072E-2</v>
      </c>
      <c r="AK469" s="16">
        <f t="shared" si="423"/>
        <v>21.437924059951683</v>
      </c>
      <c r="AL469" s="16">
        <f t="shared" si="424"/>
        <v>21.436365763663332</v>
      </c>
      <c r="AM469" s="32">
        <f t="shared" si="375"/>
        <v>6.1111724625087867</v>
      </c>
      <c r="AN469" s="32">
        <f t="shared" si="376"/>
        <v>-2.8770290986515016E-4</v>
      </c>
      <c r="AO469" s="32">
        <f t="shared" si="377"/>
        <v>5.6884262419317553</v>
      </c>
      <c r="AP469" s="32">
        <f t="shared" si="378"/>
        <v>-2.8770290986515016E-4</v>
      </c>
      <c r="AQ469" s="32">
        <f t="shared" si="379"/>
        <v>2.233435863558181</v>
      </c>
      <c r="AR469" s="56">
        <f t="shared" si="427"/>
        <v>2650.4181278691999</v>
      </c>
      <c r="AS469" s="56">
        <f t="shared" si="427"/>
        <v>-4.3629902214237404E-2</v>
      </c>
      <c r="AT469" s="56">
        <f t="shared" si="427"/>
        <v>501.63332652413345</v>
      </c>
      <c r="AU469" s="55">
        <f t="shared" si="410"/>
        <v>0.31005890174502254</v>
      </c>
      <c r="AV469" s="56">
        <f t="shared" si="380"/>
        <v>11547.237258704492</v>
      </c>
      <c r="AW469" s="53">
        <f t="shared" si="381"/>
        <v>1.032002254337662E-2</v>
      </c>
      <c r="AX469" s="53">
        <f t="shared" si="382"/>
        <v>9.6756185361744254E-2</v>
      </c>
      <c r="AY469" s="56">
        <f t="shared" si="383"/>
        <v>676.66653939210244</v>
      </c>
      <c r="AZ469" s="56">
        <f t="shared" si="384"/>
        <v>399.59309273935685</v>
      </c>
      <c r="BA469" s="53">
        <f t="shared" si="385"/>
        <v>7.4403432051347793E-3</v>
      </c>
      <c r="BB469" s="56">
        <f t="shared" si="386"/>
        <v>277.09382892200847</v>
      </c>
      <c r="BC469" s="56">
        <f t="shared" si="387"/>
        <v>-2.0382269262881891E-2</v>
      </c>
      <c r="BD469" s="53">
        <f t="shared" si="388"/>
        <v>-1.8216086979554498E-8</v>
      </c>
      <c r="BE469" s="32">
        <f t="shared" si="389"/>
        <v>6.1111724510649648</v>
      </c>
      <c r="BF469" s="53">
        <f t="shared" si="390"/>
        <v>4.207482037808226E-7</v>
      </c>
      <c r="BG469" s="51">
        <f t="shared" si="411"/>
        <v>6.1111728718131682</v>
      </c>
      <c r="BH469" s="51">
        <f t="shared" si="391"/>
        <v>-8.9372222123181907E-3</v>
      </c>
      <c r="BI469" s="51">
        <f t="shared" si="392"/>
        <v>-8.3791631787581783E-2</v>
      </c>
    </row>
    <row r="470" spans="1:61" ht="12.75" customHeight="1" x14ac:dyDescent="0.2">
      <c r="A470" s="45">
        <f t="shared" si="393"/>
        <v>444</v>
      </c>
      <c r="B470" s="57">
        <f t="shared" si="412"/>
        <v>9.6756185361744254E-2</v>
      </c>
      <c r="C470" s="16">
        <f t="shared" si="394"/>
        <v>9.3641036397684729E-2</v>
      </c>
      <c r="D470" s="34">
        <f t="shared" si="395"/>
        <v>1</v>
      </c>
      <c r="E470" s="49">
        <f t="shared" si="413"/>
        <v>8.1082976835239295E-2</v>
      </c>
      <c r="F470" s="49">
        <f t="shared" si="396"/>
        <v>4.684224620932375E-2</v>
      </c>
      <c r="G470" s="20">
        <f t="shared" si="367"/>
        <v>4.684224620932375E-2</v>
      </c>
      <c r="H470" s="49">
        <f t="shared" si="397"/>
        <v>30.015363556901743</v>
      </c>
      <c r="I470" s="20">
        <f t="shared" si="368"/>
        <v>30.015363556901743</v>
      </c>
      <c r="J470" s="57">
        <f t="shared" si="398"/>
        <v>0</v>
      </c>
      <c r="K470" s="16">
        <f t="shared" si="369"/>
        <v>30.015363556901743</v>
      </c>
      <c r="L470" s="34">
        <f t="shared" si="399"/>
        <v>1</v>
      </c>
      <c r="M470" s="49">
        <f t="shared" si="414"/>
        <v>59.984669587857276</v>
      </c>
      <c r="N470" s="20">
        <f t="shared" si="415"/>
        <v>59.984669587857276</v>
      </c>
      <c r="O470" s="16">
        <f t="shared" si="400"/>
        <v>30.015330412142724</v>
      </c>
      <c r="P470" s="49">
        <f t="shared" si="416"/>
        <v>4.6842246209323764E-2</v>
      </c>
      <c r="Q470" s="20">
        <f t="shared" si="370"/>
        <v>4.6842246209323764E-2</v>
      </c>
      <c r="R470" s="49">
        <f t="shared" si="417"/>
        <v>9.3641036398587923E-2</v>
      </c>
      <c r="S470" s="20">
        <f t="shared" si="371"/>
        <v>9.3641036398587923E-2</v>
      </c>
      <c r="T470" s="57">
        <f t="shared" si="418"/>
        <v>-8.3791631787581783E-2</v>
      </c>
      <c r="U470" s="16">
        <f t="shared" si="401"/>
        <v>-2.7086549523424874E-3</v>
      </c>
      <c r="V470" s="16">
        <f t="shared" si="419"/>
        <v>-2.7086549523424874E-3</v>
      </c>
      <c r="W470" s="34">
        <f t="shared" si="372"/>
        <v>4</v>
      </c>
      <c r="X470" s="49">
        <f t="shared" si="420"/>
        <v>59.984636480086429</v>
      </c>
      <c r="Y470" s="20">
        <f t="shared" si="421"/>
        <v>59.984636480086429</v>
      </c>
      <c r="Z470" s="16">
        <f t="shared" si="402"/>
        <v>30.015363519913571</v>
      </c>
      <c r="AA470" s="49">
        <f t="shared" si="373"/>
        <v>-1.564811229997035E-3</v>
      </c>
      <c r="AB470" s="20">
        <f t="shared" si="403"/>
        <v>359.99843518877003</v>
      </c>
      <c r="AC470" s="49">
        <f t="shared" si="404"/>
        <v>3.1281697836342431E-3</v>
      </c>
      <c r="AD470" s="20">
        <f t="shared" si="405"/>
        <v>359.99687183021638</v>
      </c>
      <c r="AF470" s="58">
        <f t="shared" si="422"/>
        <v>6.1111728718131682</v>
      </c>
      <c r="AG470" s="51">
        <f t="shared" si="406"/>
        <v>366.67037230879009</v>
      </c>
      <c r="AH470" s="16">
        <f t="shared" si="407"/>
        <v>250.00252657417508</v>
      </c>
      <c r="AI470" s="52">
        <f t="shared" si="374"/>
        <v>159.83725815213535</v>
      </c>
      <c r="AJ470" s="52">
        <f t="shared" si="408"/>
        <v>4.8407057439305845E-2</v>
      </c>
      <c r="AK470" s="16">
        <f t="shared" si="423"/>
        <v>21.486331117390989</v>
      </c>
      <c r="AL470" s="16">
        <f t="shared" si="424"/>
        <v>21.484766306161021</v>
      </c>
      <c r="AM470" s="32">
        <f t="shared" si="375"/>
        <v>6.1111728649841748</v>
      </c>
      <c r="AN470" s="32">
        <f t="shared" si="376"/>
        <v>-2.8890537485247848E-4</v>
      </c>
      <c r="AO470" s="32">
        <f t="shared" si="377"/>
        <v>5.6865378947090743</v>
      </c>
      <c r="AP470" s="32">
        <f t="shared" si="378"/>
        <v>-2.8890537485247848E-4</v>
      </c>
      <c r="AQ470" s="32">
        <f t="shared" si="379"/>
        <v>2.2382405048958818</v>
      </c>
      <c r="AR470" s="56">
        <f t="shared" si="427"/>
        <v>2656.104665763909</v>
      </c>
      <c r="AS470" s="56">
        <f t="shared" si="427"/>
        <v>-4.3918807589089885E-2</v>
      </c>
      <c r="AT470" s="56">
        <f t="shared" si="427"/>
        <v>503.87156702902934</v>
      </c>
      <c r="AU470" s="55">
        <f t="shared" si="410"/>
        <v>0.31005890174502254</v>
      </c>
      <c r="AV470" s="56">
        <f t="shared" si="380"/>
        <v>11547.23877989671</v>
      </c>
      <c r="AW470" s="53">
        <f t="shared" si="381"/>
        <v>1.032002390289991E-2</v>
      </c>
      <c r="AX470" s="53">
        <f t="shared" si="382"/>
        <v>9.6756191734902977E-2</v>
      </c>
      <c r="AY470" s="56">
        <f t="shared" si="383"/>
        <v>676.66649482127787</v>
      </c>
      <c r="AZ470" s="56">
        <f t="shared" si="384"/>
        <v>399.59314538033834</v>
      </c>
      <c r="BA470" s="53">
        <f t="shared" si="385"/>
        <v>7.4403432051347793E-3</v>
      </c>
      <c r="BB470" s="56">
        <f t="shared" si="386"/>
        <v>277.09386542537004</v>
      </c>
      <c r="BC470" s="56">
        <f t="shared" si="387"/>
        <v>-2.0515984430517165E-2</v>
      </c>
      <c r="BD470" s="53">
        <f t="shared" si="388"/>
        <v>-1.833559119631831E-8</v>
      </c>
      <c r="BE470" s="32">
        <f t="shared" si="389"/>
        <v>6.1111728534775773</v>
      </c>
      <c r="BF470" s="53">
        <f t="shared" si="390"/>
        <v>4.2250670868110063E-7</v>
      </c>
      <c r="BG470" s="51">
        <f t="shared" si="411"/>
        <v>6.1111732759842861</v>
      </c>
      <c r="BH470" s="51">
        <f t="shared" si="391"/>
        <v>-8.9372222122352293E-3</v>
      </c>
      <c r="BI470" s="51">
        <f t="shared" si="392"/>
        <v>-8.3791626267597827E-2</v>
      </c>
    </row>
    <row r="471" spans="1:61" ht="12.75" customHeight="1" x14ac:dyDescent="0.2">
      <c r="A471" s="45">
        <f t="shared" si="393"/>
        <v>445</v>
      </c>
      <c r="B471" s="57">
        <f t="shared" si="412"/>
        <v>9.6756191734902977E-2</v>
      </c>
      <c r="C471" s="16">
        <f t="shared" si="394"/>
        <v>9.3628021951303708E-2</v>
      </c>
      <c r="D471" s="34">
        <f t="shared" si="395"/>
        <v>1</v>
      </c>
      <c r="E471" s="49">
        <f t="shared" si="413"/>
        <v>8.1071680675785004E-2</v>
      </c>
      <c r="F471" s="49">
        <f t="shared" si="396"/>
        <v>4.6835782804085964E-2</v>
      </c>
      <c r="G471" s="20">
        <f t="shared" si="367"/>
        <v>4.6835782804085964E-2</v>
      </c>
      <c r="H471" s="49">
        <f t="shared" si="397"/>
        <v>30.015396655482235</v>
      </c>
      <c r="I471" s="20">
        <f t="shared" si="368"/>
        <v>30.015396655482235</v>
      </c>
      <c r="J471" s="57">
        <f t="shared" si="398"/>
        <v>0</v>
      </c>
      <c r="K471" s="16">
        <f t="shared" si="369"/>
        <v>30.015396655482235</v>
      </c>
      <c r="L471" s="34">
        <f t="shared" si="399"/>
        <v>1</v>
      </c>
      <c r="M471" s="49">
        <f t="shared" si="414"/>
        <v>59.984636480086429</v>
      </c>
      <c r="N471" s="20">
        <f t="shared" si="415"/>
        <v>59.984636480086429</v>
      </c>
      <c r="O471" s="16">
        <f t="shared" si="400"/>
        <v>30.015363519913571</v>
      </c>
      <c r="P471" s="49">
        <f t="shared" si="416"/>
        <v>4.683578280408595E-2</v>
      </c>
      <c r="Q471" s="20">
        <f t="shared" si="370"/>
        <v>4.683578280408595E-2</v>
      </c>
      <c r="R471" s="49">
        <f t="shared" si="417"/>
        <v>9.3628021949454715E-2</v>
      </c>
      <c r="S471" s="20">
        <f t="shared" si="371"/>
        <v>9.3628021949454715E-2</v>
      </c>
      <c r="T471" s="57">
        <f t="shared" si="418"/>
        <v>-8.3791626267597827E-2</v>
      </c>
      <c r="U471" s="16">
        <f t="shared" si="401"/>
        <v>-2.7199455918128224E-3</v>
      </c>
      <c r="V471" s="16">
        <f t="shared" si="419"/>
        <v>-2.7199455918128224E-3</v>
      </c>
      <c r="W471" s="34">
        <f t="shared" si="372"/>
        <v>4</v>
      </c>
      <c r="X471" s="49">
        <f t="shared" si="420"/>
        <v>59.984603381814999</v>
      </c>
      <c r="Y471" s="20">
        <f t="shared" si="421"/>
        <v>59.984603381814999</v>
      </c>
      <c r="Z471" s="16">
        <f t="shared" si="402"/>
        <v>30.015396618185001</v>
      </c>
      <c r="AA471" s="49">
        <f t="shared" si="373"/>
        <v>-1.5713360167046338E-3</v>
      </c>
      <c r="AB471" s="20">
        <f t="shared" si="403"/>
        <v>359.9984286639833</v>
      </c>
      <c r="AC471" s="49">
        <f t="shared" si="404"/>
        <v>3.1412100748505721E-3</v>
      </c>
      <c r="AD471" s="20">
        <f t="shared" si="405"/>
        <v>359.99685878992517</v>
      </c>
      <c r="AF471" s="58">
        <f t="shared" si="422"/>
        <v>6.1111732759842861</v>
      </c>
      <c r="AG471" s="51">
        <f t="shared" si="406"/>
        <v>366.67039655905717</v>
      </c>
      <c r="AH471" s="16">
        <f t="shared" si="407"/>
        <v>250.00254310844809</v>
      </c>
      <c r="AI471" s="52">
        <f t="shared" si="374"/>
        <v>159.83727929426527</v>
      </c>
      <c r="AJ471" s="52">
        <f t="shared" si="408"/>
        <v>4.8407118820762207E-2</v>
      </c>
      <c r="AK471" s="16">
        <f t="shared" si="423"/>
        <v>21.534738236211751</v>
      </c>
      <c r="AL471" s="16">
        <f t="shared" si="424"/>
        <v>21.533166900195056</v>
      </c>
      <c r="AM471" s="32">
        <f t="shared" si="375"/>
        <v>6.1111732690982423</v>
      </c>
      <c r="AN471" s="32">
        <f t="shared" si="376"/>
        <v>-2.9010965463484539E-4</v>
      </c>
      <c r="AO471" s="32">
        <f t="shared" si="377"/>
        <v>5.6846454888275906</v>
      </c>
      <c r="AP471" s="32">
        <f t="shared" si="378"/>
        <v>-2.9010965463484539E-4</v>
      </c>
      <c r="AQ471" s="32">
        <f t="shared" si="379"/>
        <v>2.2430435553713677</v>
      </c>
      <c r="AR471" s="56">
        <f t="shared" si="427"/>
        <v>2661.7893112527368</v>
      </c>
      <c r="AS471" s="56">
        <f t="shared" si="427"/>
        <v>-4.4208917243724728E-2</v>
      </c>
      <c r="AT471" s="56">
        <f t="shared" si="427"/>
        <v>506.11461058440068</v>
      </c>
      <c r="AU471" s="55">
        <f t="shared" si="410"/>
        <v>0.31005890174502254</v>
      </c>
      <c r="AV471" s="56">
        <f t="shared" si="380"/>
        <v>11547.240307282911</v>
      </c>
      <c r="AW471" s="53">
        <f t="shared" si="381"/>
        <v>1.03200252679589E-2</v>
      </c>
      <c r="AX471" s="53">
        <f t="shared" si="382"/>
        <v>9.6756198134011456E-2</v>
      </c>
      <c r="AY471" s="56">
        <f t="shared" si="383"/>
        <v>676.66645006897886</v>
      </c>
      <c r="AZ471" s="56">
        <f t="shared" si="384"/>
        <v>399.59319823566318</v>
      </c>
      <c r="BA471" s="53">
        <f t="shared" si="385"/>
        <v>7.4403432051347793E-3</v>
      </c>
      <c r="BB471" s="56">
        <f t="shared" si="386"/>
        <v>277.09390207736573</v>
      </c>
      <c r="BC471" s="56">
        <f t="shared" si="387"/>
        <v>-2.0650244050045785E-2</v>
      </c>
      <c r="BD471" s="53">
        <f t="shared" si="388"/>
        <v>-1.8455582001838143E-8</v>
      </c>
      <c r="BE471" s="32">
        <f t="shared" si="389"/>
        <v>6.1111732575287041</v>
      </c>
      <c r="BF471" s="53">
        <f t="shared" si="390"/>
        <v>4.2426786726418801E-7</v>
      </c>
      <c r="BG471" s="51">
        <f t="shared" si="411"/>
        <v>6.1111736817965712</v>
      </c>
      <c r="BH471" s="51">
        <f t="shared" si="391"/>
        <v>-8.9372222121517977E-3</v>
      </c>
      <c r="BI471" s="51">
        <f t="shared" si="392"/>
        <v>-8.3791620725137489E-2</v>
      </c>
    </row>
    <row r="472" spans="1:61" ht="12.75" customHeight="1" x14ac:dyDescent="0.2">
      <c r="A472" s="45">
        <f t="shared" si="393"/>
        <v>446</v>
      </c>
      <c r="B472" s="57">
        <f t="shared" si="412"/>
        <v>9.6756198134011456E-2</v>
      </c>
      <c r="C472" s="16">
        <f t="shared" si="394"/>
        <v>9.3614988059186999E-2</v>
      </c>
      <c r="D472" s="34">
        <f t="shared" si="395"/>
        <v>1</v>
      </c>
      <c r="E472" s="49">
        <f t="shared" si="413"/>
        <v>8.1060367693708363E-2</v>
      </c>
      <c r="F472" s="49">
        <f t="shared" si="396"/>
        <v>4.6829309644960786E-2</v>
      </c>
      <c r="G472" s="20">
        <f t="shared" si="367"/>
        <v>4.6829309644960786E-2</v>
      </c>
      <c r="H472" s="49">
        <f t="shared" si="397"/>
        <v>30.015429744550822</v>
      </c>
      <c r="I472" s="20">
        <f t="shared" si="368"/>
        <v>30.015429744550822</v>
      </c>
      <c r="J472" s="57">
        <f t="shared" si="398"/>
        <v>0</v>
      </c>
      <c r="K472" s="16">
        <f t="shared" si="369"/>
        <v>30.015429744550822</v>
      </c>
      <c r="L472" s="34">
        <f t="shared" si="399"/>
        <v>1</v>
      </c>
      <c r="M472" s="49">
        <f t="shared" si="414"/>
        <v>59.984603381814999</v>
      </c>
      <c r="N472" s="20">
        <f t="shared" si="415"/>
        <v>59.984603381814999</v>
      </c>
      <c r="O472" s="16">
        <f t="shared" si="400"/>
        <v>30.015396618185001</v>
      </c>
      <c r="P472" s="49">
        <f t="shared" si="416"/>
        <v>4.6829309644960793E-2</v>
      </c>
      <c r="Q472" s="20">
        <f t="shared" si="370"/>
        <v>4.6829309644960793E-2</v>
      </c>
      <c r="R472" s="49">
        <f t="shared" si="417"/>
        <v>9.3614988058595805E-2</v>
      </c>
      <c r="S472" s="20">
        <f t="shared" si="371"/>
        <v>9.3614988058595805E-2</v>
      </c>
      <c r="T472" s="57">
        <f t="shared" si="418"/>
        <v>-8.3791620725137489E-2</v>
      </c>
      <c r="U472" s="16">
        <f t="shared" si="401"/>
        <v>-2.7312530314291261E-3</v>
      </c>
      <c r="V472" s="16">
        <f t="shared" si="419"/>
        <v>-2.7312530314291261E-3</v>
      </c>
      <c r="W472" s="34">
        <f t="shared" si="372"/>
        <v>4</v>
      </c>
      <c r="X472" s="49">
        <f t="shared" si="420"/>
        <v>59.98457029305721</v>
      </c>
      <c r="Y472" s="20">
        <f t="shared" si="421"/>
        <v>59.98457029305721</v>
      </c>
      <c r="Z472" s="16">
        <f t="shared" si="402"/>
        <v>30.01542970694279</v>
      </c>
      <c r="AA472" s="49">
        <f t="shared" si="373"/>
        <v>-1.5778705258092424E-3</v>
      </c>
      <c r="AB472" s="20">
        <f t="shared" si="403"/>
        <v>359.99842212947419</v>
      </c>
      <c r="AC472" s="49">
        <f t="shared" si="404"/>
        <v>3.1542698273466642E-3</v>
      </c>
      <c r="AD472" s="20">
        <f t="shared" si="405"/>
        <v>359.99684573017265</v>
      </c>
      <c r="AF472" s="58">
        <f t="shared" si="422"/>
        <v>6.1111736817965712</v>
      </c>
      <c r="AG472" s="51">
        <f t="shared" si="406"/>
        <v>366.67042090779427</v>
      </c>
      <c r="AH472" s="16">
        <f t="shared" si="407"/>
        <v>250.00255970985975</v>
      </c>
      <c r="AI472" s="52">
        <f t="shared" si="374"/>
        <v>159.83730052224584</v>
      </c>
      <c r="AJ472" s="52">
        <f t="shared" si="408"/>
        <v>4.8407180170784159E-2</v>
      </c>
      <c r="AK472" s="16">
        <f t="shared" si="423"/>
        <v>21.583145416382536</v>
      </c>
      <c r="AL472" s="16">
        <f t="shared" si="424"/>
        <v>21.581567545856728</v>
      </c>
      <c r="AM472" s="32">
        <f t="shared" si="375"/>
        <v>6.1111736748531547</v>
      </c>
      <c r="AN472" s="32">
        <f t="shared" si="376"/>
        <v>-2.91315726560004E-4</v>
      </c>
      <c r="AO472" s="32">
        <f t="shared" si="377"/>
        <v>5.6827490256211384</v>
      </c>
      <c r="AP472" s="32">
        <f t="shared" si="378"/>
        <v>-2.91315726560004E-4</v>
      </c>
      <c r="AQ472" s="32">
        <f t="shared" si="379"/>
        <v>2.2478450115655688</v>
      </c>
      <c r="AR472" s="56">
        <f t="shared" si="427"/>
        <v>2667.4720602783577</v>
      </c>
      <c r="AS472" s="56">
        <f t="shared" si="427"/>
        <v>-4.4500232970284735E-2</v>
      </c>
      <c r="AT472" s="56">
        <f t="shared" si="427"/>
        <v>508.36245559596625</v>
      </c>
      <c r="AU472" s="55">
        <f t="shared" si="410"/>
        <v>0.31005890174502254</v>
      </c>
      <c r="AV472" s="56">
        <f t="shared" si="380"/>
        <v>11547.241840871282</v>
      </c>
      <c r="AW472" s="53">
        <f t="shared" si="381"/>
        <v>1.0320026638560907E-2</v>
      </c>
      <c r="AX472" s="53">
        <f t="shared" si="382"/>
        <v>9.6756204559104012E-2</v>
      </c>
      <c r="AY472" s="56">
        <f t="shared" si="383"/>
        <v>676.66640513496577</v>
      </c>
      <c r="AZ472" s="56">
        <f t="shared" si="384"/>
        <v>399.59325130561461</v>
      </c>
      <c r="BA472" s="53">
        <f t="shared" si="385"/>
        <v>7.4403432051347793E-3</v>
      </c>
      <c r="BB472" s="56">
        <f t="shared" si="386"/>
        <v>277.09393887819215</v>
      </c>
      <c r="BC472" s="56">
        <f t="shared" si="387"/>
        <v>-2.0785048840991749E-2</v>
      </c>
      <c r="BD472" s="53">
        <f t="shared" si="388"/>
        <v>-1.857606003916857E-8</v>
      </c>
      <c r="BE472" s="32">
        <f t="shared" si="389"/>
        <v>6.1111736632205114</v>
      </c>
      <c r="BF472" s="53">
        <f t="shared" si="390"/>
        <v>4.260316464004479E-7</v>
      </c>
      <c r="BG472" s="51">
        <f t="shared" si="411"/>
        <v>6.1111740892521578</v>
      </c>
      <c r="BH472" s="51">
        <f t="shared" si="391"/>
        <v>-8.9372222120678944E-3</v>
      </c>
      <c r="BI472" s="51">
        <f t="shared" si="392"/>
        <v>-8.3791615160171043E-2</v>
      </c>
    </row>
    <row r="473" spans="1:61" ht="12.75" customHeight="1" x14ac:dyDescent="0.2">
      <c r="A473" s="45">
        <f t="shared" si="393"/>
        <v>447</v>
      </c>
      <c r="B473" s="57">
        <f t="shared" si="412"/>
        <v>9.6756204559104012E-2</v>
      </c>
      <c r="C473" s="16">
        <f t="shared" si="394"/>
        <v>9.3601934731736947E-2</v>
      </c>
      <c r="D473" s="34">
        <f t="shared" si="395"/>
        <v>1</v>
      </c>
      <c r="E473" s="49">
        <f t="shared" si="413"/>
        <v>8.1049037898041951E-2</v>
      </c>
      <c r="F473" s="49">
        <f t="shared" si="396"/>
        <v>4.6822826737108213E-2</v>
      </c>
      <c r="G473" s="20">
        <f t="shared" si="367"/>
        <v>4.6822826737108213E-2</v>
      </c>
      <c r="H473" s="49">
        <f t="shared" si="397"/>
        <v>30.015462824093255</v>
      </c>
      <c r="I473" s="20">
        <f t="shared" si="368"/>
        <v>30.015462824093255</v>
      </c>
      <c r="J473" s="57">
        <f t="shared" si="398"/>
        <v>0</v>
      </c>
      <c r="K473" s="16">
        <f t="shared" si="369"/>
        <v>30.015462824093255</v>
      </c>
      <c r="L473" s="34">
        <f t="shared" si="399"/>
        <v>1</v>
      </c>
      <c r="M473" s="49">
        <f t="shared" si="414"/>
        <v>59.98457029305721</v>
      </c>
      <c r="N473" s="20">
        <f t="shared" si="415"/>
        <v>59.98457029305721</v>
      </c>
      <c r="O473" s="16">
        <f t="shared" si="400"/>
        <v>30.01542970694279</v>
      </c>
      <c r="P473" s="49">
        <f t="shared" si="416"/>
        <v>4.682282673710822E-2</v>
      </c>
      <c r="Q473" s="20">
        <f t="shared" si="370"/>
        <v>4.682282673710822E-2</v>
      </c>
      <c r="R473" s="49">
        <f t="shared" si="417"/>
        <v>9.3601934733453657E-2</v>
      </c>
      <c r="S473" s="20">
        <f t="shared" si="371"/>
        <v>9.3601934733453657E-2</v>
      </c>
      <c r="T473" s="57">
        <f t="shared" si="418"/>
        <v>-8.3791615160171043E-2</v>
      </c>
      <c r="U473" s="16">
        <f t="shared" si="401"/>
        <v>-2.7425772621290923E-3</v>
      </c>
      <c r="V473" s="16">
        <f t="shared" si="419"/>
        <v>-2.7425772621290923E-3</v>
      </c>
      <c r="W473" s="34">
        <f t="shared" si="372"/>
        <v>4</v>
      </c>
      <c r="X473" s="49">
        <f t="shared" si="420"/>
        <v>59.984537213827338</v>
      </c>
      <c r="Y473" s="20">
        <f t="shared" si="421"/>
        <v>59.984537213827338</v>
      </c>
      <c r="Z473" s="16">
        <f t="shared" si="402"/>
        <v>30.015462786172662</v>
      </c>
      <c r="AA473" s="49">
        <f t="shared" si="373"/>
        <v>-1.5844147521058903E-3</v>
      </c>
      <c r="AB473" s="20">
        <f t="shared" si="403"/>
        <v>359.99841558524787</v>
      </c>
      <c r="AC473" s="49">
        <f t="shared" si="404"/>
        <v>3.1673491455719341E-3</v>
      </c>
      <c r="AD473" s="20">
        <f t="shared" si="405"/>
        <v>359.9968326508544</v>
      </c>
      <c r="AF473" s="58">
        <f t="shared" si="422"/>
        <v>6.1111740892521578</v>
      </c>
      <c r="AG473" s="51">
        <f t="shared" si="406"/>
        <v>366.67044535512946</v>
      </c>
      <c r="AH473" s="16">
        <f t="shared" si="407"/>
        <v>250.00257637849737</v>
      </c>
      <c r="AI473" s="52">
        <f t="shared" si="374"/>
        <v>159.83732183618864</v>
      </c>
      <c r="AJ473" s="52">
        <f t="shared" si="408"/>
        <v>4.8407241489258013E-2</v>
      </c>
      <c r="AK473" s="16">
        <f t="shared" si="423"/>
        <v>21.631552657871794</v>
      </c>
      <c r="AL473" s="16">
        <f t="shared" si="424"/>
        <v>21.629968243119663</v>
      </c>
      <c r="AM473" s="32">
        <f t="shared" si="375"/>
        <v>6.1111740822510434</v>
      </c>
      <c r="AN473" s="32">
        <f t="shared" si="376"/>
        <v>-2.925235896627984E-4</v>
      </c>
      <c r="AO473" s="32">
        <f t="shared" si="377"/>
        <v>5.6808485064310146</v>
      </c>
      <c r="AP473" s="32">
        <f t="shared" si="378"/>
        <v>-2.925235896627984E-4</v>
      </c>
      <c r="AQ473" s="32">
        <f t="shared" si="379"/>
        <v>2.2526448700488477</v>
      </c>
      <c r="AR473" s="56">
        <f t="shared" si="427"/>
        <v>2673.1529087847889</v>
      </c>
      <c r="AS473" s="56">
        <f t="shared" si="427"/>
        <v>-4.4792756559947536E-2</v>
      </c>
      <c r="AT473" s="56">
        <f t="shared" si="427"/>
        <v>510.61510046601512</v>
      </c>
      <c r="AU473" s="55">
        <f t="shared" si="410"/>
        <v>0.31005890174502254</v>
      </c>
      <c r="AV473" s="56">
        <f t="shared" si="380"/>
        <v>11547.243380669885</v>
      </c>
      <c r="AW473" s="53">
        <f t="shared" si="381"/>
        <v>1.0320028014713135E-2</v>
      </c>
      <c r="AX473" s="53">
        <f t="shared" si="382"/>
        <v>9.6756211010214394E-2</v>
      </c>
      <c r="AY473" s="56">
        <f t="shared" si="383"/>
        <v>676.66636001900235</v>
      </c>
      <c r="AZ473" s="56">
        <f t="shared" si="384"/>
        <v>399.59330459047158</v>
      </c>
      <c r="BA473" s="53">
        <f t="shared" si="385"/>
        <v>7.4403432051347793E-3</v>
      </c>
      <c r="BB473" s="56">
        <f t="shared" si="386"/>
        <v>277.09397582804269</v>
      </c>
      <c r="BC473" s="56">
        <f t="shared" si="387"/>
        <v>-2.0920399511908272E-2</v>
      </c>
      <c r="BD473" s="53">
        <f t="shared" si="388"/>
        <v>-1.8697025941559353E-8</v>
      </c>
      <c r="BE473" s="32">
        <f t="shared" si="389"/>
        <v>6.1111740705551316</v>
      </c>
      <c r="BF473" s="53">
        <f t="shared" si="390"/>
        <v>4.2779804467630573E-7</v>
      </c>
      <c r="BG473" s="51">
        <f t="shared" si="411"/>
        <v>6.1111744983531766</v>
      </c>
      <c r="BH473" s="51">
        <f t="shared" si="391"/>
        <v>-8.9372222119835157E-3</v>
      </c>
      <c r="BI473" s="51">
        <f t="shared" si="392"/>
        <v>-8.3791609572669262E-2</v>
      </c>
    </row>
    <row r="474" spans="1:61" ht="12.75" customHeight="1" x14ac:dyDescent="0.2">
      <c r="A474" s="45">
        <f t="shared" si="393"/>
        <v>448</v>
      </c>
      <c r="B474" s="57">
        <f t="shared" si="412"/>
        <v>9.6756211010214394E-2</v>
      </c>
      <c r="C474" s="16">
        <f t="shared" si="394"/>
        <v>9.3588861864589035E-2</v>
      </c>
      <c r="D474" s="34">
        <f t="shared" si="395"/>
        <v>1</v>
      </c>
      <c r="E474" s="49">
        <f t="shared" si="413"/>
        <v>8.1037691198442785E-2</v>
      </c>
      <c r="F474" s="49">
        <f t="shared" si="396"/>
        <v>4.6816334028277819E-2</v>
      </c>
      <c r="G474" s="20">
        <f t="shared" ref="G474:G537" si="428">MOD(IF(OR(D474=2,D474=3,D474=6,D474=7,D474=10,D474=11,D474=14,D474=15),180+F474,F474),360)</f>
        <v>4.6816334028277819E-2</v>
      </c>
      <c r="H474" s="49">
        <f t="shared" si="397"/>
        <v>30.015495894095217</v>
      </c>
      <c r="I474" s="20">
        <f t="shared" ref="I474:I537" si="429">IF(D474&gt;8,360-H474,H474)</f>
        <v>30.015495894095217</v>
      </c>
      <c r="J474" s="57">
        <f t="shared" si="398"/>
        <v>0</v>
      </c>
      <c r="K474" s="16">
        <f t="shared" ref="K474:K537" si="430">MOD(I474+J474,360)</f>
        <v>30.015495894095217</v>
      </c>
      <c r="L474" s="34">
        <f t="shared" si="399"/>
        <v>1</v>
      </c>
      <c r="M474" s="49">
        <f t="shared" si="414"/>
        <v>59.984537213827352</v>
      </c>
      <c r="N474" s="20">
        <f t="shared" si="415"/>
        <v>59.984537213827352</v>
      </c>
      <c r="O474" s="16">
        <f t="shared" si="400"/>
        <v>30.015462786172648</v>
      </c>
      <c r="P474" s="49">
        <f t="shared" si="416"/>
        <v>4.6816334028277791E-2</v>
      </c>
      <c r="Q474" s="20">
        <f t="shared" ref="Q474:Q537" si="431">MOD(IF(OR(L474=2,L474=3,L474=6,L474=7,L474=10,L474=11,L474=14,L474=15),180+P474,P474),360)</f>
        <v>4.6816334028277791E-2</v>
      </c>
      <c r="R474" s="49">
        <f t="shared" si="417"/>
        <v>9.3588861860775127E-2</v>
      </c>
      <c r="S474" s="20">
        <f t="shared" ref="S474:S537" si="432">MOD(IF(OR(L474=3,L474=4,L474=7,L474=8,L474=11,L474=12,L474=15,L474=16),360-R474,R474),360)</f>
        <v>9.3588861860775127E-2</v>
      </c>
      <c r="T474" s="57">
        <f t="shared" si="418"/>
        <v>-8.3791609572669262E-2</v>
      </c>
      <c r="U474" s="16">
        <f t="shared" si="401"/>
        <v>-2.7539183742264772E-3</v>
      </c>
      <c r="V474" s="16">
        <f t="shared" si="419"/>
        <v>-2.7539183742264772E-3</v>
      </c>
      <c r="W474" s="34">
        <f t="shared" ref="W474:W537" si="433">IF(AND(E474&gt;=0,V474&lt;0),IF(L474=1,4,IF(L474=2,3,IF(L474=7,6,IF(L474=8,5,IF(L474=11,10,IF(L474=12,9,IF(L474=13,16,IF(L474=14,15,L474)))))))),L474)</f>
        <v>4</v>
      </c>
      <c r="X474" s="49">
        <f t="shared" si="420"/>
        <v>59.984504144139692</v>
      </c>
      <c r="Y474" s="20">
        <f t="shared" si="421"/>
        <v>59.984504144139692</v>
      </c>
      <c r="Z474" s="16">
        <f t="shared" si="402"/>
        <v>30.015495855860308</v>
      </c>
      <c r="AA474" s="49">
        <f t="shared" ref="AA474:AA537" si="434">DEGREES(ATAN(TAN(RADIANS(K474))*SIN(RADIANS(V474))))</f>
        <v>-1.5909687478001756E-3</v>
      </c>
      <c r="AB474" s="20">
        <f t="shared" si="403"/>
        <v>359.99840903125221</v>
      </c>
      <c r="AC474" s="49">
        <f t="shared" si="404"/>
        <v>3.1804476735714251E-3</v>
      </c>
      <c r="AD474" s="20">
        <f t="shared" si="405"/>
        <v>359.99681955232643</v>
      </c>
      <c r="AF474" s="58">
        <f t="shared" si="422"/>
        <v>6.1111744983531766</v>
      </c>
      <c r="AG474" s="51">
        <f t="shared" si="406"/>
        <v>366.67046990119059</v>
      </c>
      <c r="AH474" s="16">
        <f t="shared" si="407"/>
        <v>250.00259311444813</v>
      </c>
      <c r="AI474" s="52">
        <f t="shared" ref="AI474:AI537" si="435">AG474^2*$H$7/2</f>
        <v>159.83734323620521</v>
      </c>
      <c r="AJ474" s="52">
        <f t="shared" si="408"/>
        <v>4.8407302776070082E-2</v>
      </c>
      <c r="AK474" s="16">
        <f t="shared" si="423"/>
        <v>21.679959960647864</v>
      </c>
      <c r="AL474" s="16">
        <f t="shared" si="424"/>
        <v>21.678368991900072</v>
      </c>
      <c r="AM474" s="32">
        <f t="shared" ref="AM474:AM537" si="436">AF474*COS(RADIANS($V474))</f>
        <v>6.1111744912940411</v>
      </c>
      <c r="AN474" s="32">
        <f t="shared" ref="AN474:AN537" si="437">AF474*SIN(RADIANS($V474))</f>
        <v>-2.937332535775393E-4</v>
      </c>
      <c r="AO474" s="32">
        <f t="shared" ref="AO474:AO537" si="438">AM474*COS(RADIANS(AL474))</f>
        <v>5.6789439326036808</v>
      </c>
      <c r="AP474" s="32">
        <f t="shared" ref="AP474:AP537" si="439">AN474</f>
        <v>-2.937332535775393E-4</v>
      </c>
      <c r="AQ474" s="32">
        <f t="shared" ref="AQ474:AQ537" si="440">AM474*SIN(RADIANS(AL474))</f>
        <v>2.2574431273870061</v>
      </c>
      <c r="AR474" s="56">
        <f t="shared" si="427"/>
        <v>2678.8318527173924</v>
      </c>
      <c r="AS474" s="56">
        <f t="shared" si="427"/>
        <v>-4.5086489813525074E-2</v>
      </c>
      <c r="AT474" s="56">
        <f t="shared" si="427"/>
        <v>512.87254359340216</v>
      </c>
      <c r="AU474" s="55">
        <f t="shared" si="410"/>
        <v>0.31005890174502254</v>
      </c>
      <c r="AV474" s="56">
        <f t="shared" ref="AV474:AV537" si="441">AI474*AU474*$C$16</f>
        <v>11547.244926686779</v>
      </c>
      <c r="AW474" s="53">
        <f t="shared" ref="AW474:AW537" si="442">(AV474/$C$6)*$H$8^2</f>
        <v>1.032002939642279E-2</v>
      </c>
      <c r="AX474" s="53">
        <f t="shared" ref="AX474:AX537" si="443">AW474*360 / (2*PI()*AF474)</f>
        <v>9.6756217487376395E-2</v>
      </c>
      <c r="AY474" s="56">
        <f t="shared" ref="AY474:AY537" si="444">550*$H$19*$C$13/AG474</f>
        <v>676.6663147208526</v>
      </c>
      <c r="AZ474" s="56">
        <f t="shared" ref="AZ474:AZ537" si="445">AI474*$C$18*$C$19</f>
        <v>399.59335809051305</v>
      </c>
      <c r="BA474" s="53">
        <f t="shared" ref="BA474:BA537" si="446">ABS((AU474^2)/(PI()*$C$17*$C$14))</f>
        <v>7.4403432051347793E-3</v>
      </c>
      <c r="BB474" s="56">
        <f t="shared" ref="BB474:BB537" si="447">BA474*AI474*$C$16</f>
        <v>277.09401292711067</v>
      </c>
      <c r="BC474" s="56">
        <f t="shared" ref="BC474:BC537" si="448">AY474-AZ474-BB474</f>
        <v>-2.1056296771121197E-2</v>
      </c>
      <c r="BD474" s="53">
        <f t="shared" ref="BD474:BD537" si="449">(BC474/$C$6)*$H$8^2</f>
        <v>-1.8818480342057038E-8</v>
      </c>
      <c r="BE474" s="32">
        <f t="shared" ref="BE474:BE537" si="450">AF474+BD474</f>
        <v>6.1111744795346965</v>
      </c>
      <c r="BF474" s="53">
        <f t="shared" ref="BF474:BF537" si="451">-$H$9*SIN(RADIANS(V474))</f>
        <v>4.295670761792582E-7</v>
      </c>
      <c r="BG474" s="51">
        <f t="shared" si="411"/>
        <v>6.1111749091017726</v>
      </c>
      <c r="BH474" s="51">
        <f t="shared" ref="BH474:BH537" si="452">-$H$9*COS(RADIANS(V474))</f>
        <v>-8.9372222118986634E-3</v>
      </c>
      <c r="BI474" s="51">
        <f t="shared" ref="BI474:BI537" si="453">BH474*360 / (2*PI()*AF474)</f>
        <v>-8.3791603962602879E-2</v>
      </c>
    </row>
    <row r="475" spans="1:61" ht="12.75" customHeight="1" x14ac:dyDescent="0.2">
      <c r="A475" s="45">
        <f t="shared" ref="A475:A538" si="454">A474+1</f>
        <v>449</v>
      </c>
      <c r="B475" s="57">
        <f t="shared" si="412"/>
        <v>9.6756217487376395E-2</v>
      </c>
      <c r="C475" s="16">
        <f t="shared" ref="C475:C538" si="455">MOD(AD474+B475,360)</f>
        <v>9.3575769813810439E-2</v>
      </c>
      <c r="D475" s="34">
        <f t="shared" ref="D475:D538" si="456">IF($O474&gt;=270,IF(C475&gt;270,16,IF(C475&gt;180,15,IF(C475&gt;90,14,13))),IF($O474&gt;=180,IF(C475&gt;270,12,IF(C475&gt;180,11,IF(C475&gt;90,10,9))),IF($O474&gt;=90,IF(C475&gt;270,8,IF(C475&gt;180,7,IF(C475&gt;90,6,5))),IF(C475&gt;270,4,IF(C475&gt;180,3,IF(C475&gt;90,2,1))))))</f>
        <v>1</v>
      </c>
      <c r="E475" s="49">
        <f t="shared" si="413"/>
        <v>8.1026327903251261E-2</v>
      </c>
      <c r="F475" s="49">
        <f t="shared" ref="F475:F538" si="457">IF(OR(N474=90, N474=270), 0, DEGREES(ATAN(COS(RADIANS(Y474))*TAN(RADIANS(C475)))))</f>
        <v>4.6809831696543062E-2</v>
      </c>
      <c r="G475" s="20">
        <f t="shared" si="428"/>
        <v>4.6809831696543062E-2</v>
      </c>
      <c r="H475" s="49">
        <f t="shared" ref="H475:H538" si="458">DEGREES(ACOS(SIN(RADIANS(Y474))*COS(RADIANS(G475))))</f>
        <v>30.015528954542667</v>
      </c>
      <c r="I475" s="20">
        <f t="shared" si="429"/>
        <v>30.015528954542667</v>
      </c>
      <c r="J475" s="57">
        <f t="shared" ref="J475:J538" si="459">J474</f>
        <v>0</v>
      </c>
      <c r="K475" s="16">
        <f t="shared" si="430"/>
        <v>30.015528954542667</v>
      </c>
      <c r="L475" s="34">
        <f t="shared" ref="L475:L538" si="460">IF(J475&gt;0,IF(K475&gt;=270,IF(D475=9,16,IF(D475=12,13,IF(D475=14,11,IF(D475=15,10,D475)))),IF(K475&gt;=180,IF(D475=2,14,IF(D475=3,15,IF(D475=5,9,IF(D475=8,12,D475)))),IF(K475&gt;=90,IF(D475=1,8,IF(D475=4,5,IF(D475=6,3,IF(D475=7,2,D475)))),IF(D475=10,6,IF(D475=11,7,IF(D475=13,1,IF(D475=16,4,D475))))))),IF(K475&gt;=270,IF(D475=1,13,IF(D475=4,16,IF(D475=6,10,IF(D475=7,11,D475)))),IF(K475&gt;=180,IF(D475=10,15,IF(D475=11,14,IF(D475=13,12,IF(D475=16,9,D475)))),IF(K475&gt;=90,IF(D475=9,5,IF(D475=12,8,IF(D475=14,2,IF(D475=15,3,D475)))),IF(D475=2,7,IF(D475=3,6,IF(D475=5,4,IF(D475=8,1,D475))))))))</f>
        <v>1</v>
      </c>
      <c r="M475" s="49">
        <f t="shared" si="414"/>
        <v>59.984504144139706</v>
      </c>
      <c r="N475" s="20">
        <f t="shared" si="415"/>
        <v>59.984504144139706</v>
      </c>
      <c r="O475" s="16">
        <f t="shared" ref="O475:O538" si="461">MOD(90-N475,360)</f>
        <v>30.015495855860294</v>
      </c>
      <c r="P475" s="49">
        <f t="shared" si="416"/>
        <v>4.6809831696543035E-2</v>
      </c>
      <c r="Q475" s="20">
        <f t="shared" si="431"/>
        <v>4.6809831696543035E-2</v>
      </c>
      <c r="R475" s="49">
        <f t="shared" si="417"/>
        <v>9.3575769814033621E-2</v>
      </c>
      <c r="S475" s="20">
        <f t="shared" si="432"/>
        <v>9.3575769814033621E-2</v>
      </c>
      <c r="T475" s="57">
        <f t="shared" si="418"/>
        <v>-8.3791603962602879E-2</v>
      </c>
      <c r="U475" s="16">
        <f t="shared" ref="U475:U538" si="462">E475+T475</f>
        <v>-2.7652760593516179E-3</v>
      </c>
      <c r="V475" s="16">
        <f t="shared" si="419"/>
        <v>-2.7652760593516179E-3</v>
      </c>
      <c r="W475" s="34">
        <f t="shared" si="433"/>
        <v>4</v>
      </c>
      <c r="X475" s="49">
        <f t="shared" si="420"/>
        <v>59.984471084008327</v>
      </c>
      <c r="Y475" s="20">
        <f t="shared" si="421"/>
        <v>59.984471084008327</v>
      </c>
      <c r="Z475" s="16">
        <f t="shared" ref="Z475:Z538" si="463">MOD(90-Y475,360)</f>
        <v>30.015528915991673</v>
      </c>
      <c r="AA475" s="49">
        <f t="shared" si="434"/>
        <v>-1.5975323347738777E-3</v>
      </c>
      <c r="AB475" s="20">
        <f t="shared" ref="AB475:AB538" si="464">MOD(IF(OR(W475=2,W475=3,W475=6,W475=7,W475=10,W475=11,W475=14,W475=15),180+AA475,AA475),360)</f>
        <v>359.99840246766524</v>
      </c>
      <c r="AC475" s="49">
        <f t="shared" ref="AC475:AC538" si="465">DEGREES(ACOS(COS(RADIANS(V475))*COS(RADIANS(AB475))))</f>
        <v>3.1935656314649652E-3</v>
      </c>
      <c r="AD475" s="20">
        <f t="shared" ref="AD475:AD538" si="466">MOD(IF(OR(W475=3,W475=4,W475=7,W475=8,W475=11,W475=12,W475=15,W475=16),360-AC475,AC475),360)</f>
        <v>359.99680643436852</v>
      </c>
      <c r="AF475" s="58">
        <f t="shared" si="422"/>
        <v>6.1111749091017726</v>
      </c>
      <c r="AG475" s="51">
        <f t="shared" ref="AG475:AG538" si="467">AF475/$H$8</f>
        <v>366.67049454610634</v>
      </c>
      <c r="AH475" s="16">
        <f t="shared" ref="AH475:AH538" si="468">AG475/(5280/3600)</f>
        <v>250.00260991779979</v>
      </c>
      <c r="AI475" s="52">
        <f t="shared" si="435"/>
        <v>159.83736472240776</v>
      </c>
      <c r="AJ475" s="52">
        <f t="shared" ref="AJ475:AJ538" si="469">MOD(Q475-AB475,360)</f>
        <v>4.8407364031277211E-2</v>
      </c>
      <c r="AK475" s="16">
        <f t="shared" si="423"/>
        <v>21.728367324679141</v>
      </c>
      <c r="AL475" s="16">
        <f t="shared" si="424"/>
        <v>21.726769792344385</v>
      </c>
      <c r="AM475" s="32">
        <f t="shared" si="436"/>
        <v>6.1111749019842891</v>
      </c>
      <c r="AN475" s="32">
        <f t="shared" si="437"/>
        <v>-2.9494468541492257E-4</v>
      </c>
      <c r="AO475" s="32">
        <f t="shared" si="438"/>
        <v>5.6770353054794356</v>
      </c>
      <c r="AP475" s="32">
        <f t="shared" si="439"/>
        <v>-2.9494468541492257E-4</v>
      </c>
      <c r="AQ475" s="32">
        <f t="shared" si="440"/>
        <v>2.2622397801697987</v>
      </c>
      <c r="AR475" s="56">
        <f t="shared" ref="AR475:AT490" si="470">AR474+AO475</f>
        <v>2684.5088880228718</v>
      </c>
      <c r="AS475" s="56">
        <f t="shared" si="470"/>
        <v>-4.5381434498939999E-2</v>
      </c>
      <c r="AT475" s="56">
        <f t="shared" si="470"/>
        <v>515.13478337357196</v>
      </c>
      <c r="AU475" s="55">
        <f t="shared" ref="AU475:AU538" si="471">$H$15</f>
        <v>0.31005890174502254</v>
      </c>
      <c r="AV475" s="56">
        <f t="shared" si="441"/>
        <v>11547.246478930067</v>
      </c>
      <c r="AW475" s="53">
        <f t="shared" si="442"/>
        <v>1.0320030783697112E-2</v>
      </c>
      <c r="AX475" s="53">
        <f t="shared" si="443"/>
        <v>9.6756223990623932E-2</v>
      </c>
      <c r="AY475" s="56">
        <f t="shared" si="444"/>
        <v>676.66626924027923</v>
      </c>
      <c r="AZ475" s="56">
        <f t="shared" si="445"/>
        <v>399.59341180601939</v>
      </c>
      <c r="BA475" s="53">
        <f t="shared" si="446"/>
        <v>7.4403432051347793E-3</v>
      </c>
      <c r="BB475" s="56">
        <f t="shared" si="447"/>
        <v>277.09405017559072</v>
      </c>
      <c r="BC475" s="56">
        <f t="shared" si="448"/>
        <v>-2.1192741330878562E-2</v>
      </c>
      <c r="BD475" s="53">
        <f t="shared" si="449"/>
        <v>-1.8940423877213521E-8</v>
      </c>
      <c r="BE475" s="32">
        <f t="shared" si="450"/>
        <v>6.1111748901613492</v>
      </c>
      <c r="BF475" s="53">
        <f t="shared" si="451"/>
        <v>4.3133869280858603E-7</v>
      </c>
      <c r="BG475" s="51">
        <f t="shared" ref="BG475:BG538" si="472">BE475+BF475</f>
        <v>6.1111753215000419</v>
      </c>
      <c r="BH475" s="51">
        <f t="shared" si="452"/>
        <v>-8.9372222118133341E-3</v>
      </c>
      <c r="BI475" s="51">
        <f t="shared" si="453"/>
        <v>-8.3791598329942527E-2</v>
      </c>
    </row>
    <row r="476" spans="1:61" ht="12.75" customHeight="1" x14ac:dyDescent="0.2">
      <c r="A476" s="45">
        <f t="shared" si="454"/>
        <v>450</v>
      </c>
      <c r="B476" s="57">
        <f t="shared" ref="B476:B539" si="473">AX475</f>
        <v>9.6756223990623932E-2</v>
      </c>
      <c r="C476" s="16">
        <f t="shared" si="455"/>
        <v>9.3562658359132911E-2</v>
      </c>
      <c r="D476" s="34">
        <f t="shared" si="456"/>
        <v>1</v>
      </c>
      <c r="E476" s="49">
        <f t="shared" ref="E476:E539" si="474">DEGREES(ASIN(SIN(RADIANS(Y475))*SIN(RADIANS(C476))))</f>
        <v>8.101494782176423E-2</v>
      </c>
      <c r="F476" s="49">
        <f t="shared" si="457"/>
        <v>4.6803319631674986E-2</v>
      </c>
      <c r="G476" s="20">
        <f t="shared" si="428"/>
        <v>4.6803319631674986E-2</v>
      </c>
      <c r="H476" s="49">
        <f t="shared" si="458"/>
        <v>30.015562005421419</v>
      </c>
      <c r="I476" s="20">
        <f t="shared" si="429"/>
        <v>30.015562005421419</v>
      </c>
      <c r="J476" s="57">
        <f t="shared" si="459"/>
        <v>0</v>
      </c>
      <c r="K476" s="16">
        <f t="shared" si="430"/>
        <v>30.015562005421419</v>
      </c>
      <c r="L476" s="34">
        <f t="shared" si="460"/>
        <v>1</v>
      </c>
      <c r="M476" s="49">
        <f t="shared" ref="M476:M539" si="475">DEGREES(ACOS(SIN(RADIANS(K476))*COS(RADIANS(E476))))</f>
        <v>59.984471084008312</v>
      </c>
      <c r="N476" s="20">
        <f t="shared" ref="N476:N539" si="476">MOD(IF(AND(L476&gt;=5,L476&lt;=12),360-M476,M476),360)</f>
        <v>59.984471084008312</v>
      </c>
      <c r="O476" s="16">
        <f t="shared" si="461"/>
        <v>30.015528915991688</v>
      </c>
      <c r="P476" s="49">
        <f t="shared" ref="P476:P539" si="477">IF(OR(N476=90, N476=270), 0, DEGREES(ATAN(TAN(RADIANS(K476))*SIN(RADIANS(E476)))))</f>
        <v>4.6803319631675E-2</v>
      </c>
      <c r="Q476" s="20">
        <f t="shared" si="431"/>
        <v>4.6803319631675E-2</v>
      </c>
      <c r="R476" s="49">
        <f t="shared" ref="R476:R539" si="478">DEGREES(ACOS(COS(RADIANS(E476))*COS(RADIANS(Q476))))</f>
        <v>9.3562658359267581E-2</v>
      </c>
      <c r="S476" s="20">
        <f t="shared" si="432"/>
        <v>9.3562658359267581E-2</v>
      </c>
      <c r="T476" s="57">
        <f t="shared" ref="T476:T539" si="479">BI475</f>
        <v>-8.3791598329942527E-2</v>
      </c>
      <c r="U476" s="16">
        <f t="shared" si="462"/>
        <v>-2.7766505081782966E-3</v>
      </c>
      <c r="V476" s="16">
        <f t="shared" ref="V476:V539" si="480">IF(U476&lt;-90,-90,U476)</f>
        <v>-2.7766505081782966E-3</v>
      </c>
      <c r="W476" s="34">
        <f t="shared" si="433"/>
        <v>4</v>
      </c>
      <c r="X476" s="49">
        <f t="shared" ref="X476:X539" si="481">DEGREES(ACOS(SIN(RADIANS(K476))*COS(RADIANS(V476))))</f>
        <v>59.984438033447425</v>
      </c>
      <c r="Y476" s="20">
        <f t="shared" ref="Y476:Y539" si="482">MOD(IF(AND(W476&gt;=5,W476&lt;=12),360-X476,X476),360)</f>
        <v>59.984438033447425</v>
      </c>
      <c r="Z476" s="16">
        <f t="shared" si="463"/>
        <v>30.015561966552575</v>
      </c>
      <c r="AA476" s="49">
        <f t="shared" si="434"/>
        <v>-1.6041056232114017E-3</v>
      </c>
      <c r="AB476" s="20">
        <f t="shared" si="464"/>
        <v>359.99839589437681</v>
      </c>
      <c r="AC476" s="49">
        <f t="shared" si="465"/>
        <v>3.2067028944603106E-3</v>
      </c>
      <c r="AD476" s="20">
        <f t="shared" si="466"/>
        <v>359.99679329710551</v>
      </c>
      <c r="AF476" s="58">
        <f t="shared" ref="AF476:AF539" si="483">BG475</f>
        <v>6.1111753215000419</v>
      </c>
      <c r="AG476" s="51">
        <f t="shared" si="467"/>
        <v>366.67051929000252</v>
      </c>
      <c r="AH476" s="16">
        <f t="shared" si="468"/>
        <v>250.00262678863811</v>
      </c>
      <c r="AI476" s="52">
        <f t="shared" si="435"/>
        <v>159.83738629490594</v>
      </c>
      <c r="AJ476" s="52">
        <f t="shared" si="469"/>
        <v>4.8407425254879399E-2</v>
      </c>
      <c r="AK476" s="16">
        <f t="shared" ref="AK476:AK539" si="484">MOD(AJ476+AK475,360)</f>
        <v>21.77677474993402</v>
      </c>
      <c r="AL476" s="16">
        <f t="shared" ref="AL476:AL539" si="485">MOD(AB476+AK476,360)</f>
        <v>21.775170644310833</v>
      </c>
      <c r="AM476" s="32">
        <f t="shared" si="436"/>
        <v>6.1111753143238845</v>
      </c>
      <c r="AN476" s="32">
        <f t="shared" si="437"/>
        <v>-2.9615790551367627E-4</v>
      </c>
      <c r="AO476" s="32">
        <f t="shared" si="438"/>
        <v>5.6751226264127839</v>
      </c>
      <c r="AP476" s="32">
        <f t="shared" si="439"/>
        <v>-2.9615790551367627E-4</v>
      </c>
      <c r="AQ476" s="32">
        <f t="shared" si="440"/>
        <v>2.2670348249595302</v>
      </c>
      <c r="AR476" s="56">
        <f t="shared" si="470"/>
        <v>2690.1840106492846</v>
      </c>
      <c r="AS476" s="56">
        <f t="shared" si="470"/>
        <v>-4.5677592404453675E-2</v>
      </c>
      <c r="AT476" s="56">
        <f t="shared" si="470"/>
        <v>517.40181819853149</v>
      </c>
      <c r="AU476" s="55">
        <f t="shared" si="471"/>
        <v>0.31005890174502254</v>
      </c>
      <c r="AV476" s="56">
        <f t="shared" si="441"/>
        <v>11547.248037407675</v>
      </c>
      <c r="AW476" s="53">
        <f t="shared" si="442"/>
        <v>1.0320032176543181E-2</v>
      </c>
      <c r="AX476" s="53">
        <f t="shared" si="443"/>
        <v>9.6756230519990188E-2</v>
      </c>
      <c r="AY476" s="56">
        <f t="shared" si="444"/>
        <v>676.66622357705023</v>
      </c>
      <c r="AZ476" s="56">
        <f t="shared" si="445"/>
        <v>399.59346573726486</v>
      </c>
      <c r="BA476" s="53">
        <f t="shared" si="446"/>
        <v>7.4403432051347793E-3</v>
      </c>
      <c r="BB476" s="56">
        <f t="shared" si="447"/>
        <v>277.09408757367288</v>
      </c>
      <c r="BC476" s="56">
        <f t="shared" si="448"/>
        <v>-2.1329733887512248E-2</v>
      </c>
      <c r="BD476" s="53">
        <f t="shared" si="449"/>
        <v>-1.9062857169356083E-8</v>
      </c>
      <c r="BE476" s="32">
        <f t="shared" si="450"/>
        <v>6.1111753024371849</v>
      </c>
      <c r="BF476" s="53">
        <f t="shared" si="451"/>
        <v>4.3311292430633932E-7</v>
      </c>
      <c r="BG476" s="51">
        <f t="shared" si="472"/>
        <v>6.1111757355501091</v>
      </c>
      <c r="BH476" s="51">
        <f t="shared" si="452"/>
        <v>-8.9372222117275277E-3</v>
      </c>
      <c r="BI476" s="51">
        <f t="shared" si="453"/>
        <v>-8.3791592674659424E-2</v>
      </c>
    </row>
    <row r="477" spans="1:61" ht="12.75" customHeight="1" x14ac:dyDescent="0.2">
      <c r="A477" s="45">
        <f t="shared" si="454"/>
        <v>451</v>
      </c>
      <c r="B477" s="57">
        <f t="shared" si="473"/>
        <v>9.6756230519990188E-2</v>
      </c>
      <c r="C477" s="16">
        <f t="shared" si="455"/>
        <v>9.3549527625498285E-2</v>
      </c>
      <c r="D477" s="34">
        <f t="shared" si="456"/>
        <v>1</v>
      </c>
      <c r="E477" s="49">
        <f t="shared" si="474"/>
        <v>8.1003551062192647E-2</v>
      </c>
      <c r="F477" s="49">
        <f t="shared" si="457"/>
        <v>4.6796797896130581E-2</v>
      </c>
      <c r="G477" s="20">
        <f t="shared" si="428"/>
        <v>4.6796797896130581E-2</v>
      </c>
      <c r="H477" s="49">
        <f t="shared" si="458"/>
        <v>30.015595046717312</v>
      </c>
      <c r="I477" s="20">
        <f t="shared" si="429"/>
        <v>30.015595046717312</v>
      </c>
      <c r="J477" s="57">
        <f t="shared" si="459"/>
        <v>0</v>
      </c>
      <c r="K477" s="16">
        <f t="shared" si="430"/>
        <v>30.015595046717312</v>
      </c>
      <c r="L477" s="34">
        <f t="shared" si="460"/>
        <v>1</v>
      </c>
      <c r="M477" s="49">
        <f t="shared" si="475"/>
        <v>59.984438033447425</v>
      </c>
      <c r="N477" s="20">
        <f t="shared" si="476"/>
        <v>59.984438033447425</v>
      </c>
      <c r="O477" s="16">
        <f t="shared" si="461"/>
        <v>30.015561966552575</v>
      </c>
      <c r="P477" s="49">
        <f t="shared" si="477"/>
        <v>4.6796797896130574E-2</v>
      </c>
      <c r="Q477" s="20">
        <f t="shared" si="431"/>
        <v>4.6796797896130574E-2</v>
      </c>
      <c r="R477" s="49">
        <f t="shared" si="478"/>
        <v>9.3549527628571771E-2</v>
      </c>
      <c r="S477" s="20">
        <f t="shared" si="432"/>
        <v>9.3549527628571771E-2</v>
      </c>
      <c r="T477" s="57">
        <f t="shared" si="479"/>
        <v>-8.3791592674659424E-2</v>
      </c>
      <c r="U477" s="16">
        <f t="shared" si="462"/>
        <v>-2.7880416124667767E-3</v>
      </c>
      <c r="V477" s="16">
        <f t="shared" si="480"/>
        <v>-2.7880416124667767E-3</v>
      </c>
      <c r="W477" s="34">
        <f t="shared" si="433"/>
        <v>4</v>
      </c>
      <c r="X477" s="49">
        <f t="shared" si="481"/>
        <v>59.984404992471141</v>
      </c>
      <c r="Y477" s="20">
        <f t="shared" si="482"/>
        <v>59.984404992471141</v>
      </c>
      <c r="Z477" s="16">
        <f t="shared" si="463"/>
        <v>30.015595007528859</v>
      </c>
      <c r="AA477" s="49">
        <f t="shared" si="434"/>
        <v>-1.6106885506114068E-3</v>
      </c>
      <c r="AB477" s="20">
        <f t="shared" si="464"/>
        <v>359.99838931144939</v>
      </c>
      <c r="AC477" s="49">
        <f t="shared" si="465"/>
        <v>3.2198592262422492E-3</v>
      </c>
      <c r="AD477" s="20">
        <f t="shared" si="466"/>
        <v>359.99678014077375</v>
      </c>
      <c r="AF477" s="58">
        <f t="shared" si="483"/>
        <v>6.1111757355501091</v>
      </c>
      <c r="AG477" s="51">
        <f t="shared" si="467"/>
        <v>366.67054413300656</v>
      </c>
      <c r="AH477" s="16">
        <f t="shared" si="468"/>
        <v>250.00264372704996</v>
      </c>
      <c r="AI477" s="52">
        <f t="shared" si="435"/>
        <v>159.83740795381092</v>
      </c>
      <c r="AJ477" s="52">
        <f t="shared" si="469"/>
        <v>4.840748644676296E-2</v>
      </c>
      <c r="AK477" s="16">
        <f t="shared" si="484"/>
        <v>21.825182236380783</v>
      </c>
      <c r="AL477" s="16">
        <f t="shared" si="485"/>
        <v>21.82357154783017</v>
      </c>
      <c r="AM477" s="32">
        <f t="shared" si="436"/>
        <v>6.1111757283149508</v>
      </c>
      <c r="AN477" s="32">
        <f t="shared" si="437"/>
        <v>-2.9737290233038306E-4</v>
      </c>
      <c r="AO477" s="32">
        <f t="shared" si="438"/>
        <v>5.6732058967543546</v>
      </c>
      <c r="AP477" s="32">
        <f t="shared" si="439"/>
        <v>-2.9737290233038306E-4</v>
      </c>
      <c r="AQ477" s="32">
        <f t="shared" si="440"/>
        <v>2.2718282583367491</v>
      </c>
      <c r="AR477" s="56">
        <f t="shared" si="470"/>
        <v>2695.8572165460391</v>
      </c>
      <c r="AS477" s="56">
        <f t="shared" si="470"/>
        <v>-4.5974965306784056E-2</v>
      </c>
      <c r="AT477" s="56">
        <f t="shared" si="470"/>
        <v>519.67364645686825</v>
      </c>
      <c r="AU477" s="55">
        <f t="shared" si="471"/>
        <v>0.31005890174502254</v>
      </c>
      <c r="AV477" s="56">
        <f t="shared" si="441"/>
        <v>11547.249602127631</v>
      </c>
      <c r="AW477" s="53">
        <f t="shared" si="442"/>
        <v>1.0320033574968177E-2</v>
      </c>
      <c r="AX477" s="53">
        <f t="shared" si="443"/>
        <v>9.675623707550883E-2</v>
      </c>
      <c r="AY477" s="56">
        <f t="shared" si="444"/>
        <v>676.66617773093037</v>
      </c>
      <c r="AZ477" s="56">
        <f t="shared" si="445"/>
        <v>399.59351988452732</v>
      </c>
      <c r="BA477" s="53">
        <f t="shared" si="446"/>
        <v>7.4403432051347793E-3</v>
      </c>
      <c r="BB477" s="56">
        <f t="shared" si="447"/>
        <v>277.09412512154984</v>
      </c>
      <c r="BC477" s="56">
        <f t="shared" si="448"/>
        <v>-2.1467275146790143E-2</v>
      </c>
      <c r="BD477" s="53">
        <f t="shared" si="449"/>
        <v>-1.9185780849245169E-8</v>
      </c>
      <c r="BE477" s="32">
        <f t="shared" si="450"/>
        <v>6.1111757163643281</v>
      </c>
      <c r="BF477" s="53">
        <f t="shared" si="451"/>
        <v>4.3488975378885597E-7</v>
      </c>
      <c r="BG477" s="51">
        <f t="shared" si="472"/>
        <v>6.1111761512540816</v>
      </c>
      <c r="BH477" s="51">
        <f t="shared" si="452"/>
        <v>-8.9372222116412443E-3</v>
      </c>
      <c r="BI477" s="51">
        <f t="shared" si="453"/>
        <v>-8.3791586996724482E-2</v>
      </c>
    </row>
    <row r="478" spans="1:61" ht="12.75" customHeight="1" x14ac:dyDescent="0.2">
      <c r="A478" s="45">
        <f t="shared" si="454"/>
        <v>452</v>
      </c>
      <c r="B478" s="57">
        <f t="shared" si="473"/>
        <v>9.675623707550883E-2</v>
      </c>
      <c r="C478" s="16">
        <f t="shared" si="455"/>
        <v>9.3536377849261498E-2</v>
      </c>
      <c r="D478" s="34">
        <f t="shared" si="456"/>
        <v>1</v>
      </c>
      <c r="E478" s="49">
        <f t="shared" si="474"/>
        <v>8.099213782921863E-2</v>
      </c>
      <c r="F478" s="49">
        <f t="shared" si="457"/>
        <v>4.6790266608100095E-2</v>
      </c>
      <c r="G478" s="20">
        <f t="shared" si="428"/>
        <v>4.6790266608100095E-2</v>
      </c>
      <c r="H478" s="49">
        <f t="shared" si="458"/>
        <v>30.015628078416416</v>
      </c>
      <c r="I478" s="20">
        <f t="shared" si="429"/>
        <v>30.015628078416416</v>
      </c>
      <c r="J478" s="57">
        <f t="shared" si="459"/>
        <v>0</v>
      </c>
      <c r="K478" s="16">
        <f t="shared" si="430"/>
        <v>30.015628078416416</v>
      </c>
      <c r="L478" s="34">
        <f t="shared" si="460"/>
        <v>1</v>
      </c>
      <c r="M478" s="49">
        <f t="shared" si="475"/>
        <v>59.984404992471141</v>
      </c>
      <c r="N478" s="20">
        <f t="shared" si="476"/>
        <v>59.984404992471141</v>
      </c>
      <c r="O478" s="16">
        <f t="shared" si="461"/>
        <v>30.015595007528859</v>
      </c>
      <c r="P478" s="49">
        <f t="shared" si="477"/>
        <v>4.6790266608100081E-2</v>
      </c>
      <c r="Q478" s="20">
        <f t="shared" si="431"/>
        <v>4.6790266608100081E-2</v>
      </c>
      <c r="R478" s="49">
        <f t="shared" si="478"/>
        <v>9.3536377847600202E-2</v>
      </c>
      <c r="S478" s="20">
        <f t="shared" si="432"/>
        <v>9.3536377847600202E-2</v>
      </c>
      <c r="T478" s="57">
        <f t="shared" si="479"/>
        <v>-8.3791586996724482E-2</v>
      </c>
      <c r="U478" s="16">
        <f t="shared" si="462"/>
        <v>-2.7994491675058519E-3</v>
      </c>
      <c r="V478" s="16">
        <f t="shared" si="480"/>
        <v>-2.7994491675058519E-3</v>
      </c>
      <c r="W478" s="34">
        <f t="shared" si="433"/>
        <v>4</v>
      </c>
      <c r="X478" s="49">
        <f t="shared" si="481"/>
        <v>59.984371961093437</v>
      </c>
      <c r="Y478" s="20">
        <f t="shared" si="482"/>
        <v>59.984371961093437</v>
      </c>
      <c r="Z478" s="16">
        <f t="shared" si="463"/>
        <v>30.015628038906563</v>
      </c>
      <c r="AA478" s="49">
        <f t="shared" si="434"/>
        <v>-1.6172809987392773E-3</v>
      </c>
      <c r="AB478" s="20">
        <f t="shared" si="464"/>
        <v>359.99838271900126</v>
      </c>
      <c r="AC478" s="49">
        <f t="shared" si="465"/>
        <v>3.2330347322398066E-3</v>
      </c>
      <c r="AD478" s="20">
        <f t="shared" si="466"/>
        <v>359.99676696526774</v>
      </c>
      <c r="AF478" s="58">
        <f t="shared" si="483"/>
        <v>6.1111761512540816</v>
      </c>
      <c r="AG478" s="51">
        <f t="shared" si="467"/>
        <v>366.67056907524488</v>
      </c>
      <c r="AH478" s="16">
        <f t="shared" si="468"/>
        <v>250.00266073312153</v>
      </c>
      <c r="AI478" s="52">
        <f t="shared" si="435"/>
        <v>159.83742969923293</v>
      </c>
      <c r="AJ478" s="52">
        <f t="shared" si="469"/>
        <v>4.8407547606871049E-2</v>
      </c>
      <c r="AK478" s="16">
        <f t="shared" si="484"/>
        <v>21.873589783987654</v>
      </c>
      <c r="AL478" s="16">
        <f t="shared" si="485"/>
        <v>21.87197250298891</v>
      </c>
      <c r="AM478" s="32">
        <f t="shared" si="436"/>
        <v>6.1111761439595949</v>
      </c>
      <c r="AN478" s="32">
        <f t="shared" si="437"/>
        <v>-2.9858965403196518E-4</v>
      </c>
      <c r="AO478" s="32">
        <f t="shared" si="438"/>
        <v>5.6712851178554216</v>
      </c>
      <c r="AP478" s="32">
        <f t="shared" si="439"/>
        <v>-2.9858965403196518E-4</v>
      </c>
      <c r="AQ478" s="32">
        <f t="shared" si="440"/>
        <v>2.2766200768886491</v>
      </c>
      <c r="AR478" s="56">
        <f t="shared" si="470"/>
        <v>2701.5285016638945</v>
      </c>
      <c r="AS478" s="56">
        <f t="shared" si="470"/>
        <v>-4.6273554960816018E-2</v>
      </c>
      <c r="AT478" s="56">
        <f t="shared" si="470"/>
        <v>521.95026653375692</v>
      </c>
      <c r="AU478" s="55">
        <f t="shared" si="471"/>
        <v>0.31005890174502254</v>
      </c>
      <c r="AV478" s="56">
        <f t="shared" si="441"/>
        <v>11547.251173097899</v>
      </c>
      <c r="AW478" s="53">
        <f t="shared" si="442"/>
        <v>1.0320034978979216E-2</v>
      </c>
      <c r="AX478" s="53">
        <f t="shared" si="443"/>
        <v>9.6756243657213206E-2</v>
      </c>
      <c r="AY478" s="56">
        <f t="shared" si="444"/>
        <v>676.66613170168637</v>
      </c>
      <c r="AZ478" s="56">
        <f t="shared" si="445"/>
        <v>399.59357424808229</v>
      </c>
      <c r="BA478" s="53">
        <f t="shared" si="446"/>
        <v>7.4403432051347793E-3</v>
      </c>
      <c r="BB478" s="56">
        <f t="shared" si="447"/>
        <v>277.0941628194127</v>
      </c>
      <c r="BC478" s="56">
        <f t="shared" si="448"/>
        <v>-2.1605365808625265E-2</v>
      </c>
      <c r="BD478" s="53">
        <f t="shared" si="449"/>
        <v>-1.9309195542408593E-8</v>
      </c>
      <c r="BE478" s="32">
        <f t="shared" si="450"/>
        <v>6.1111761319448865</v>
      </c>
      <c r="BF478" s="53">
        <f t="shared" si="451"/>
        <v>4.3666914932447253E-7</v>
      </c>
      <c r="BG478" s="51">
        <f t="shared" si="472"/>
        <v>6.1111765686140362</v>
      </c>
      <c r="BH478" s="51">
        <f t="shared" si="452"/>
        <v>-8.9372222115544804E-3</v>
      </c>
      <c r="BI478" s="51">
        <f t="shared" si="453"/>
        <v>-8.3791581296108766E-2</v>
      </c>
    </row>
    <row r="479" spans="1:61" ht="12.75" customHeight="1" x14ac:dyDescent="0.2">
      <c r="A479" s="45">
        <f t="shared" si="454"/>
        <v>453</v>
      </c>
      <c r="B479" s="57">
        <f t="shared" si="473"/>
        <v>9.6756243657213206E-2</v>
      </c>
      <c r="C479" s="16">
        <f t="shared" si="455"/>
        <v>9.3523208924978007E-2</v>
      </c>
      <c r="D479" s="34">
        <f t="shared" si="456"/>
        <v>1</v>
      </c>
      <c r="E479" s="49">
        <f t="shared" si="474"/>
        <v>8.0980708031563528E-2</v>
      </c>
      <c r="F479" s="49">
        <f t="shared" si="457"/>
        <v>4.678372571479375E-2</v>
      </c>
      <c r="G479" s="20">
        <f t="shared" si="428"/>
        <v>4.678372571479375E-2</v>
      </c>
      <c r="H479" s="49">
        <f t="shared" si="458"/>
        <v>30.015661100504708</v>
      </c>
      <c r="I479" s="20">
        <f t="shared" si="429"/>
        <v>30.015661100504708</v>
      </c>
      <c r="J479" s="57">
        <f t="shared" si="459"/>
        <v>0</v>
      </c>
      <c r="K479" s="16">
        <f t="shared" si="430"/>
        <v>30.015661100504708</v>
      </c>
      <c r="L479" s="34">
        <f t="shared" si="460"/>
        <v>1</v>
      </c>
      <c r="M479" s="49">
        <f t="shared" si="475"/>
        <v>59.984371961093416</v>
      </c>
      <c r="N479" s="20">
        <f t="shared" si="476"/>
        <v>59.984371961093416</v>
      </c>
      <c r="O479" s="16">
        <f t="shared" si="461"/>
        <v>30.015628038906584</v>
      </c>
      <c r="P479" s="49">
        <f t="shared" si="477"/>
        <v>4.6783725714793771E-2</v>
      </c>
      <c r="Q479" s="20">
        <f t="shared" si="431"/>
        <v>4.6783725714793771E-2</v>
      </c>
      <c r="R479" s="49">
        <f t="shared" si="478"/>
        <v>9.3523208926508547E-2</v>
      </c>
      <c r="S479" s="20">
        <f t="shared" si="432"/>
        <v>9.3523208926508547E-2</v>
      </c>
      <c r="T479" s="57">
        <f t="shared" si="479"/>
        <v>-8.3791581296108766E-2</v>
      </c>
      <c r="U479" s="16">
        <f t="shared" si="462"/>
        <v>-2.8108732645452383E-3</v>
      </c>
      <c r="V479" s="16">
        <f t="shared" si="480"/>
        <v>-2.8108732645452383E-3</v>
      </c>
      <c r="W479" s="34">
        <f t="shared" si="433"/>
        <v>4</v>
      </c>
      <c r="X479" s="49">
        <f t="shared" si="481"/>
        <v>59.984338939328318</v>
      </c>
      <c r="Y479" s="20">
        <f t="shared" si="482"/>
        <v>59.984338939328318</v>
      </c>
      <c r="Z479" s="16">
        <f t="shared" si="463"/>
        <v>30.015661060671682</v>
      </c>
      <c r="AA479" s="49">
        <f t="shared" si="434"/>
        <v>-1.6238830203407241E-3</v>
      </c>
      <c r="AB479" s="20">
        <f t="shared" si="464"/>
        <v>359.99837611697967</v>
      </c>
      <c r="AC479" s="49">
        <f t="shared" si="465"/>
        <v>3.2462292912484058E-3</v>
      </c>
      <c r="AD479" s="20">
        <f t="shared" si="466"/>
        <v>359.99675377070878</v>
      </c>
      <c r="AF479" s="58">
        <f t="shared" si="483"/>
        <v>6.1111765686140362</v>
      </c>
      <c r="AG479" s="51">
        <f t="shared" si="467"/>
        <v>366.67059411684215</v>
      </c>
      <c r="AH479" s="16">
        <f t="shared" si="468"/>
        <v>250.00267780693784</v>
      </c>
      <c r="AI479" s="52">
        <f t="shared" si="435"/>
        <v>159.83745153128064</v>
      </c>
      <c r="AJ479" s="52">
        <f t="shared" si="469"/>
        <v>4.8407608735146823E-2</v>
      </c>
      <c r="AK479" s="16">
        <f t="shared" si="484"/>
        <v>21.921997392722801</v>
      </c>
      <c r="AL479" s="16">
        <f t="shared" si="485"/>
        <v>21.920373509702472</v>
      </c>
      <c r="AM479" s="32">
        <f t="shared" si="436"/>
        <v>6.1111765612598932</v>
      </c>
      <c r="AN479" s="32">
        <f t="shared" si="437"/>
        <v>-2.9980817035257882E-4</v>
      </c>
      <c r="AO479" s="32">
        <f t="shared" si="438"/>
        <v>5.6693602910769059</v>
      </c>
      <c r="AP479" s="32">
        <f t="shared" si="439"/>
        <v>-2.9980817035257882E-4</v>
      </c>
      <c r="AQ479" s="32">
        <f t="shared" si="440"/>
        <v>2.2814102771866076</v>
      </c>
      <c r="AR479" s="56">
        <f t="shared" si="470"/>
        <v>2707.1978619549714</v>
      </c>
      <c r="AS479" s="56">
        <f t="shared" si="470"/>
        <v>-4.6573363131168596E-2</v>
      </c>
      <c r="AT479" s="56">
        <f t="shared" si="470"/>
        <v>524.23167681094355</v>
      </c>
      <c r="AU479" s="55">
        <f t="shared" si="471"/>
        <v>0.31005890174502254</v>
      </c>
      <c r="AV479" s="56">
        <f t="shared" si="441"/>
        <v>11547.25275032633</v>
      </c>
      <c r="AW479" s="53">
        <f t="shared" si="442"/>
        <v>1.0320036388583316E-2</v>
      </c>
      <c r="AX479" s="53">
        <f t="shared" si="443"/>
        <v>9.6756250265136221E-2</v>
      </c>
      <c r="AY479" s="56">
        <f t="shared" si="444"/>
        <v>676.66608548908835</v>
      </c>
      <c r="AZ479" s="56">
        <f t="shared" si="445"/>
        <v>399.59362882820159</v>
      </c>
      <c r="BA479" s="53">
        <f t="shared" si="446"/>
        <v>7.4403432051347793E-3</v>
      </c>
      <c r="BB479" s="56">
        <f t="shared" si="447"/>
        <v>277.09420066744991</v>
      </c>
      <c r="BC479" s="56">
        <f t="shared" si="448"/>
        <v>-2.1744006563153562E-2</v>
      </c>
      <c r="BD479" s="53">
        <f t="shared" si="449"/>
        <v>-1.9433101865636185E-8</v>
      </c>
      <c r="BE479" s="32">
        <f t="shared" si="450"/>
        <v>6.111176549180934</v>
      </c>
      <c r="BF479" s="53">
        <f t="shared" si="451"/>
        <v>4.3845112514668029E-7</v>
      </c>
      <c r="BG479" s="51">
        <f t="shared" si="472"/>
        <v>6.1111769876320592</v>
      </c>
      <c r="BH479" s="51">
        <f t="shared" si="452"/>
        <v>-8.937222211467236E-3</v>
      </c>
      <c r="BI479" s="51">
        <f t="shared" si="453"/>
        <v>-8.3791575572783841E-2</v>
      </c>
    </row>
    <row r="480" spans="1:61" ht="12.75" customHeight="1" x14ac:dyDescent="0.2">
      <c r="A480" s="45">
        <f t="shared" si="454"/>
        <v>454</v>
      </c>
      <c r="B480" s="57">
        <f t="shared" si="473"/>
        <v>9.6756250265136221E-2</v>
      </c>
      <c r="C480" s="16">
        <f t="shared" si="455"/>
        <v>9.3510020973894825E-2</v>
      </c>
      <c r="D480" s="34">
        <f t="shared" si="456"/>
        <v>1</v>
      </c>
      <c r="E480" s="49">
        <f t="shared" si="474"/>
        <v>8.0969261774238452E-2</v>
      </c>
      <c r="F480" s="49">
        <f t="shared" si="457"/>
        <v>4.6777175276821174E-2</v>
      </c>
      <c r="G480" s="20">
        <f t="shared" si="428"/>
        <v>4.6777175276821174E-2</v>
      </c>
      <c r="H480" s="49">
        <f t="shared" si="458"/>
        <v>30.015694112968227</v>
      </c>
      <c r="I480" s="20">
        <f t="shared" si="429"/>
        <v>30.015694112968227</v>
      </c>
      <c r="J480" s="57">
        <f t="shared" si="459"/>
        <v>0</v>
      </c>
      <c r="K480" s="16">
        <f t="shared" si="430"/>
        <v>30.015694112968227</v>
      </c>
      <c r="L480" s="34">
        <f t="shared" si="460"/>
        <v>1</v>
      </c>
      <c r="M480" s="49">
        <f t="shared" si="475"/>
        <v>59.984338939328325</v>
      </c>
      <c r="N480" s="20">
        <f t="shared" si="476"/>
        <v>59.984338939328325</v>
      </c>
      <c r="O480" s="16">
        <f t="shared" si="461"/>
        <v>30.015661060671675</v>
      </c>
      <c r="P480" s="49">
        <f t="shared" si="477"/>
        <v>4.6777175276821147E-2</v>
      </c>
      <c r="Q480" s="20">
        <f t="shared" si="431"/>
        <v>4.6777175276821147E-2</v>
      </c>
      <c r="R480" s="49">
        <f t="shared" si="478"/>
        <v>9.351002097800297E-2</v>
      </c>
      <c r="S480" s="20">
        <f t="shared" si="432"/>
        <v>9.351002097800297E-2</v>
      </c>
      <c r="T480" s="57">
        <f t="shared" si="479"/>
        <v>-8.3791575572783841E-2</v>
      </c>
      <c r="U480" s="16">
        <f t="shared" si="462"/>
        <v>-2.8223137985453894E-3</v>
      </c>
      <c r="V480" s="16">
        <f t="shared" si="480"/>
        <v>-2.8223137985453894E-3</v>
      </c>
      <c r="W480" s="34">
        <f t="shared" si="433"/>
        <v>4</v>
      </c>
      <c r="X480" s="49">
        <f t="shared" si="481"/>
        <v>59.984305927189766</v>
      </c>
      <c r="Y480" s="20">
        <f t="shared" si="482"/>
        <v>59.984305927189766</v>
      </c>
      <c r="Z480" s="16">
        <f t="shared" si="463"/>
        <v>30.015694072810234</v>
      </c>
      <c r="AA480" s="49">
        <f t="shared" si="434"/>
        <v>-1.6304945547623458E-3</v>
      </c>
      <c r="AB480" s="20">
        <f t="shared" si="464"/>
        <v>359.99836950544523</v>
      </c>
      <c r="AC480" s="49">
        <f t="shared" si="465"/>
        <v>3.2594428955074937E-3</v>
      </c>
      <c r="AD480" s="20">
        <f t="shared" si="466"/>
        <v>359.99674055710449</v>
      </c>
      <c r="AF480" s="58">
        <f t="shared" si="483"/>
        <v>6.1111769876320592</v>
      </c>
      <c r="AG480" s="51">
        <f t="shared" si="467"/>
        <v>366.67061925792353</v>
      </c>
      <c r="AH480" s="16">
        <f t="shared" si="468"/>
        <v>250.00269494858424</v>
      </c>
      <c r="AI480" s="52">
        <f t="shared" si="435"/>
        <v>159.83747345006319</v>
      </c>
      <c r="AJ480" s="52">
        <f t="shared" si="469"/>
        <v>4.8407669831590283E-2</v>
      </c>
      <c r="AK480" s="16">
        <f t="shared" si="484"/>
        <v>21.970405062554391</v>
      </c>
      <c r="AL480" s="16">
        <f t="shared" si="485"/>
        <v>21.968774567999617</v>
      </c>
      <c r="AM480" s="32">
        <f t="shared" si="436"/>
        <v>6.1111769802179294</v>
      </c>
      <c r="AN480" s="32">
        <f t="shared" si="437"/>
        <v>-3.0102844009014413E-4</v>
      </c>
      <c r="AO480" s="32">
        <f t="shared" si="438"/>
        <v>5.6674314177781273</v>
      </c>
      <c r="AP480" s="32">
        <f t="shared" si="439"/>
        <v>-3.0102844009014413E-4</v>
      </c>
      <c r="AQ480" s="32">
        <f t="shared" si="440"/>
        <v>2.2861988558143707</v>
      </c>
      <c r="AR480" s="56">
        <f t="shared" si="470"/>
        <v>2712.8652933727494</v>
      </c>
      <c r="AS480" s="56">
        <f t="shared" si="470"/>
        <v>-4.6874391571258743E-2</v>
      </c>
      <c r="AT480" s="56">
        <f t="shared" si="470"/>
        <v>526.51787566675796</v>
      </c>
      <c r="AU480" s="55">
        <f t="shared" si="471"/>
        <v>0.31005890174502254</v>
      </c>
      <c r="AV480" s="56">
        <f t="shared" si="441"/>
        <v>11547.254333820811</v>
      </c>
      <c r="AW480" s="53">
        <f t="shared" si="442"/>
        <v>1.0320037803787522E-2</v>
      </c>
      <c r="AX480" s="53">
        <f t="shared" si="443"/>
        <v>9.6756256899310861E-2</v>
      </c>
      <c r="AY480" s="56">
        <f t="shared" si="444"/>
        <v>676.66603909290552</v>
      </c>
      <c r="AZ480" s="56">
        <f t="shared" si="445"/>
        <v>399.59368362515795</v>
      </c>
      <c r="BA480" s="53">
        <f t="shared" si="446"/>
        <v>7.4403432051347793E-3</v>
      </c>
      <c r="BB480" s="56">
        <f t="shared" si="447"/>
        <v>277.09423866585053</v>
      </c>
      <c r="BC480" s="56">
        <f t="shared" si="448"/>
        <v>-2.1883198102955248E-2</v>
      </c>
      <c r="BD480" s="53">
        <f t="shared" si="449"/>
        <v>-1.9557500437902284E-8</v>
      </c>
      <c r="BE480" s="32">
        <f t="shared" si="450"/>
        <v>6.1111769680745587</v>
      </c>
      <c r="BF480" s="53">
        <f t="shared" si="451"/>
        <v>4.4023566487099543E-7</v>
      </c>
      <c r="BG480" s="51">
        <f t="shared" si="472"/>
        <v>6.1111774083102235</v>
      </c>
      <c r="BH480" s="51">
        <f t="shared" si="452"/>
        <v>-8.9372222113795093E-3</v>
      </c>
      <c r="BI480" s="51">
        <f t="shared" si="453"/>
        <v>-8.3791569826721035E-2</v>
      </c>
    </row>
    <row r="481" spans="1:61" ht="12.75" customHeight="1" x14ac:dyDescent="0.2">
      <c r="A481" s="45">
        <f t="shared" si="454"/>
        <v>455</v>
      </c>
      <c r="B481" s="57">
        <f t="shared" si="473"/>
        <v>9.6756256899310861E-2</v>
      </c>
      <c r="C481" s="16">
        <f t="shared" si="455"/>
        <v>9.34968140037995E-2</v>
      </c>
      <c r="D481" s="34">
        <f t="shared" si="456"/>
        <v>1</v>
      </c>
      <c r="E481" s="49">
        <f t="shared" si="474"/>
        <v>8.0957799064011154E-2</v>
      </c>
      <c r="F481" s="49">
        <f t="shared" si="457"/>
        <v>4.6770615298035514E-2</v>
      </c>
      <c r="G481" s="20">
        <f t="shared" si="428"/>
        <v>4.6770615298035514E-2</v>
      </c>
      <c r="H481" s="49">
        <f t="shared" si="458"/>
        <v>30.015727115793059</v>
      </c>
      <c r="I481" s="20">
        <f t="shared" si="429"/>
        <v>30.015727115793059</v>
      </c>
      <c r="J481" s="57">
        <f t="shared" si="459"/>
        <v>0</v>
      </c>
      <c r="K481" s="16">
        <f t="shared" si="430"/>
        <v>30.015727115793059</v>
      </c>
      <c r="L481" s="34">
        <f t="shared" si="460"/>
        <v>1</v>
      </c>
      <c r="M481" s="49">
        <f t="shared" si="475"/>
        <v>59.984305927189766</v>
      </c>
      <c r="N481" s="20">
        <f t="shared" si="476"/>
        <v>59.984305927189766</v>
      </c>
      <c r="O481" s="16">
        <f t="shared" si="461"/>
        <v>30.015694072810234</v>
      </c>
      <c r="P481" s="49">
        <f t="shared" si="477"/>
        <v>4.6770615298035514E-2</v>
      </c>
      <c r="Q481" s="20">
        <f t="shared" si="431"/>
        <v>4.6770615298035514E-2</v>
      </c>
      <c r="R481" s="49">
        <f t="shared" si="478"/>
        <v>9.3496814001854445E-2</v>
      </c>
      <c r="S481" s="20">
        <f t="shared" si="432"/>
        <v>9.3496814001854445E-2</v>
      </c>
      <c r="T481" s="57">
        <f t="shared" si="479"/>
        <v>-8.3791569826721035E-2</v>
      </c>
      <c r="U481" s="16">
        <f t="shared" si="462"/>
        <v>-2.8337707627098807E-3</v>
      </c>
      <c r="V481" s="16">
        <f t="shared" si="480"/>
        <v>-2.8337707627098807E-3</v>
      </c>
      <c r="W481" s="34">
        <f t="shared" si="433"/>
        <v>4</v>
      </c>
      <c r="X481" s="49">
        <f t="shared" si="481"/>
        <v>59.984272924691702</v>
      </c>
      <c r="Y481" s="20">
        <f t="shared" si="482"/>
        <v>59.984272924691702</v>
      </c>
      <c r="Z481" s="16">
        <f t="shared" si="463"/>
        <v>30.015727075308298</v>
      </c>
      <c r="AA481" s="49">
        <f t="shared" si="434"/>
        <v>-1.6371155981070398E-3</v>
      </c>
      <c r="AB481" s="20">
        <f t="shared" si="464"/>
        <v>359.9983628844019</v>
      </c>
      <c r="AC481" s="49">
        <f t="shared" si="465"/>
        <v>3.2726754256953796E-3</v>
      </c>
      <c r="AD481" s="20">
        <f t="shared" si="466"/>
        <v>359.99672732457429</v>
      </c>
      <c r="AF481" s="58">
        <f t="shared" si="483"/>
        <v>6.1111774083102235</v>
      </c>
      <c r="AG481" s="51">
        <f t="shared" si="467"/>
        <v>366.6706444986134</v>
      </c>
      <c r="AH481" s="16">
        <f t="shared" si="468"/>
        <v>250.00271215814553</v>
      </c>
      <c r="AI481" s="52">
        <f t="shared" si="435"/>
        <v>159.83749545568912</v>
      </c>
      <c r="AJ481" s="52">
        <f t="shared" si="469"/>
        <v>4.8407730896144585E-2</v>
      </c>
      <c r="AK481" s="16">
        <f t="shared" si="484"/>
        <v>22.018812793450536</v>
      </c>
      <c r="AL481" s="16">
        <f t="shared" si="485"/>
        <v>22.017175677852435</v>
      </c>
      <c r="AM481" s="32">
        <f t="shared" si="436"/>
        <v>6.1111774008357767</v>
      </c>
      <c r="AN481" s="32">
        <f t="shared" si="437"/>
        <v>-3.0225046252120938E-4</v>
      </c>
      <c r="AO481" s="32">
        <f t="shared" si="438"/>
        <v>5.6654984993235402</v>
      </c>
      <c r="AP481" s="32">
        <f t="shared" si="439"/>
        <v>-3.0225046252120938E-4</v>
      </c>
      <c r="AQ481" s="32">
        <f t="shared" si="440"/>
        <v>2.2909858093512132</v>
      </c>
      <c r="AR481" s="56">
        <f t="shared" si="470"/>
        <v>2718.5307918720728</v>
      </c>
      <c r="AS481" s="56">
        <f t="shared" si="470"/>
        <v>-4.7176642033779956E-2</v>
      </c>
      <c r="AT481" s="56">
        <f t="shared" si="470"/>
        <v>528.8088614761092</v>
      </c>
      <c r="AU481" s="55">
        <f t="shared" si="471"/>
        <v>0.31005890174502254</v>
      </c>
      <c r="AV481" s="56">
        <f t="shared" si="441"/>
        <v>11547.255923589179</v>
      </c>
      <c r="AW481" s="53">
        <f t="shared" si="442"/>
        <v>1.0320039224598841E-2</v>
      </c>
      <c r="AX481" s="53">
        <f t="shared" si="443"/>
        <v>9.6756263559770017E-2</v>
      </c>
      <c r="AY481" s="56">
        <f t="shared" si="444"/>
        <v>676.66599251290813</v>
      </c>
      <c r="AZ481" s="56">
        <f t="shared" si="445"/>
        <v>399.59373863922281</v>
      </c>
      <c r="BA481" s="53">
        <f t="shared" si="446"/>
        <v>7.4403432051347793E-3</v>
      </c>
      <c r="BB481" s="56">
        <f t="shared" si="447"/>
        <v>277.09427681480298</v>
      </c>
      <c r="BC481" s="56">
        <f t="shared" si="448"/>
        <v>-2.2022941117654682E-2</v>
      </c>
      <c r="BD481" s="53">
        <f t="shared" si="449"/>
        <v>-1.9682391875539493E-8</v>
      </c>
      <c r="BE481" s="32">
        <f t="shared" si="450"/>
        <v>6.1111773886278318</v>
      </c>
      <c r="BF481" s="53">
        <f t="shared" si="451"/>
        <v>4.4202276743728448E-7</v>
      </c>
      <c r="BG481" s="51">
        <f t="shared" si="472"/>
        <v>6.1111778306505995</v>
      </c>
      <c r="BH481" s="51">
        <f t="shared" si="452"/>
        <v>-8.9372222112913003E-3</v>
      </c>
      <c r="BI481" s="51">
        <f t="shared" si="453"/>
        <v>-8.3791564057891982E-2</v>
      </c>
    </row>
    <row r="482" spans="1:61" ht="12.75" customHeight="1" x14ac:dyDescent="0.2">
      <c r="A482" s="45">
        <f t="shared" si="454"/>
        <v>456</v>
      </c>
      <c r="B482" s="57">
        <f t="shared" si="473"/>
        <v>9.6756263559770017E-2</v>
      </c>
      <c r="C482" s="16">
        <f t="shared" si="455"/>
        <v>9.3483588134063211E-2</v>
      </c>
      <c r="D482" s="34">
        <f t="shared" si="456"/>
        <v>1</v>
      </c>
      <c r="E482" s="49">
        <f t="shared" si="474"/>
        <v>8.0946320004268185E-2</v>
      </c>
      <c r="F482" s="49">
        <f t="shared" si="457"/>
        <v>4.6764045838108552E-2</v>
      </c>
      <c r="G482" s="20">
        <f t="shared" si="428"/>
        <v>4.6764045838108552E-2</v>
      </c>
      <c r="H482" s="49">
        <f t="shared" si="458"/>
        <v>30.015760108965324</v>
      </c>
      <c r="I482" s="20">
        <f t="shared" si="429"/>
        <v>30.015760108965324</v>
      </c>
      <c r="J482" s="57">
        <f t="shared" si="459"/>
        <v>0</v>
      </c>
      <c r="K482" s="16">
        <f t="shared" si="430"/>
        <v>30.015760108965324</v>
      </c>
      <c r="L482" s="34">
        <f t="shared" si="460"/>
        <v>1</v>
      </c>
      <c r="M482" s="49">
        <f t="shared" si="475"/>
        <v>59.984272924691702</v>
      </c>
      <c r="N482" s="20">
        <f t="shared" si="476"/>
        <v>59.984272924691702</v>
      </c>
      <c r="O482" s="16">
        <f t="shared" si="461"/>
        <v>30.015727075308298</v>
      </c>
      <c r="P482" s="49">
        <f t="shared" si="477"/>
        <v>4.6764045838108552E-2</v>
      </c>
      <c r="Q482" s="20">
        <f t="shared" si="431"/>
        <v>4.6764045838108552E-2</v>
      </c>
      <c r="R482" s="49">
        <f t="shared" si="478"/>
        <v>9.3483588134228898E-2</v>
      </c>
      <c r="S482" s="20">
        <f t="shared" si="432"/>
        <v>9.3483588134228898E-2</v>
      </c>
      <c r="T482" s="57">
        <f t="shared" si="479"/>
        <v>-8.3791564057891982E-2</v>
      </c>
      <c r="U482" s="16">
        <f t="shared" si="462"/>
        <v>-2.8452440536237966E-3</v>
      </c>
      <c r="V482" s="16">
        <f t="shared" si="480"/>
        <v>-2.8452440536237966E-3</v>
      </c>
      <c r="W482" s="34">
        <f t="shared" si="433"/>
        <v>4</v>
      </c>
      <c r="X482" s="49">
        <f t="shared" si="481"/>
        <v>59.984239931847974</v>
      </c>
      <c r="Y482" s="20">
        <f t="shared" si="482"/>
        <v>59.984239931847974</v>
      </c>
      <c r="Z482" s="16">
        <f t="shared" si="463"/>
        <v>30.015760068152026</v>
      </c>
      <c r="AA482" s="49">
        <f t="shared" si="434"/>
        <v>-1.6437460906594946E-3</v>
      </c>
      <c r="AB482" s="20">
        <f t="shared" si="464"/>
        <v>359.99835625390932</v>
      </c>
      <c r="AC482" s="49">
        <f t="shared" si="465"/>
        <v>3.2859267641060967E-3</v>
      </c>
      <c r="AD482" s="20">
        <f t="shared" si="466"/>
        <v>359.99671407323592</v>
      </c>
      <c r="AF482" s="58">
        <f t="shared" si="483"/>
        <v>6.1111778306505995</v>
      </c>
      <c r="AG482" s="51">
        <f t="shared" si="467"/>
        <v>366.67066983903595</v>
      </c>
      <c r="AH482" s="16">
        <f t="shared" si="468"/>
        <v>250.00272943570636</v>
      </c>
      <c r="AI482" s="52">
        <f t="shared" si="435"/>
        <v>159.83751754826662</v>
      </c>
      <c r="AJ482" s="52">
        <f t="shared" si="469"/>
        <v>4.8407791928809729E-2</v>
      </c>
      <c r="AK482" s="16">
        <f t="shared" si="484"/>
        <v>22.067220585379346</v>
      </c>
      <c r="AL482" s="16">
        <f t="shared" si="485"/>
        <v>22.065576839288667</v>
      </c>
      <c r="AM482" s="32">
        <f t="shared" si="436"/>
        <v>6.1111778231155052</v>
      </c>
      <c r="AN482" s="32">
        <f t="shared" si="437"/>
        <v>-3.0347422661698232E-4</v>
      </c>
      <c r="AO482" s="32">
        <f t="shared" si="438"/>
        <v>5.6635615370782615</v>
      </c>
      <c r="AP482" s="32">
        <f t="shared" si="439"/>
        <v>-3.0347422661698232E-4</v>
      </c>
      <c r="AQ482" s="32">
        <f t="shared" si="440"/>
        <v>2.2957711343830609</v>
      </c>
      <c r="AR482" s="56">
        <f t="shared" si="470"/>
        <v>2724.1943534091511</v>
      </c>
      <c r="AS482" s="56">
        <f t="shared" si="470"/>
        <v>-4.7480116260396936E-2</v>
      </c>
      <c r="AT482" s="56">
        <f t="shared" si="470"/>
        <v>531.10463261049222</v>
      </c>
      <c r="AU482" s="55">
        <f t="shared" si="471"/>
        <v>0.31005890174502254</v>
      </c>
      <c r="AV482" s="56">
        <f t="shared" si="441"/>
        <v>11547.257519639252</v>
      </c>
      <c r="AW482" s="53">
        <f t="shared" si="442"/>
        <v>1.0320040651024258E-2</v>
      </c>
      <c r="AX482" s="53">
        <f t="shared" si="443"/>
        <v>9.6756270246546372E-2</v>
      </c>
      <c r="AY482" s="56">
        <f t="shared" si="444"/>
        <v>676.66594574886733</v>
      </c>
      <c r="AZ482" s="56">
        <f t="shared" si="445"/>
        <v>399.59379387066656</v>
      </c>
      <c r="BA482" s="53">
        <f t="shared" si="446"/>
        <v>7.4403432051347793E-3</v>
      </c>
      <c r="BB482" s="56">
        <f t="shared" si="447"/>
        <v>277.09431511449458</v>
      </c>
      <c r="BC482" s="56">
        <f t="shared" si="448"/>
        <v>-2.2163236293806676E-2</v>
      </c>
      <c r="BD482" s="53">
        <f t="shared" si="449"/>
        <v>-1.9807776792137112E-8</v>
      </c>
      <c r="BE482" s="32">
        <f t="shared" si="450"/>
        <v>6.1111778108428227</v>
      </c>
      <c r="BF482" s="53">
        <f t="shared" si="451"/>
        <v>4.438124167144801E-7</v>
      </c>
      <c r="BG482" s="51">
        <f t="shared" si="472"/>
        <v>6.1111782546552398</v>
      </c>
      <c r="BH482" s="51">
        <f t="shared" si="452"/>
        <v>-8.9372222112026074E-3</v>
      </c>
      <c r="BI482" s="51">
        <f t="shared" si="453"/>
        <v>-8.3791558266268273E-2</v>
      </c>
    </row>
    <row r="483" spans="1:61" ht="12.75" customHeight="1" x14ac:dyDescent="0.2">
      <c r="A483" s="45">
        <f t="shared" si="454"/>
        <v>457</v>
      </c>
      <c r="B483" s="57">
        <f t="shared" si="473"/>
        <v>9.6756270246546372E-2</v>
      </c>
      <c r="C483" s="16">
        <f t="shared" si="455"/>
        <v>9.3470343482465523E-2</v>
      </c>
      <c r="D483" s="34">
        <f t="shared" si="456"/>
        <v>1</v>
      </c>
      <c r="E483" s="49">
        <f t="shared" si="474"/>
        <v>8.0934824697017696E-2</v>
      </c>
      <c r="F483" s="49">
        <f t="shared" si="457"/>
        <v>4.6757466955916198E-2</v>
      </c>
      <c r="G483" s="20">
        <f t="shared" si="428"/>
        <v>4.6757466955916198E-2</v>
      </c>
      <c r="H483" s="49">
        <f t="shared" si="458"/>
        <v>30.015793092471302</v>
      </c>
      <c r="I483" s="20">
        <f t="shared" si="429"/>
        <v>30.015793092471302</v>
      </c>
      <c r="J483" s="57">
        <f t="shared" si="459"/>
        <v>0</v>
      </c>
      <c r="K483" s="16">
        <f t="shared" si="430"/>
        <v>30.015793092471302</v>
      </c>
      <c r="L483" s="34">
        <f t="shared" si="460"/>
        <v>1</v>
      </c>
      <c r="M483" s="49">
        <f t="shared" si="475"/>
        <v>59.984239931847974</v>
      </c>
      <c r="N483" s="20">
        <f t="shared" si="476"/>
        <v>59.984239931847974</v>
      </c>
      <c r="O483" s="16">
        <f t="shared" si="461"/>
        <v>30.015760068152026</v>
      </c>
      <c r="P483" s="49">
        <f t="shared" si="477"/>
        <v>4.6757466955916191E-2</v>
      </c>
      <c r="Q483" s="20">
        <f t="shared" si="431"/>
        <v>4.6757466955916191E-2</v>
      </c>
      <c r="R483" s="49">
        <f t="shared" si="478"/>
        <v>9.3470343484104851E-2</v>
      </c>
      <c r="S483" s="20">
        <f t="shared" si="432"/>
        <v>9.3470343484104851E-2</v>
      </c>
      <c r="T483" s="57">
        <f t="shared" si="479"/>
        <v>-8.3791558266268273E-2</v>
      </c>
      <c r="U483" s="16">
        <f t="shared" si="462"/>
        <v>-2.8567335692505774E-3</v>
      </c>
      <c r="V483" s="16">
        <f t="shared" si="480"/>
        <v>-2.8567335692505774E-3</v>
      </c>
      <c r="W483" s="34">
        <f t="shared" si="433"/>
        <v>4</v>
      </c>
      <c r="X483" s="49">
        <f t="shared" si="481"/>
        <v>59.984206948672337</v>
      </c>
      <c r="Y483" s="20">
        <f t="shared" si="482"/>
        <v>59.984206948672337</v>
      </c>
      <c r="Z483" s="16">
        <f t="shared" si="463"/>
        <v>30.015793051327663</v>
      </c>
      <c r="AA483" s="49">
        <f t="shared" si="434"/>
        <v>-1.6503859735003557E-3</v>
      </c>
      <c r="AB483" s="20">
        <f t="shared" si="464"/>
        <v>359.99834961402649</v>
      </c>
      <c r="AC483" s="49">
        <f t="shared" si="465"/>
        <v>3.2991969050146465E-3</v>
      </c>
      <c r="AD483" s="20">
        <f t="shared" si="466"/>
        <v>359.996700803095</v>
      </c>
      <c r="AF483" s="58">
        <f t="shared" si="483"/>
        <v>6.1111782546552398</v>
      </c>
      <c r="AG483" s="51">
        <f t="shared" si="467"/>
        <v>366.67069527931437</v>
      </c>
      <c r="AH483" s="16">
        <f t="shared" si="468"/>
        <v>250.00274678135074</v>
      </c>
      <c r="AI483" s="52">
        <f t="shared" si="435"/>
        <v>159.83753972790313</v>
      </c>
      <c r="AJ483" s="52">
        <f t="shared" si="469"/>
        <v>4.8407852929415185E-2</v>
      </c>
      <c r="AK483" s="16">
        <f t="shared" si="484"/>
        <v>22.115628438308761</v>
      </c>
      <c r="AL483" s="16">
        <f t="shared" si="485"/>
        <v>22.113978052335256</v>
      </c>
      <c r="AM483" s="32">
        <f t="shared" si="436"/>
        <v>6.1111782470591667</v>
      </c>
      <c r="AN483" s="32">
        <f t="shared" si="437"/>
        <v>-3.0469972149568678E-4</v>
      </c>
      <c r="AO483" s="32">
        <f t="shared" si="438"/>
        <v>5.6616205324102982</v>
      </c>
      <c r="AP483" s="32">
        <f t="shared" si="439"/>
        <v>-3.0469972149568678E-4</v>
      </c>
      <c r="AQ483" s="32">
        <f t="shared" si="440"/>
        <v>2.3005548274968968</v>
      </c>
      <c r="AR483" s="56">
        <f t="shared" si="470"/>
        <v>2729.8559739415614</v>
      </c>
      <c r="AS483" s="56">
        <f t="shared" si="470"/>
        <v>-4.7784815981892624E-2</v>
      </c>
      <c r="AT483" s="56">
        <f t="shared" si="470"/>
        <v>533.40518743798907</v>
      </c>
      <c r="AU483" s="55">
        <f t="shared" si="471"/>
        <v>0.31005890174502254</v>
      </c>
      <c r="AV483" s="56">
        <f t="shared" si="441"/>
        <v>11547.259121978794</v>
      </c>
      <c r="AW483" s="53">
        <f t="shared" si="442"/>
        <v>1.0320042083070713E-2</v>
      </c>
      <c r="AX483" s="53">
        <f t="shared" si="443"/>
        <v>9.6756276959672496E-2</v>
      </c>
      <c r="AY483" s="56">
        <f t="shared" si="444"/>
        <v>676.66589880055574</v>
      </c>
      <c r="AZ483" s="56">
        <f t="shared" si="445"/>
        <v>399.59384931975785</v>
      </c>
      <c r="BA483" s="53">
        <f t="shared" si="446"/>
        <v>7.4403432051347793E-3</v>
      </c>
      <c r="BB483" s="56">
        <f t="shared" si="447"/>
        <v>277.0943535651117</v>
      </c>
      <c r="BC483" s="56">
        <f t="shared" si="448"/>
        <v>-2.2304084313816475E-2</v>
      </c>
      <c r="BD483" s="53">
        <f t="shared" si="449"/>
        <v>-1.9933655797575869E-8</v>
      </c>
      <c r="BE483" s="32">
        <f t="shared" si="450"/>
        <v>6.1111782347215842</v>
      </c>
      <c r="BF483" s="53">
        <f t="shared" si="451"/>
        <v>4.4560459678651616E-7</v>
      </c>
      <c r="BG483" s="51">
        <f t="shared" si="472"/>
        <v>6.1111786803261809</v>
      </c>
      <c r="BH483" s="51">
        <f t="shared" si="452"/>
        <v>-8.9372222111134322E-3</v>
      </c>
      <c r="BI483" s="51">
        <f t="shared" si="453"/>
        <v>-8.3791552451821794E-2</v>
      </c>
    </row>
    <row r="484" spans="1:61" ht="12.75" customHeight="1" x14ac:dyDescent="0.2">
      <c r="A484" s="45">
        <f t="shared" si="454"/>
        <v>458</v>
      </c>
      <c r="B484" s="57">
        <f t="shared" si="473"/>
        <v>9.6756276959672496E-2</v>
      </c>
      <c r="C484" s="16">
        <f t="shared" si="455"/>
        <v>9.3457080054690778E-2</v>
      </c>
      <c r="D484" s="34">
        <f t="shared" si="456"/>
        <v>1</v>
      </c>
      <c r="E484" s="49">
        <f t="shared" si="474"/>
        <v>8.0923313147205883E-2</v>
      </c>
      <c r="F484" s="49">
        <f t="shared" si="457"/>
        <v>4.6750878654260281E-2</v>
      </c>
      <c r="G484" s="20">
        <f t="shared" si="428"/>
        <v>4.6750878654260281E-2</v>
      </c>
      <c r="H484" s="49">
        <f t="shared" si="458"/>
        <v>30.015826066297212</v>
      </c>
      <c r="I484" s="20">
        <f t="shared" si="429"/>
        <v>30.015826066297212</v>
      </c>
      <c r="J484" s="57">
        <f t="shared" si="459"/>
        <v>0</v>
      </c>
      <c r="K484" s="16">
        <f t="shared" si="430"/>
        <v>30.015826066297212</v>
      </c>
      <c r="L484" s="34">
        <f t="shared" si="460"/>
        <v>1</v>
      </c>
      <c r="M484" s="49">
        <f t="shared" si="475"/>
        <v>59.984206948672337</v>
      </c>
      <c r="N484" s="20">
        <f t="shared" si="476"/>
        <v>59.984206948672337</v>
      </c>
      <c r="O484" s="16">
        <f t="shared" si="461"/>
        <v>30.015793051327663</v>
      </c>
      <c r="P484" s="49">
        <f t="shared" si="477"/>
        <v>4.6750878654260281E-2</v>
      </c>
      <c r="Q484" s="20">
        <f t="shared" si="431"/>
        <v>4.6750878654260281E-2</v>
      </c>
      <c r="R484" s="49">
        <f t="shared" si="478"/>
        <v>9.3457080051278729E-2</v>
      </c>
      <c r="S484" s="20">
        <f t="shared" si="432"/>
        <v>9.3457080051278729E-2</v>
      </c>
      <c r="T484" s="57">
        <f t="shared" si="479"/>
        <v>-8.3791552451821794E-2</v>
      </c>
      <c r="U484" s="16">
        <f t="shared" si="462"/>
        <v>-2.8682393046159105E-3</v>
      </c>
      <c r="V484" s="16">
        <f t="shared" si="480"/>
        <v>-2.8682393046159105E-3</v>
      </c>
      <c r="W484" s="34">
        <f t="shared" si="433"/>
        <v>4</v>
      </c>
      <c r="X484" s="49">
        <f t="shared" si="481"/>
        <v>59.984173975178571</v>
      </c>
      <c r="Y484" s="20">
        <f t="shared" si="482"/>
        <v>59.984173975178571</v>
      </c>
      <c r="Z484" s="16">
        <f t="shared" si="463"/>
        <v>30.015826024821429</v>
      </c>
      <c r="AA484" s="49">
        <f t="shared" si="434"/>
        <v>-1.6570352437845816E-3</v>
      </c>
      <c r="AB484" s="20">
        <f t="shared" si="464"/>
        <v>359.9983429647562</v>
      </c>
      <c r="AC484" s="49">
        <f t="shared" si="465"/>
        <v>3.3124858425306416E-3</v>
      </c>
      <c r="AD484" s="20">
        <f t="shared" si="466"/>
        <v>359.99668751415749</v>
      </c>
      <c r="AF484" s="58">
        <f t="shared" si="483"/>
        <v>6.1111786803261809</v>
      </c>
      <c r="AG484" s="51">
        <f t="shared" si="467"/>
        <v>366.67072081957087</v>
      </c>
      <c r="AH484" s="16">
        <f t="shared" si="468"/>
        <v>250.00276419516197</v>
      </c>
      <c r="AI484" s="52">
        <f t="shared" si="435"/>
        <v>159.83756199470523</v>
      </c>
      <c r="AJ484" s="52">
        <f t="shared" si="469"/>
        <v>4.8407913898074639E-2</v>
      </c>
      <c r="AK484" s="16">
        <f t="shared" si="484"/>
        <v>22.164036352206836</v>
      </c>
      <c r="AL484" s="16">
        <f t="shared" si="485"/>
        <v>22.16237931696304</v>
      </c>
      <c r="AM484" s="32">
        <f t="shared" si="436"/>
        <v>6.111178672668796</v>
      </c>
      <c r="AN484" s="32">
        <f t="shared" si="437"/>
        <v>-3.0592694662822485E-4</v>
      </c>
      <c r="AO484" s="32">
        <f t="shared" si="438"/>
        <v>5.6596754866927768</v>
      </c>
      <c r="AP484" s="32">
        <f t="shared" si="439"/>
        <v>-3.0592694662822485E-4</v>
      </c>
      <c r="AQ484" s="32">
        <f t="shared" si="440"/>
        <v>2.3053368852753007</v>
      </c>
      <c r="AR484" s="56">
        <f t="shared" si="470"/>
        <v>2735.5156494282542</v>
      </c>
      <c r="AS484" s="56">
        <f t="shared" si="470"/>
        <v>-4.8090742928520849E-2</v>
      </c>
      <c r="AT484" s="56">
        <f t="shared" si="470"/>
        <v>535.71052432326439</v>
      </c>
      <c r="AU484" s="55">
        <f t="shared" si="471"/>
        <v>0.31005890174502254</v>
      </c>
      <c r="AV484" s="56">
        <f t="shared" si="441"/>
        <v>11547.260730615499</v>
      </c>
      <c r="AW484" s="53">
        <f t="shared" si="442"/>
        <v>1.0320043520745083E-2</v>
      </c>
      <c r="AX484" s="53">
        <f t="shared" si="443"/>
        <v>9.6756283699180615E-2</v>
      </c>
      <c r="AY484" s="56">
        <f t="shared" si="444"/>
        <v>676.66585166774792</v>
      </c>
      <c r="AZ484" s="56">
        <f t="shared" si="445"/>
        <v>399.59390498676305</v>
      </c>
      <c r="BA484" s="53">
        <f t="shared" si="446"/>
        <v>7.4403432051347793E-3</v>
      </c>
      <c r="BB484" s="56">
        <f t="shared" si="447"/>
        <v>277.0943921668391</v>
      </c>
      <c r="BC484" s="56">
        <f t="shared" si="448"/>
        <v>-2.2445485854234448E-2</v>
      </c>
      <c r="BD484" s="53">
        <f t="shared" si="449"/>
        <v>-2.0060029496503865E-8</v>
      </c>
      <c r="BE484" s="32">
        <f t="shared" si="450"/>
        <v>6.1111786602661518</v>
      </c>
      <c r="BF484" s="53">
        <f t="shared" si="451"/>
        <v>4.4739930687747935E-7</v>
      </c>
      <c r="BG484" s="51">
        <f t="shared" si="472"/>
        <v>6.1111791076654587</v>
      </c>
      <c r="BH484" s="51">
        <f t="shared" si="452"/>
        <v>-8.9372222110237678E-3</v>
      </c>
      <c r="BI484" s="51">
        <f t="shared" si="453"/>
        <v>-8.3791546614524565E-2</v>
      </c>
    </row>
    <row r="485" spans="1:61" ht="12.75" customHeight="1" x14ac:dyDescent="0.2">
      <c r="A485" s="45">
        <f t="shared" si="454"/>
        <v>459</v>
      </c>
      <c r="B485" s="57">
        <f t="shared" si="473"/>
        <v>9.6756283699180615E-2</v>
      </c>
      <c r="C485" s="16">
        <f t="shared" si="455"/>
        <v>9.344379785665069E-2</v>
      </c>
      <c r="D485" s="34">
        <f t="shared" si="456"/>
        <v>1</v>
      </c>
      <c r="E485" s="49">
        <f t="shared" si="474"/>
        <v>8.0911785359975702E-2</v>
      </c>
      <c r="F485" s="49">
        <f t="shared" si="457"/>
        <v>4.6744280936056433E-2</v>
      </c>
      <c r="G485" s="20">
        <f t="shared" si="428"/>
        <v>4.6744280936056433E-2</v>
      </c>
      <c r="H485" s="49">
        <f t="shared" si="458"/>
        <v>30.015859030429311</v>
      </c>
      <c r="I485" s="20">
        <f t="shared" si="429"/>
        <v>30.015859030429311</v>
      </c>
      <c r="J485" s="57">
        <f t="shared" si="459"/>
        <v>0</v>
      </c>
      <c r="K485" s="16">
        <f t="shared" si="430"/>
        <v>30.015859030429311</v>
      </c>
      <c r="L485" s="34">
        <f t="shared" si="460"/>
        <v>1</v>
      </c>
      <c r="M485" s="49">
        <f t="shared" si="475"/>
        <v>59.984173975178571</v>
      </c>
      <c r="N485" s="20">
        <f t="shared" si="476"/>
        <v>59.984173975178571</v>
      </c>
      <c r="O485" s="16">
        <f t="shared" si="461"/>
        <v>30.015826024821429</v>
      </c>
      <c r="P485" s="49">
        <f t="shared" si="477"/>
        <v>4.6744280936056426E-2</v>
      </c>
      <c r="Q485" s="20">
        <f t="shared" si="431"/>
        <v>4.6744280936056426E-2</v>
      </c>
      <c r="R485" s="49">
        <f t="shared" si="478"/>
        <v>9.34437978589686E-2</v>
      </c>
      <c r="S485" s="20">
        <f t="shared" si="432"/>
        <v>9.34437978589686E-2</v>
      </c>
      <c r="T485" s="57">
        <f t="shared" si="479"/>
        <v>-8.3791546614524565E-2</v>
      </c>
      <c r="U485" s="16">
        <f t="shared" si="462"/>
        <v>-2.8797612545488627E-3</v>
      </c>
      <c r="V485" s="16">
        <f t="shared" si="480"/>
        <v>-2.8797612545488627E-3</v>
      </c>
      <c r="W485" s="34">
        <f t="shared" si="433"/>
        <v>4</v>
      </c>
      <c r="X485" s="49">
        <f t="shared" si="481"/>
        <v>59.984141011380402</v>
      </c>
      <c r="Y485" s="20">
        <f t="shared" si="482"/>
        <v>59.984141011380402</v>
      </c>
      <c r="Z485" s="16">
        <f t="shared" si="463"/>
        <v>30.015858988619598</v>
      </c>
      <c r="AA485" s="49">
        <f t="shared" si="434"/>
        <v>-1.6636938985534896E-3</v>
      </c>
      <c r="AB485" s="20">
        <f t="shared" si="464"/>
        <v>359.99833630610146</v>
      </c>
      <c r="AC485" s="49">
        <f t="shared" si="465"/>
        <v>3.3257935705092506E-3</v>
      </c>
      <c r="AD485" s="20">
        <f t="shared" si="466"/>
        <v>359.99667420642947</v>
      </c>
      <c r="AF485" s="58">
        <f t="shared" si="483"/>
        <v>6.1111791076654587</v>
      </c>
      <c r="AG485" s="51">
        <f t="shared" si="467"/>
        <v>366.6707464599275</v>
      </c>
      <c r="AH485" s="16">
        <f t="shared" si="468"/>
        <v>250.00278167722331</v>
      </c>
      <c r="AI485" s="52">
        <f t="shared" si="435"/>
        <v>159.83758434877933</v>
      </c>
      <c r="AJ485" s="52">
        <f t="shared" si="469"/>
        <v>4.8407974834617562E-2</v>
      </c>
      <c r="AK485" s="16">
        <f t="shared" si="484"/>
        <v>22.212444327041453</v>
      </c>
      <c r="AL485" s="16">
        <f t="shared" si="485"/>
        <v>22.210780633142917</v>
      </c>
      <c r="AM485" s="32">
        <f t="shared" si="436"/>
        <v>6.1111790999464288</v>
      </c>
      <c r="AN485" s="32">
        <f t="shared" si="437"/>
        <v>-3.0715590146453131E-4</v>
      </c>
      <c r="AO485" s="32">
        <f t="shared" si="438"/>
        <v>5.657726401301713</v>
      </c>
      <c r="AP485" s="32">
        <f t="shared" si="439"/>
        <v>-3.0715590146453131E-4</v>
      </c>
      <c r="AQ485" s="32">
        <f t="shared" si="440"/>
        <v>2.3101173043020164</v>
      </c>
      <c r="AR485" s="56">
        <f t="shared" si="470"/>
        <v>2741.1733758295559</v>
      </c>
      <c r="AS485" s="56">
        <f t="shared" si="470"/>
        <v>-4.8397898829985381E-2</v>
      </c>
      <c r="AT485" s="56">
        <f t="shared" si="470"/>
        <v>538.02064162756642</v>
      </c>
      <c r="AU485" s="55">
        <f t="shared" si="471"/>
        <v>0.31005890174502254</v>
      </c>
      <c r="AV485" s="56">
        <f t="shared" si="441"/>
        <v>11547.262345557061</v>
      </c>
      <c r="AW485" s="53">
        <f t="shared" si="442"/>
        <v>1.0320044964054247E-2</v>
      </c>
      <c r="AX485" s="53">
        <f t="shared" si="443"/>
        <v>9.6756290465102923E-2</v>
      </c>
      <c r="AY485" s="56">
        <f t="shared" si="444"/>
        <v>676.66580435021865</v>
      </c>
      <c r="AZ485" s="56">
        <f t="shared" si="445"/>
        <v>399.5939608719483</v>
      </c>
      <c r="BA485" s="53">
        <f t="shared" si="446"/>
        <v>7.4403432051347793E-3</v>
      </c>
      <c r="BB485" s="56">
        <f t="shared" si="447"/>
        <v>277.09443091986117</v>
      </c>
      <c r="BC485" s="56">
        <f t="shared" si="448"/>
        <v>-2.258744159081516E-2</v>
      </c>
      <c r="BD485" s="53">
        <f t="shared" si="449"/>
        <v>-2.018689849285797E-8</v>
      </c>
      <c r="BE485" s="32">
        <f t="shared" si="450"/>
        <v>6.1111790874785603</v>
      </c>
      <c r="BF485" s="53">
        <f t="shared" si="451"/>
        <v>4.4919654618078705E-7</v>
      </c>
      <c r="BG485" s="51">
        <f t="shared" si="472"/>
        <v>6.111179536675106</v>
      </c>
      <c r="BH485" s="51">
        <f t="shared" si="452"/>
        <v>-8.9372222109336159E-3</v>
      </c>
      <c r="BI485" s="51">
        <f t="shared" si="453"/>
        <v>-8.3791540754348692E-2</v>
      </c>
    </row>
    <row r="486" spans="1:61" ht="12.75" customHeight="1" x14ac:dyDescent="0.2">
      <c r="A486" s="45">
        <f t="shared" si="454"/>
        <v>460</v>
      </c>
      <c r="B486" s="57">
        <f t="shared" si="473"/>
        <v>9.6756290465102923E-2</v>
      </c>
      <c r="C486" s="16">
        <f t="shared" si="455"/>
        <v>9.3430496894598036E-2</v>
      </c>
      <c r="D486" s="34">
        <f t="shared" si="456"/>
        <v>1</v>
      </c>
      <c r="E486" s="49">
        <f t="shared" si="474"/>
        <v>8.0900241340765455E-2</v>
      </c>
      <c r="F486" s="49">
        <f t="shared" si="457"/>
        <v>4.6737673804390943E-2</v>
      </c>
      <c r="G486" s="20">
        <f t="shared" si="428"/>
        <v>4.6737673804390943E-2</v>
      </c>
      <c r="H486" s="49">
        <f t="shared" si="458"/>
        <v>30.015891984853873</v>
      </c>
      <c r="I486" s="20">
        <f t="shared" si="429"/>
        <v>30.015891984853873</v>
      </c>
      <c r="J486" s="57">
        <f t="shared" si="459"/>
        <v>0</v>
      </c>
      <c r="K486" s="16">
        <f t="shared" si="430"/>
        <v>30.015891984853873</v>
      </c>
      <c r="L486" s="34">
        <f t="shared" si="460"/>
        <v>1</v>
      </c>
      <c r="M486" s="49">
        <f t="shared" si="475"/>
        <v>59.984141011380402</v>
      </c>
      <c r="N486" s="20">
        <f t="shared" si="476"/>
        <v>59.984141011380402</v>
      </c>
      <c r="O486" s="16">
        <f t="shared" si="461"/>
        <v>30.015858988619598</v>
      </c>
      <c r="P486" s="49">
        <f t="shared" si="477"/>
        <v>4.6737673804390936E-2</v>
      </c>
      <c r="Q486" s="20">
        <f t="shared" si="431"/>
        <v>4.6737673804390936E-2</v>
      </c>
      <c r="R486" s="49">
        <f t="shared" si="478"/>
        <v>9.3430496895266474E-2</v>
      </c>
      <c r="S486" s="20">
        <f t="shared" si="432"/>
        <v>9.3430496895266474E-2</v>
      </c>
      <c r="T486" s="57">
        <f t="shared" si="479"/>
        <v>-8.3791540754348692E-2</v>
      </c>
      <c r="U486" s="16">
        <f t="shared" si="462"/>
        <v>-2.8912994135832371E-3</v>
      </c>
      <c r="V486" s="16">
        <f t="shared" si="480"/>
        <v>-2.8912994135832371E-3</v>
      </c>
      <c r="W486" s="34">
        <f t="shared" si="433"/>
        <v>4</v>
      </c>
      <c r="X486" s="49">
        <f t="shared" si="481"/>
        <v>59.984108057291614</v>
      </c>
      <c r="Y486" s="20">
        <f t="shared" si="482"/>
        <v>59.984108057291614</v>
      </c>
      <c r="Z486" s="16">
        <f t="shared" si="463"/>
        <v>30.015891942708386</v>
      </c>
      <c r="AA486" s="49">
        <f t="shared" si="434"/>
        <v>-1.6703619346777664E-3</v>
      </c>
      <c r="AB486" s="20">
        <f t="shared" si="464"/>
        <v>359.99832963806534</v>
      </c>
      <c r="AC486" s="49">
        <f t="shared" si="465"/>
        <v>3.3391197551194537E-3</v>
      </c>
      <c r="AD486" s="20">
        <f t="shared" si="466"/>
        <v>359.99666088024486</v>
      </c>
      <c r="AF486" s="58">
        <f t="shared" si="483"/>
        <v>6.111179536675106</v>
      </c>
      <c r="AG486" s="51">
        <f t="shared" si="467"/>
        <v>366.67077220050635</v>
      </c>
      <c r="AH486" s="16">
        <f t="shared" si="468"/>
        <v>250.00279922761797</v>
      </c>
      <c r="AI486" s="52">
        <f t="shared" si="435"/>
        <v>159.83760679023192</v>
      </c>
      <c r="AJ486" s="52">
        <f t="shared" si="469"/>
        <v>4.8408035739043953E-2</v>
      </c>
      <c r="AK486" s="16">
        <f t="shared" si="484"/>
        <v>22.260852362780497</v>
      </c>
      <c r="AL486" s="16">
        <f t="shared" si="485"/>
        <v>22.25918200084584</v>
      </c>
      <c r="AM486" s="32">
        <f t="shared" si="436"/>
        <v>6.1111795288940973</v>
      </c>
      <c r="AN486" s="32">
        <f t="shared" si="437"/>
        <v>-3.0838658542305239E-4</v>
      </c>
      <c r="AO486" s="32">
        <f t="shared" si="438"/>
        <v>5.6557732776160075</v>
      </c>
      <c r="AP486" s="32">
        <f t="shared" si="439"/>
        <v>-3.0838658542305239E-4</v>
      </c>
      <c r="AQ486" s="32">
        <f t="shared" si="440"/>
        <v>2.3148960811619523</v>
      </c>
      <c r="AR486" s="56">
        <f t="shared" si="470"/>
        <v>2746.8291491071718</v>
      </c>
      <c r="AS486" s="56">
        <f t="shared" si="470"/>
        <v>-4.8706285415408432E-2</v>
      </c>
      <c r="AT486" s="56">
        <f t="shared" si="470"/>
        <v>540.33553770872834</v>
      </c>
      <c r="AU486" s="55">
        <f t="shared" si="471"/>
        <v>0.31005890174502254</v>
      </c>
      <c r="AV486" s="56">
        <f t="shared" si="441"/>
        <v>11547.263966811171</v>
      </c>
      <c r="AW486" s="53">
        <f t="shared" si="442"/>
        <v>1.0320046413005072E-2</v>
      </c>
      <c r="AX486" s="53">
        <f t="shared" si="443"/>
        <v>9.6756297257471702E-2</v>
      </c>
      <c r="AY486" s="56">
        <f t="shared" si="444"/>
        <v>676.66575684774284</v>
      </c>
      <c r="AZ486" s="56">
        <f t="shared" si="445"/>
        <v>399.59401697557979</v>
      </c>
      <c r="BA486" s="53">
        <f t="shared" si="446"/>
        <v>7.4403432051347793E-3</v>
      </c>
      <c r="BB486" s="56">
        <f t="shared" si="447"/>
        <v>277.09446982436265</v>
      </c>
      <c r="BC486" s="56">
        <f t="shared" si="448"/>
        <v>-2.2729952199597392E-2</v>
      </c>
      <c r="BD486" s="53">
        <f t="shared" si="449"/>
        <v>-2.0314263390829069E-8</v>
      </c>
      <c r="BE486" s="32">
        <f t="shared" si="450"/>
        <v>6.1111795163608429</v>
      </c>
      <c r="BF486" s="53">
        <f t="shared" si="451"/>
        <v>4.5099631384380011E-7</v>
      </c>
      <c r="BG486" s="51">
        <f t="shared" si="472"/>
        <v>6.111179967357157</v>
      </c>
      <c r="BH486" s="51">
        <f t="shared" si="452"/>
        <v>-8.9372222108429766E-3</v>
      </c>
      <c r="BI486" s="51">
        <f t="shared" si="453"/>
        <v>-8.3791534871266324E-2</v>
      </c>
    </row>
    <row r="487" spans="1:61" ht="12.75" customHeight="1" x14ac:dyDescent="0.2">
      <c r="A487" s="45">
        <f t="shared" si="454"/>
        <v>461</v>
      </c>
      <c r="B487" s="57">
        <f t="shared" si="473"/>
        <v>9.6756297257471702E-2</v>
      </c>
      <c r="C487" s="16">
        <f t="shared" si="455"/>
        <v>9.3417177502317372E-2</v>
      </c>
      <c r="D487" s="34">
        <f t="shared" si="456"/>
        <v>1</v>
      </c>
      <c r="E487" s="49">
        <f t="shared" si="474"/>
        <v>8.0888681378618682E-2</v>
      </c>
      <c r="F487" s="49">
        <f t="shared" si="457"/>
        <v>4.6731057426194961E-2</v>
      </c>
      <c r="G487" s="20">
        <f t="shared" si="428"/>
        <v>4.6731057426194961E-2</v>
      </c>
      <c r="H487" s="49">
        <f t="shared" si="458"/>
        <v>30.015924929557364</v>
      </c>
      <c r="I487" s="20">
        <f t="shared" si="429"/>
        <v>30.015924929557364</v>
      </c>
      <c r="J487" s="57">
        <f t="shared" si="459"/>
        <v>0</v>
      </c>
      <c r="K487" s="16">
        <f t="shared" si="430"/>
        <v>30.015924929557364</v>
      </c>
      <c r="L487" s="34">
        <f t="shared" si="460"/>
        <v>1</v>
      </c>
      <c r="M487" s="49">
        <f t="shared" si="475"/>
        <v>59.984108057291614</v>
      </c>
      <c r="N487" s="20">
        <f t="shared" si="476"/>
        <v>59.984108057291614</v>
      </c>
      <c r="O487" s="16">
        <f t="shared" si="461"/>
        <v>30.015891942708386</v>
      </c>
      <c r="P487" s="49">
        <f t="shared" si="477"/>
        <v>4.6731057426194947E-2</v>
      </c>
      <c r="Q487" s="20">
        <f t="shared" si="431"/>
        <v>4.6731057426194947E-2</v>
      </c>
      <c r="R487" s="49">
        <f t="shared" si="478"/>
        <v>9.3417177503290566E-2</v>
      </c>
      <c r="S487" s="20">
        <f t="shared" si="432"/>
        <v>9.3417177503290566E-2</v>
      </c>
      <c r="T487" s="57">
        <f t="shared" si="479"/>
        <v>-8.3791534871266324E-2</v>
      </c>
      <c r="U487" s="16">
        <f t="shared" si="462"/>
        <v>-2.9028534926476418E-3</v>
      </c>
      <c r="V487" s="16">
        <f t="shared" si="480"/>
        <v>-2.9028534926476418E-3</v>
      </c>
      <c r="W487" s="34">
        <f t="shared" si="433"/>
        <v>4</v>
      </c>
      <c r="X487" s="49">
        <f t="shared" si="481"/>
        <v>59.984075112925687</v>
      </c>
      <c r="Y487" s="20">
        <f t="shared" si="482"/>
        <v>59.984075112925687</v>
      </c>
      <c r="Z487" s="16">
        <f t="shared" si="463"/>
        <v>30.015924887074313</v>
      </c>
      <c r="AA487" s="49">
        <f t="shared" si="434"/>
        <v>-1.6770391851834048E-3</v>
      </c>
      <c r="AB487" s="20">
        <f t="shared" si="464"/>
        <v>359.99832296081479</v>
      </c>
      <c r="AC487" s="49">
        <f t="shared" si="465"/>
        <v>3.3524646111377479E-3</v>
      </c>
      <c r="AD487" s="20">
        <f t="shared" si="466"/>
        <v>359.99664753538889</v>
      </c>
      <c r="AF487" s="58">
        <f t="shared" si="483"/>
        <v>6.111179967357157</v>
      </c>
      <c r="AG487" s="51">
        <f t="shared" si="467"/>
        <v>366.67079804142941</v>
      </c>
      <c r="AH487" s="16">
        <f t="shared" si="468"/>
        <v>250.00281684642917</v>
      </c>
      <c r="AI487" s="52">
        <f t="shared" si="435"/>
        <v>159.83762931916939</v>
      </c>
      <c r="AJ487" s="52">
        <f t="shared" si="469"/>
        <v>4.8408096611410656E-2</v>
      </c>
      <c r="AK487" s="16">
        <f t="shared" si="484"/>
        <v>22.309260459391908</v>
      </c>
      <c r="AL487" s="16">
        <f t="shared" si="485"/>
        <v>22.307583420206697</v>
      </c>
      <c r="AM487" s="32">
        <f t="shared" si="436"/>
        <v>6.1111799595138345</v>
      </c>
      <c r="AN487" s="32">
        <f t="shared" si="437"/>
        <v>-3.0961896767284843E-4</v>
      </c>
      <c r="AO487" s="32">
        <f t="shared" si="438"/>
        <v>5.6538161170108197</v>
      </c>
      <c r="AP487" s="32">
        <f t="shared" si="439"/>
        <v>-3.0961896767284843E-4</v>
      </c>
      <c r="AQ487" s="32">
        <f t="shared" si="440"/>
        <v>2.319673212457352</v>
      </c>
      <c r="AR487" s="56">
        <f t="shared" si="470"/>
        <v>2752.4829652241824</v>
      </c>
      <c r="AS487" s="56">
        <f t="shared" si="470"/>
        <v>-4.9015904383081281E-2</v>
      </c>
      <c r="AT487" s="56">
        <f t="shared" si="470"/>
        <v>542.6552109211857</v>
      </c>
      <c r="AU487" s="55">
        <f t="shared" si="471"/>
        <v>0.31005890174502254</v>
      </c>
      <c r="AV487" s="56">
        <f t="shared" si="441"/>
        <v>11547.265594385515</v>
      </c>
      <c r="AW487" s="53">
        <f t="shared" si="442"/>
        <v>1.0320047867604433E-2</v>
      </c>
      <c r="AX487" s="53">
        <f t="shared" si="443"/>
        <v>9.6756304076319119E-2</v>
      </c>
      <c r="AY487" s="56">
        <f t="shared" si="444"/>
        <v>676.66570916009539</v>
      </c>
      <c r="AZ487" s="56">
        <f t="shared" si="445"/>
        <v>399.5940732979235</v>
      </c>
      <c r="BA487" s="53">
        <f t="shared" si="446"/>
        <v>7.4403432051347793E-3</v>
      </c>
      <c r="BB487" s="56">
        <f t="shared" si="447"/>
        <v>277.09450888052794</v>
      </c>
      <c r="BC487" s="56">
        <f t="shared" si="448"/>
        <v>-2.2873018356051489E-2</v>
      </c>
      <c r="BD487" s="53">
        <f t="shared" si="449"/>
        <v>-2.0442124794100017E-8</v>
      </c>
      <c r="BE487" s="32">
        <f t="shared" si="450"/>
        <v>6.1111799469150325</v>
      </c>
      <c r="BF487" s="53">
        <f t="shared" si="451"/>
        <v>4.5279856477601983E-7</v>
      </c>
      <c r="BG487" s="51">
        <f t="shared" si="472"/>
        <v>6.1111803997135974</v>
      </c>
      <c r="BH487" s="51">
        <f t="shared" si="452"/>
        <v>-8.9372222107518481E-3</v>
      </c>
      <c r="BI487" s="51">
        <f t="shared" si="453"/>
        <v>-8.3791528965249565E-2</v>
      </c>
    </row>
    <row r="488" spans="1:61" ht="12.75" customHeight="1" x14ac:dyDescent="0.2">
      <c r="A488" s="45">
        <f t="shared" si="454"/>
        <v>462</v>
      </c>
      <c r="B488" s="57">
        <f t="shared" si="473"/>
        <v>9.6756304076319119E-2</v>
      </c>
      <c r="C488" s="16">
        <f t="shared" si="455"/>
        <v>9.3403839465224792E-2</v>
      </c>
      <c r="D488" s="34">
        <f t="shared" si="456"/>
        <v>1</v>
      </c>
      <c r="E488" s="49">
        <f t="shared" si="474"/>
        <v>8.0877105287753784E-2</v>
      </c>
      <c r="F488" s="49">
        <f t="shared" si="457"/>
        <v>4.6724431694084044E-2</v>
      </c>
      <c r="G488" s="20">
        <f t="shared" si="428"/>
        <v>4.6724431694084044E-2</v>
      </c>
      <c r="H488" s="49">
        <f t="shared" si="458"/>
        <v>30.015957864526143</v>
      </c>
      <c r="I488" s="20">
        <f t="shared" si="429"/>
        <v>30.015957864526143</v>
      </c>
      <c r="J488" s="57">
        <f t="shared" si="459"/>
        <v>0</v>
      </c>
      <c r="K488" s="16">
        <f t="shared" si="430"/>
        <v>30.015957864526143</v>
      </c>
      <c r="L488" s="34">
        <f t="shared" si="460"/>
        <v>1</v>
      </c>
      <c r="M488" s="49">
        <f t="shared" si="475"/>
        <v>59.984075112925687</v>
      </c>
      <c r="N488" s="20">
        <f t="shared" si="476"/>
        <v>59.984075112925687</v>
      </c>
      <c r="O488" s="16">
        <f t="shared" si="461"/>
        <v>30.015924887074313</v>
      </c>
      <c r="P488" s="49">
        <f t="shared" si="477"/>
        <v>4.6724431694084023E-2</v>
      </c>
      <c r="Q488" s="20">
        <f t="shared" si="431"/>
        <v>4.6724431694084023E-2</v>
      </c>
      <c r="R488" s="49">
        <f t="shared" si="478"/>
        <v>9.3403839464447733E-2</v>
      </c>
      <c r="S488" s="20">
        <f t="shared" si="432"/>
        <v>9.3403839464447733E-2</v>
      </c>
      <c r="T488" s="57">
        <f t="shared" si="479"/>
        <v>-8.3791528965249565E-2</v>
      </c>
      <c r="U488" s="16">
        <f t="shared" si="462"/>
        <v>-2.914423677495781E-3</v>
      </c>
      <c r="V488" s="16">
        <f t="shared" si="480"/>
        <v>-2.914423677495781E-3</v>
      </c>
      <c r="W488" s="34">
        <f t="shared" si="433"/>
        <v>4</v>
      </c>
      <c r="X488" s="49">
        <f t="shared" si="481"/>
        <v>59.984042178296299</v>
      </c>
      <c r="Y488" s="20">
        <f t="shared" si="482"/>
        <v>59.984042178296299</v>
      </c>
      <c r="Z488" s="16">
        <f t="shared" si="463"/>
        <v>30.015957821703701</v>
      </c>
      <c r="AA488" s="49">
        <f t="shared" si="434"/>
        <v>-1.6837257574122218E-3</v>
      </c>
      <c r="AB488" s="20">
        <f t="shared" si="464"/>
        <v>359.9983162742426</v>
      </c>
      <c r="AC488" s="49">
        <f t="shared" si="465"/>
        <v>3.3658280247638862E-3</v>
      </c>
      <c r="AD488" s="20">
        <f t="shared" si="466"/>
        <v>359.99663417197524</v>
      </c>
      <c r="AF488" s="58">
        <f t="shared" si="483"/>
        <v>6.1111803997135974</v>
      </c>
      <c r="AG488" s="51">
        <f t="shared" si="467"/>
        <v>366.67082398281588</v>
      </c>
      <c r="AH488" s="16">
        <f t="shared" si="468"/>
        <v>250.00283453373811</v>
      </c>
      <c r="AI488" s="52">
        <f t="shared" si="435"/>
        <v>159.83765193569562</v>
      </c>
      <c r="AJ488" s="52">
        <f t="shared" si="469"/>
        <v>4.8408157451490297E-2</v>
      </c>
      <c r="AK488" s="16">
        <f t="shared" si="484"/>
        <v>22.357668616843398</v>
      </c>
      <c r="AL488" s="16">
        <f t="shared" si="485"/>
        <v>22.355984891085996</v>
      </c>
      <c r="AM488" s="32">
        <f t="shared" si="436"/>
        <v>6.1111803918076264</v>
      </c>
      <c r="AN488" s="32">
        <f t="shared" si="437"/>
        <v>-3.1085306802792188E-4</v>
      </c>
      <c r="AO488" s="32">
        <f t="shared" si="438"/>
        <v>5.6518549208752287</v>
      </c>
      <c r="AP488" s="32">
        <f t="shared" si="439"/>
        <v>-3.1085306802792188E-4</v>
      </c>
      <c r="AQ488" s="32">
        <f t="shared" si="440"/>
        <v>2.3244486947645187</v>
      </c>
      <c r="AR488" s="56">
        <f t="shared" si="470"/>
        <v>2758.1348201450578</v>
      </c>
      <c r="AS488" s="56">
        <f t="shared" si="470"/>
        <v>-4.9326757451109204E-2</v>
      </c>
      <c r="AT488" s="56">
        <f t="shared" si="470"/>
        <v>544.97965961595025</v>
      </c>
      <c r="AU488" s="55">
        <f t="shared" si="471"/>
        <v>0.31005890174502254</v>
      </c>
      <c r="AV488" s="56">
        <f t="shared" si="441"/>
        <v>11547.267228287596</v>
      </c>
      <c r="AW488" s="53">
        <f t="shared" si="442"/>
        <v>1.0320049327859031E-2</v>
      </c>
      <c r="AX488" s="53">
        <f t="shared" si="443"/>
        <v>9.6756310921676567E-2</v>
      </c>
      <c r="AY488" s="56">
        <f t="shared" si="444"/>
        <v>676.66566128705631</v>
      </c>
      <c r="AZ488" s="56">
        <f t="shared" si="445"/>
        <v>399.59412983923903</v>
      </c>
      <c r="BA488" s="53">
        <f t="shared" si="446"/>
        <v>7.4403432051347793E-3</v>
      </c>
      <c r="BB488" s="56">
        <f t="shared" si="447"/>
        <v>277.09454808853701</v>
      </c>
      <c r="BC488" s="56">
        <f t="shared" si="448"/>
        <v>-2.301664071973164E-2</v>
      </c>
      <c r="BD488" s="53">
        <f t="shared" si="449"/>
        <v>-2.0570483292129051E-8</v>
      </c>
      <c r="BE488" s="32">
        <f t="shared" si="450"/>
        <v>6.1111803791431143</v>
      </c>
      <c r="BF488" s="53">
        <f t="shared" si="451"/>
        <v>4.5460332795204323E-7</v>
      </c>
      <c r="BG488" s="51">
        <f t="shared" si="472"/>
        <v>6.1111808337464426</v>
      </c>
      <c r="BH488" s="51">
        <f t="shared" si="452"/>
        <v>-8.9372222106602287E-3</v>
      </c>
      <c r="BI488" s="51">
        <f t="shared" si="453"/>
        <v>-8.3791523036271146E-2</v>
      </c>
    </row>
    <row r="489" spans="1:61" ht="12.75" customHeight="1" x14ac:dyDescent="0.2">
      <c r="A489" s="45">
        <f t="shared" si="454"/>
        <v>463</v>
      </c>
      <c r="B489" s="57">
        <f t="shared" si="473"/>
        <v>9.6756310921676567E-2</v>
      </c>
      <c r="C489" s="16">
        <f t="shared" si="455"/>
        <v>9.3390482896893445E-2</v>
      </c>
      <c r="D489" s="34">
        <f t="shared" si="456"/>
        <v>1</v>
      </c>
      <c r="E489" s="49">
        <f t="shared" si="474"/>
        <v>8.0865513166535993E-2</v>
      </c>
      <c r="F489" s="49">
        <f t="shared" si="457"/>
        <v>4.6717796664831009E-2</v>
      </c>
      <c r="G489" s="20">
        <f t="shared" si="428"/>
        <v>4.6717796664831009E-2</v>
      </c>
      <c r="H489" s="49">
        <f t="shared" si="458"/>
        <v>30.015990789746638</v>
      </c>
      <c r="I489" s="20">
        <f t="shared" si="429"/>
        <v>30.015990789746638</v>
      </c>
      <c r="J489" s="57">
        <f t="shared" si="459"/>
        <v>0</v>
      </c>
      <c r="K489" s="16">
        <f t="shared" si="430"/>
        <v>30.015990789746638</v>
      </c>
      <c r="L489" s="34">
        <f t="shared" si="460"/>
        <v>1</v>
      </c>
      <c r="M489" s="49">
        <f t="shared" si="475"/>
        <v>59.984042178296299</v>
      </c>
      <c r="N489" s="20">
        <f t="shared" si="476"/>
        <v>59.984042178296299</v>
      </c>
      <c r="O489" s="16">
        <f t="shared" si="461"/>
        <v>30.015957821703701</v>
      </c>
      <c r="P489" s="49">
        <f t="shared" si="477"/>
        <v>4.6717796664831009E-2</v>
      </c>
      <c r="Q489" s="20">
        <f t="shared" si="431"/>
        <v>4.6717796664831009E-2</v>
      </c>
      <c r="R489" s="49">
        <f t="shared" si="478"/>
        <v>9.3390482899535429E-2</v>
      </c>
      <c r="S489" s="20">
        <f t="shared" si="432"/>
        <v>9.3390482899535429E-2</v>
      </c>
      <c r="T489" s="57">
        <f t="shared" si="479"/>
        <v>-8.3791523036271146E-2</v>
      </c>
      <c r="U489" s="16">
        <f t="shared" si="462"/>
        <v>-2.9260098697351522E-3</v>
      </c>
      <c r="V489" s="16">
        <f t="shared" si="480"/>
        <v>-2.9260098697351522E-3</v>
      </c>
      <c r="W489" s="34">
        <f t="shared" si="433"/>
        <v>4</v>
      </c>
      <c r="X489" s="49">
        <f t="shared" si="481"/>
        <v>59.984009253417014</v>
      </c>
      <c r="Y489" s="20">
        <f t="shared" si="482"/>
        <v>59.984009253417014</v>
      </c>
      <c r="Z489" s="16">
        <f t="shared" si="463"/>
        <v>30.015990746582986</v>
      </c>
      <c r="AA489" s="49">
        <f t="shared" si="434"/>
        <v>-1.6904215945489271E-3</v>
      </c>
      <c r="AB489" s="20">
        <f t="shared" si="464"/>
        <v>359.99830957840544</v>
      </c>
      <c r="AC489" s="49">
        <f t="shared" si="465"/>
        <v>3.3792097758271519E-3</v>
      </c>
      <c r="AD489" s="20">
        <f t="shared" si="466"/>
        <v>359.9966207902242</v>
      </c>
      <c r="AF489" s="58">
        <f t="shared" si="483"/>
        <v>6.1111808337464426</v>
      </c>
      <c r="AG489" s="51">
        <f t="shared" si="467"/>
        <v>366.67085002478655</v>
      </c>
      <c r="AH489" s="16">
        <f t="shared" si="468"/>
        <v>250.00285228962721</v>
      </c>
      <c r="AI489" s="52">
        <f t="shared" si="435"/>
        <v>159.83767463991595</v>
      </c>
      <c r="AJ489" s="52">
        <f t="shared" si="469"/>
        <v>4.8408218259396563E-2</v>
      </c>
      <c r="AK489" s="16">
        <f t="shared" si="484"/>
        <v>22.406076835102795</v>
      </c>
      <c r="AL489" s="16">
        <f t="shared" si="485"/>
        <v>22.404386413508234</v>
      </c>
      <c r="AM489" s="32">
        <f t="shared" si="436"/>
        <v>6.1111808257774864</v>
      </c>
      <c r="AN489" s="32">
        <f t="shared" si="437"/>
        <v>-3.1208887599518782E-4</v>
      </c>
      <c r="AO489" s="32">
        <f t="shared" si="438"/>
        <v>5.649889690594601</v>
      </c>
      <c r="AP489" s="32">
        <f t="shared" si="439"/>
        <v>-3.1208887599518782E-4</v>
      </c>
      <c r="AQ489" s="32">
        <f t="shared" si="440"/>
        <v>2.3292225246771174</v>
      </c>
      <c r="AR489" s="56">
        <f t="shared" si="470"/>
        <v>2763.7847098356524</v>
      </c>
      <c r="AS489" s="56">
        <f t="shared" si="470"/>
        <v>-4.9638846327104393E-2</v>
      </c>
      <c r="AT489" s="56">
        <f t="shared" si="470"/>
        <v>547.30888214062736</v>
      </c>
      <c r="AU489" s="55">
        <f t="shared" si="471"/>
        <v>0.31005890174502254</v>
      </c>
      <c r="AV489" s="56">
        <f t="shared" si="441"/>
        <v>11547.268868525025</v>
      </c>
      <c r="AW489" s="53">
        <f t="shared" si="442"/>
        <v>1.0320050793775671E-2</v>
      </c>
      <c r="AX489" s="53">
        <f t="shared" si="443"/>
        <v>9.6756317793575936E-2</v>
      </c>
      <c r="AY489" s="56">
        <f t="shared" si="444"/>
        <v>676.66561322840289</v>
      </c>
      <c r="AZ489" s="56">
        <f t="shared" si="445"/>
        <v>399.59418659978985</v>
      </c>
      <c r="BA489" s="53">
        <f t="shared" si="446"/>
        <v>7.4403432051347793E-3</v>
      </c>
      <c r="BB489" s="56">
        <f t="shared" si="447"/>
        <v>277.09458744857267</v>
      </c>
      <c r="BC489" s="56">
        <f t="shared" si="448"/>
        <v>-2.3160819959628043E-2</v>
      </c>
      <c r="BD489" s="53">
        <f t="shared" si="449"/>
        <v>-2.069933948280757E-8</v>
      </c>
      <c r="BE489" s="32">
        <f t="shared" si="450"/>
        <v>6.1111808130471035</v>
      </c>
      <c r="BF489" s="53">
        <f t="shared" si="451"/>
        <v>4.5641058802421848E-7</v>
      </c>
      <c r="BG489" s="51">
        <f t="shared" si="472"/>
        <v>6.1111812694576919</v>
      </c>
      <c r="BH489" s="51">
        <f t="shared" si="452"/>
        <v>-8.9372222105681184E-3</v>
      </c>
      <c r="BI489" s="51">
        <f t="shared" si="453"/>
        <v>-8.3791517084303505E-2</v>
      </c>
    </row>
    <row r="490" spans="1:61" ht="12.75" customHeight="1" x14ac:dyDescent="0.2">
      <c r="A490" s="45">
        <f t="shared" si="454"/>
        <v>464</v>
      </c>
      <c r="B490" s="57">
        <f t="shared" si="473"/>
        <v>9.6756317793575936E-2</v>
      </c>
      <c r="C490" s="16">
        <f t="shared" si="455"/>
        <v>9.3377108017762112E-2</v>
      </c>
      <c r="D490" s="34">
        <f t="shared" si="456"/>
        <v>1</v>
      </c>
      <c r="E490" s="49">
        <f t="shared" si="474"/>
        <v>8.0853905205863719E-2</v>
      </c>
      <c r="F490" s="49">
        <f t="shared" si="457"/>
        <v>4.6711152448667866E-2</v>
      </c>
      <c r="G490" s="20">
        <f t="shared" si="428"/>
        <v>4.6711152448667866E-2</v>
      </c>
      <c r="H490" s="49">
        <f t="shared" si="458"/>
        <v>30.016023705205434</v>
      </c>
      <c r="I490" s="20">
        <f t="shared" si="429"/>
        <v>30.016023705205434</v>
      </c>
      <c r="J490" s="57">
        <f t="shared" si="459"/>
        <v>0</v>
      </c>
      <c r="K490" s="16">
        <f t="shared" si="430"/>
        <v>30.016023705205434</v>
      </c>
      <c r="L490" s="34">
        <f t="shared" si="460"/>
        <v>1</v>
      </c>
      <c r="M490" s="49">
        <f t="shared" si="475"/>
        <v>59.984009253416986</v>
      </c>
      <c r="N490" s="20">
        <f t="shared" si="476"/>
        <v>59.984009253416986</v>
      </c>
      <c r="O490" s="16">
        <f t="shared" si="461"/>
        <v>30.015990746583014</v>
      </c>
      <c r="P490" s="49">
        <f t="shared" si="477"/>
        <v>4.6711152448667886E-2</v>
      </c>
      <c r="Q490" s="20">
        <f t="shared" si="431"/>
        <v>4.6711152448667886E-2</v>
      </c>
      <c r="R490" s="49">
        <f t="shared" si="478"/>
        <v>9.3377108019169999E-2</v>
      </c>
      <c r="S490" s="20">
        <f t="shared" si="432"/>
        <v>9.3377108019169999E-2</v>
      </c>
      <c r="T490" s="57">
        <f t="shared" si="479"/>
        <v>-8.3791517084303505E-2</v>
      </c>
      <c r="U490" s="16">
        <f t="shared" si="462"/>
        <v>-2.9376118784397859E-3</v>
      </c>
      <c r="V490" s="16">
        <f t="shared" si="480"/>
        <v>-2.9376118784397859E-3</v>
      </c>
      <c r="W490" s="34">
        <f t="shared" si="433"/>
        <v>4</v>
      </c>
      <c r="X490" s="49">
        <f t="shared" si="481"/>
        <v>59.983976338301254</v>
      </c>
      <c r="Y490" s="20">
        <f t="shared" si="482"/>
        <v>59.983976338301254</v>
      </c>
      <c r="Z490" s="16">
        <f t="shared" si="463"/>
        <v>30.016023661698746</v>
      </c>
      <c r="AA490" s="49">
        <f t="shared" si="434"/>
        <v>-1.6971265863191737E-3</v>
      </c>
      <c r="AB490" s="20">
        <f t="shared" si="464"/>
        <v>359.99830287341371</v>
      </c>
      <c r="AC490" s="49">
        <f t="shared" si="465"/>
        <v>3.392609969629349E-3</v>
      </c>
      <c r="AD490" s="20">
        <f t="shared" si="466"/>
        <v>359.99660739003036</v>
      </c>
      <c r="AF490" s="58">
        <f t="shared" si="483"/>
        <v>6.1111812694576919</v>
      </c>
      <c r="AG490" s="51">
        <f t="shared" si="467"/>
        <v>366.67087616746153</v>
      </c>
      <c r="AH490" s="16">
        <f t="shared" si="468"/>
        <v>250.00287011417834</v>
      </c>
      <c r="AI490" s="52">
        <f t="shared" si="435"/>
        <v>159.83769743193517</v>
      </c>
      <c r="AJ490" s="52">
        <f t="shared" si="469"/>
        <v>4.8408279034958923E-2</v>
      </c>
      <c r="AK490" s="16">
        <f t="shared" si="484"/>
        <v>22.454485114137753</v>
      </c>
      <c r="AL490" s="16">
        <f t="shared" si="485"/>
        <v>22.45278798755146</v>
      </c>
      <c r="AM490" s="32">
        <f t="shared" si="436"/>
        <v>6.111181261425414</v>
      </c>
      <c r="AN490" s="32">
        <f t="shared" si="437"/>
        <v>-3.133263712119209E-4</v>
      </c>
      <c r="AO490" s="32">
        <f t="shared" si="438"/>
        <v>5.6479204275549764</v>
      </c>
      <c r="AP490" s="32">
        <f t="shared" si="439"/>
        <v>-3.133263712119209E-4</v>
      </c>
      <c r="AQ490" s="32">
        <f t="shared" si="440"/>
        <v>2.333994698795248</v>
      </c>
      <c r="AR490" s="56">
        <f t="shared" si="470"/>
        <v>2769.4326302632076</v>
      </c>
      <c r="AS490" s="56">
        <f t="shared" si="470"/>
        <v>-4.9952172698316311E-2</v>
      </c>
      <c r="AT490" s="56">
        <f t="shared" si="470"/>
        <v>549.64287683942257</v>
      </c>
      <c r="AU490" s="55">
        <f t="shared" si="471"/>
        <v>0.31005890174502254</v>
      </c>
      <c r="AV490" s="56">
        <f t="shared" si="441"/>
        <v>11547.270515105372</v>
      </c>
      <c r="AW490" s="53">
        <f t="shared" si="442"/>
        <v>1.0320052265361118E-2</v>
      </c>
      <c r="AX490" s="53">
        <f t="shared" si="443"/>
        <v>9.6756324692048964E-2</v>
      </c>
      <c r="AY490" s="56">
        <f t="shared" si="444"/>
        <v>676.66556498391355</v>
      </c>
      <c r="AZ490" s="56">
        <f t="shared" si="445"/>
        <v>399.59424357983789</v>
      </c>
      <c r="BA490" s="53">
        <f t="shared" si="446"/>
        <v>7.4403432051347793E-3</v>
      </c>
      <c r="BB490" s="56">
        <f t="shared" si="447"/>
        <v>277.09462696081641</v>
      </c>
      <c r="BC490" s="56">
        <f t="shared" si="448"/>
        <v>-2.3305556740751854E-2</v>
      </c>
      <c r="BD490" s="53">
        <f t="shared" si="449"/>
        <v>-2.0828693960470838E-8</v>
      </c>
      <c r="BE490" s="32">
        <f t="shared" si="450"/>
        <v>6.1111812486289976</v>
      </c>
      <c r="BF490" s="53">
        <f t="shared" si="451"/>
        <v>4.5822031521115808E-7</v>
      </c>
      <c r="BG490" s="51">
        <f t="shared" si="472"/>
        <v>6.1111817068493126</v>
      </c>
      <c r="BH490" s="51">
        <f t="shared" si="452"/>
        <v>-8.9372222104755136E-3</v>
      </c>
      <c r="BI490" s="51">
        <f t="shared" si="453"/>
        <v>-8.379151110931915E-2</v>
      </c>
    </row>
    <row r="491" spans="1:61" ht="12.75" customHeight="1" x14ac:dyDescent="0.2">
      <c r="A491" s="45">
        <f t="shared" si="454"/>
        <v>465</v>
      </c>
      <c r="B491" s="57">
        <f t="shared" si="473"/>
        <v>9.6756324692048964E-2</v>
      </c>
      <c r="C491" s="16">
        <f t="shared" si="455"/>
        <v>9.3363714722386248E-2</v>
      </c>
      <c r="D491" s="34">
        <f t="shared" si="456"/>
        <v>1</v>
      </c>
      <c r="E491" s="49">
        <f t="shared" si="474"/>
        <v>8.0842281314457448E-2</v>
      </c>
      <c r="F491" s="49">
        <f t="shared" si="457"/>
        <v>4.6704498992806376E-2</v>
      </c>
      <c r="G491" s="20">
        <f t="shared" si="428"/>
        <v>4.6704498992806376E-2</v>
      </c>
      <c r="H491" s="49">
        <f t="shared" si="458"/>
        <v>30.016056610889017</v>
      </c>
      <c r="I491" s="20">
        <f t="shared" si="429"/>
        <v>30.016056610889017</v>
      </c>
      <c r="J491" s="57">
        <f t="shared" si="459"/>
        <v>0</v>
      </c>
      <c r="K491" s="16">
        <f t="shared" si="430"/>
        <v>30.016056610889017</v>
      </c>
      <c r="L491" s="34">
        <f t="shared" si="460"/>
        <v>1</v>
      </c>
      <c r="M491" s="49">
        <f t="shared" si="475"/>
        <v>59.983976338301254</v>
      </c>
      <c r="N491" s="20">
        <f t="shared" si="476"/>
        <v>59.983976338301254</v>
      </c>
      <c r="O491" s="16">
        <f t="shared" si="461"/>
        <v>30.016023661698746</v>
      </c>
      <c r="P491" s="49">
        <f t="shared" si="477"/>
        <v>4.6704498992806376E-2</v>
      </c>
      <c r="Q491" s="20">
        <f t="shared" si="431"/>
        <v>4.6704498992806376E-2</v>
      </c>
      <c r="R491" s="49">
        <f t="shared" si="478"/>
        <v>9.3363714721802687E-2</v>
      </c>
      <c r="S491" s="20">
        <f t="shared" si="432"/>
        <v>9.3363714721802687E-2</v>
      </c>
      <c r="T491" s="57">
        <f t="shared" si="479"/>
        <v>-8.379151110931915E-2</v>
      </c>
      <c r="U491" s="16">
        <f t="shared" si="462"/>
        <v>-2.9492297948617019E-3</v>
      </c>
      <c r="V491" s="16">
        <f t="shared" si="480"/>
        <v>-2.9492297948617019E-3</v>
      </c>
      <c r="W491" s="34">
        <f t="shared" si="433"/>
        <v>4</v>
      </c>
      <c r="X491" s="49">
        <f t="shared" si="481"/>
        <v>59.983943432962548</v>
      </c>
      <c r="Y491" s="20">
        <f t="shared" si="482"/>
        <v>59.983943432962548</v>
      </c>
      <c r="Z491" s="16">
        <f t="shared" si="463"/>
        <v>30.016056567037452</v>
      </c>
      <c r="AA491" s="49">
        <f t="shared" si="434"/>
        <v>-1.7038407854689773E-3</v>
      </c>
      <c r="AB491" s="20">
        <f t="shared" si="464"/>
        <v>359.99829615921453</v>
      </c>
      <c r="AC491" s="49">
        <f t="shared" si="465"/>
        <v>3.4060284954998969E-3</v>
      </c>
      <c r="AD491" s="20">
        <f t="shared" si="466"/>
        <v>359.99659397150452</v>
      </c>
      <c r="AF491" s="58">
        <f t="shared" si="483"/>
        <v>6.1111817068493126</v>
      </c>
      <c r="AG491" s="51">
        <f t="shared" si="467"/>
        <v>366.67090241095877</v>
      </c>
      <c r="AH491" s="16">
        <f t="shared" si="468"/>
        <v>250.00288800747191</v>
      </c>
      <c r="AI491" s="52">
        <f t="shared" si="435"/>
        <v>159.83772031185606</v>
      </c>
      <c r="AJ491" s="52">
        <f t="shared" si="469"/>
        <v>4.8408339778291065E-2</v>
      </c>
      <c r="AK491" s="16">
        <f t="shared" si="484"/>
        <v>22.502893453916045</v>
      </c>
      <c r="AL491" s="16">
        <f t="shared" si="485"/>
        <v>22.501189613130578</v>
      </c>
      <c r="AM491" s="32">
        <f t="shared" si="436"/>
        <v>6.1111816987533745</v>
      </c>
      <c r="AN491" s="32">
        <f t="shared" si="437"/>
        <v>-3.1456556341256529E-4</v>
      </c>
      <c r="AO491" s="32">
        <f t="shared" si="438"/>
        <v>5.6459471331518776</v>
      </c>
      <c r="AP491" s="32">
        <f t="shared" si="439"/>
        <v>-3.1456556341256529E-4</v>
      </c>
      <c r="AQ491" s="32">
        <f t="shared" si="440"/>
        <v>2.3387652137040771</v>
      </c>
      <c r="AR491" s="56">
        <f t="shared" ref="AR491:AT506" si="486">AR490+AO491</f>
        <v>2775.0785773963594</v>
      </c>
      <c r="AS491" s="56">
        <f t="shared" si="486"/>
        <v>-5.0266738261728873E-2</v>
      </c>
      <c r="AT491" s="56">
        <f t="shared" si="486"/>
        <v>551.98164205312662</v>
      </c>
      <c r="AU491" s="55">
        <f t="shared" si="471"/>
        <v>0.31005890174502254</v>
      </c>
      <c r="AV491" s="56">
        <f t="shared" si="441"/>
        <v>11547.272168036066</v>
      </c>
      <c r="AW491" s="53">
        <f t="shared" si="442"/>
        <v>1.0320053742622012E-2</v>
      </c>
      <c r="AX491" s="53">
        <f t="shared" si="443"/>
        <v>9.6756331617126753E-2</v>
      </c>
      <c r="AY491" s="56">
        <f t="shared" si="444"/>
        <v>676.66551655337059</v>
      </c>
      <c r="AZ491" s="56">
        <f t="shared" si="445"/>
        <v>399.59430077964015</v>
      </c>
      <c r="BA491" s="53">
        <f t="shared" si="446"/>
        <v>7.4403432051347793E-3</v>
      </c>
      <c r="BB491" s="56">
        <f t="shared" si="447"/>
        <v>277.09466662544651</v>
      </c>
      <c r="BC491" s="56">
        <f t="shared" si="448"/>
        <v>-2.3450851716063426E-2</v>
      </c>
      <c r="BD491" s="53">
        <f t="shared" si="449"/>
        <v>-2.0958547308684019E-8</v>
      </c>
      <c r="BE491" s="32">
        <f t="shared" si="450"/>
        <v>6.1111816858907657</v>
      </c>
      <c r="BF491" s="53">
        <f t="shared" si="451"/>
        <v>4.6003252374671261E-7</v>
      </c>
      <c r="BG491" s="51">
        <f t="shared" si="472"/>
        <v>6.1111821459232898</v>
      </c>
      <c r="BH491" s="51">
        <f t="shared" si="452"/>
        <v>-8.937222210382418E-3</v>
      </c>
      <c r="BI491" s="51">
        <f t="shared" si="453"/>
        <v>-8.3791505111291159E-2</v>
      </c>
    </row>
    <row r="492" spans="1:61" ht="12.75" customHeight="1" x14ac:dyDescent="0.2">
      <c r="A492" s="45">
        <f t="shared" si="454"/>
        <v>466</v>
      </c>
      <c r="B492" s="57">
        <f t="shared" si="473"/>
        <v>9.6756331617126753E-2</v>
      </c>
      <c r="C492" s="16">
        <f t="shared" si="455"/>
        <v>9.3350303121667366E-2</v>
      </c>
      <c r="D492" s="34">
        <f t="shared" si="456"/>
        <v>1</v>
      </c>
      <c r="E492" s="49">
        <f t="shared" si="474"/>
        <v>8.0830641588368599E-2</v>
      </c>
      <c r="F492" s="49">
        <f t="shared" si="457"/>
        <v>4.6697836352683715E-2</v>
      </c>
      <c r="G492" s="20">
        <f t="shared" si="428"/>
        <v>4.6697836352683715E-2</v>
      </c>
      <c r="H492" s="49">
        <f t="shared" si="458"/>
        <v>30.01608950678397</v>
      </c>
      <c r="I492" s="20">
        <f t="shared" si="429"/>
        <v>30.01608950678397</v>
      </c>
      <c r="J492" s="57">
        <f t="shared" si="459"/>
        <v>0</v>
      </c>
      <c r="K492" s="16">
        <f t="shared" si="430"/>
        <v>30.01608950678397</v>
      </c>
      <c r="L492" s="34">
        <f t="shared" si="460"/>
        <v>1</v>
      </c>
      <c r="M492" s="49">
        <f t="shared" si="475"/>
        <v>59.983943432962548</v>
      </c>
      <c r="N492" s="20">
        <f t="shared" si="476"/>
        <v>59.983943432962548</v>
      </c>
      <c r="O492" s="16">
        <f t="shared" si="461"/>
        <v>30.016056567037452</v>
      </c>
      <c r="P492" s="49">
        <f t="shared" si="477"/>
        <v>4.6697836352683701E-2</v>
      </c>
      <c r="Q492" s="20">
        <f t="shared" si="431"/>
        <v>4.6697836352683701E-2</v>
      </c>
      <c r="R492" s="49">
        <f t="shared" si="478"/>
        <v>9.3350303124439732E-2</v>
      </c>
      <c r="S492" s="20">
        <f t="shared" si="432"/>
        <v>9.3350303124439732E-2</v>
      </c>
      <c r="T492" s="57">
        <f t="shared" si="479"/>
        <v>-8.3791505111291159E-2</v>
      </c>
      <c r="U492" s="16">
        <f t="shared" si="462"/>
        <v>-2.9608635229225605E-3</v>
      </c>
      <c r="V492" s="16">
        <f t="shared" si="480"/>
        <v>-2.9608635229225605E-3</v>
      </c>
      <c r="W492" s="34">
        <f t="shared" si="433"/>
        <v>4</v>
      </c>
      <c r="X492" s="49">
        <f t="shared" si="481"/>
        <v>59.983910537414282</v>
      </c>
      <c r="Y492" s="20">
        <f t="shared" si="482"/>
        <v>59.983910537414282</v>
      </c>
      <c r="Z492" s="16">
        <f t="shared" si="463"/>
        <v>30.016089462585718</v>
      </c>
      <c r="AA492" s="49">
        <f t="shared" si="434"/>
        <v>-1.7105641365192184E-3</v>
      </c>
      <c r="AB492" s="20">
        <f t="shared" si="464"/>
        <v>359.99828943586346</v>
      </c>
      <c r="AC492" s="49">
        <f t="shared" si="465"/>
        <v>3.4194652442185477E-3</v>
      </c>
      <c r="AD492" s="20">
        <f t="shared" si="466"/>
        <v>359.99658053475576</v>
      </c>
      <c r="AF492" s="58">
        <f t="shared" si="483"/>
        <v>6.1111821459232898</v>
      </c>
      <c r="AG492" s="51">
        <f t="shared" si="467"/>
        <v>366.67092875539737</v>
      </c>
      <c r="AH492" s="16">
        <f t="shared" si="468"/>
        <v>250.00290596958914</v>
      </c>
      <c r="AI492" s="52">
        <f t="shared" si="435"/>
        <v>159.8377432797825</v>
      </c>
      <c r="AJ492" s="52">
        <f t="shared" si="469"/>
        <v>4.8408400489222458E-2</v>
      </c>
      <c r="AK492" s="16">
        <f t="shared" si="484"/>
        <v>22.551301854405267</v>
      </c>
      <c r="AL492" s="16">
        <f t="shared" si="485"/>
        <v>22.549591290268722</v>
      </c>
      <c r="AM492" s="32">
        <f t="shared" si="436"/>
        <v>6.1111821377633539</v>
      </c>
      <c r="AN492" s="32">
        <f t="shared" si="437"/>
        <v>-3.1580644235087014E-4</v>
      </c>
      <c r="AO492" s="32">
        <f t="shared" si="438"/>
        <v>5.6439698087793202</v>
      </c>
      <c r="AP492" s="32">
        <f t="shared" si="439"/>
        <v>-3.1580644235087014E-4</v>
      </c>
      <c r="AQ492" s="32">
        <f t="shared" si="440"/>
        <v>2.3435340660006219</v>
      </c>
      <c r="AR492" s="56">
        <f t="shared" si="486"/>
        <v>2780.7225472051387</v>
      </c>
      <c r="AS492" s="56">
        <f t="shared" si="486"/>
        <v>-5.0582544704079746E-2</v>
      </c>
      <c r="AT492" s="56">
        <f t="shared" si="486"/>
        <v>554.32517611912726</v>
      </c>
      <c r="AU492" s="55">
        <f t="shared" si="471"/>
        <v>0.31005890174502254</v>
      </c>
      <c r="AV492" s="56">
        <f t="shared" si="441"/>
        <v>11547.273827324607</v>
      </c>
      <c r="AW492" s="53">
        <f t="shared" si="442"/>
        <v>1.0320055225565051E-2</v>
      </c>
      <c r="AX492" s="53">
        <f t="shared" si="443"/>
        <v>9.6756338568840694E-2</v>
      </c>
      <c r="AY492" s="56">
        <f t="shared" si="444"/>
        <v>676.66546793655436</v>
      </c>
      <c r="AZ492" s="56">
        <f t="shared" si="445"/>
        <v>399.59435819945622</v>
      </c>
      <c r="BA492" s="53">
        <f t="shared" si="446"/>
        <v>7.4403432051347793E-3</v>
      </c>
      <c r="BB492" s="56">
        <f t="shared" si="447"/>
        <v>277.09470644264303</v>
      </c>
      <c r="BC492" s="56">
        <f t="shared" si="448"/>
        <v>-2.3596705544889574E-2</v>
      </c>
      <c r="BD492" s="53">
        <f t="shared" si="449"/>
        <v>-2.1088900116702144E-8</v>
      </c>
      <c r="BE492" s="32">
        <f t="shared" si="450"/>
        <v>6.1111821248343894</v>
      </c>
      <c r="BF492" s="53">
        <f t="shared" si="451"/>
        <v>4.6184719864420251E-7</v>
      </c>
      <c r="BG492" s="51">
        <f t="shared" si="472"/>
        <v>6.1111825866815881</v>
      </c>
      <c r="BH492" s="51">
        <f t="shared" si="452"/>
        <v>-8.9372222102888244E-3</v>
      </c>
      <c r="BI492" s="51">
        <f t="shared" si="453"/>
        <v>-8.3791499090192303E-2</v>
      </c>
    </row>
    <row r="493" spans="1:61" ht="12.75" customHeight="1" x14ac:dyDescent="0.2">
      <c r="A493" s="45">
        <f t="shared" si="454"/>
        <v>467</v>
      </c>
      <c r="B493" s="57">
        <f t="shared" si="473"/>
        <v>9.6756338568840694E-2</v>
      </c>
      <c r="C493" s="16">
        <f t="shared" si="455"/>
        <v>9.3336873324631142E-2</v>
      </c>
      <c r="D493" s="34">
        <f t="shared" si="456"/>
        <v>1</v>
      </c>
      <c r="E493" s="49">
        <f t="shared" si="474"/>
        <v>8.081898612202415E-2</v>
      </c>
      <c r="F493" s="49">
        <f t="shared" si="457"/>
        <v>4.6691164582799143E-2</v>
      </c>
      <c r="G493" s="20">
        <f t="shared" si="428"/>
        <v>4.6691164582799143E-2</v>
      </c>
      <c r="H493" s="49">
        <f t="shared" si="458"/>
        <v>30.016122392876987</v>
      </c>
      <c r="I493" s="20">
        <f t="shared" si="429"/>
        <v>30.016122392876987</v>
      </c>
      <c r="J493" s="57">
        <f t="shared" si="459"/>
        <v>0</v>
      </c>
      <c r="K493" s="16">
        <f t="shared" si="430"/>
        <v>30.016122392876987</v>
      </c>
      <c r="L493" s="34">
        <f t="shared" si="460"/>
        <v>1</v>
      </c>
      <c r="M493" s="49">
        <f t="shared" si="475"/>
        <v>59.983910537414289</v>
      </c>
      <c r="N493" s="20">
        <f t="shared" si="476"/>
        <v>59.983910537414289</v>
      </c>
      <c r="O493" s="16">
        <f t="shared" si="461"/>
        <v>30.016089462585711</v>
      </c>
      <c r="P493" s="49">
        <f t="shared" si="477"/>
        <v>4.6691164582799108E-2</v>
      </c>
      <c r="Q493" s="20">
        <f t="shared" si="431"/>
        <v>4.6691164582799108E-2</v>
      </c>
      <c r="R493" s="49">
        <f t="shared" si="478"/>
        <v>9.3336873324609673E-2</v>
      </c>
      <c r="S493" s="20">
        <f t="shared" si="432"/>
        <v>9.3336873324609673E-2</v>
      </c>
      <c r="T493" s="57">
        <f t="shared" si="479"/>
        <v>-8.3791499090192303E-2</v>
      </c>
      <c r="U493" s="16">
        <f t="shared" si="462"/>
        <v>-2.9725129681681534E-3</v>
      </c>
      <c r="V493" s="16">
        <f t="shared" si="480"/>
        <v>-2.9725129681681534E-3</v>
      </c>
      <c r="W493" s="34">
        <f t="shared" si="433"/>
        <v>4</v>
      </c>
      <c r="X493" s="49">
        <f t="shared" si="481"/>
        <v>59.9838776516698</v>
      </c>
      <c r="Y493" s="20">
        <f t="shared" si="482"/>
        <v>59.9838776516698</v>
      </c>
      <c r="Z493" s="16">
        <f t="shared" si="463"/>
        <v>30.0161223483302</v>
      </c>
      <c r="AA493" s="49">
        <f t="shared" si="434"/>
        <v>-1.7172965849287568E-3</v>
      </c>
      <c r="AB493" s="20">
        <f t="shared" si="464"/>
        <v>359.99828270341504</v>
      </c>
      <c r="AC493" s="49">
        <f t="shared" si="465"/>
        <v>3.4329202141314135E-3</v>
      </c>
      <c r="AD493" s="20">
        <f t="shared" si="466"/>
        <v>359.99656707978585</v>
      </c>
      <c r="AF493" s="58">
        <f t="shared" si="483"/>
        <v>6.1111825866815881</v>
      </c>
      <c r="AG493" s="51">
        <f t="shared" si="467"/>
        <v>366.67095520089526</v>
      </c>
      <c r="AH493" s="16">
        <f t="shared" si="468"/>
        <v>250.00292400061042</v>
      </c>
      <c r="AI493" s="52">
        <f t="shared" si="435"/>
        <v>159.83776633581738</v>
      </c>
      <c r="AJ493" s="52">
        <f t="shared" si="469"/>
        <v>4.8408461167753103E-2</v>
      </c>
      <c r="AK493" s="16">
        <f t="shared" si="484"/>
        <v>22.59971031557302</v>
      </c>
      <c r="AL493" s="16">
        <f t="shared" si="485"/>
        <v>22.597993018988063</v>
      </c>
      <c r="AM493" s="32">
        <f t="shared" si="436"/>
        <v>6.1111825784573153</v>
      </c>
      <c r="AN493" s="32">
        <f t="shared" si="437"/>
        <v>-3.1704899795381545E-4</v>
      </c>
      <c r="AO493" s="32">
        <f t="shared" si="438"/>
        <v>5.6419884558342073</v>
      </c>
      <c r="AP493" s="32">
        <f t="shared" si="439"/>
        <v>-3.1704899795381545E-4</v>
      </c>
      <c r="AQ493" s="32">
        <f t="shared" si="440"/>
        <v>2.3483012522829645</v>
      </c>
      <c r="AR493" s="56">
        <f t="shared" si="486"/>
        <v>2786.3645356609727</v>
      </c>
      <c r="AS493" s="56">
        <f t="shared" si="486"/>
        <v>-5.0899593702033563E-2</v>
      </c>
      <c r="AT493" s="56">
        <f t="shared" si="486"/>
        <v>556.67347737141017</v>
      </c>
      <c r="AU493" s="55">
        <f t="shared" si="471"/>
        <v>0.31005890174502254</v>
      </c>
      <c r="AV493" s="56">
        <f t="shared" si="441"/>
        <v>11547.27549297843</v>
      </c>
      <c r="AW493" s="53">
        <f t="shared" si="442"/>
        <v>1.0320056714196888E-2</v>
      </c>
      <c r="AX493" s="53">
        <f t="shared" si="443"/>
        <v>9.6756345547222011E-2</v>
      </c>
      <c r="AY493" s="56">
        <f t="shared" si="444"/>
        <v>676.66541913324727</v>
      </c>
      <c r="AZ493" s="56">
        <f t="shared" si="445"/>
        <v>399.59441583954344</v>
      </c>
      <c r="BA493" s="53">
        <f t="shared" si="446"/>
        <v>7.4403432051347793E-3</v>
      </c>
      <c r="BB493" s="56">
        <f t="shared" si="447"/>
        <v>277.0947464125843</v>
      </c>
      <c r="BC493" s="56">
        <f t="shared" si="448"/>
        <v>-2.3743118880474867E-2</v>
      </c>
      <c r="BD493" s="53">
        <f t="shared" si="449"/>
        <v>-2.1219752968344398E-8</v>
      </c>
      <c r="BE493" s="32">
        <f t="shared" si="450"/>
        <v>6.111182565461835</v>
      </c>
      <c r="BF493" s="53">
        <f t="shared" si="451"/>
        <v>4.6366432517028695E-7</v>
      </c>
      <c r="BG493" s="51">
        <f t="shared" si="472"/>
        <v>6.1111830291261606</v>
      </c>
      <c r="BH493" s="51">
        <f t="shared" si="452"/>
        <v>-8.9372222101947365E-3</v>
      </c>
      <c r="BI493" s="51">
        <f t="shared" si="453"/>
        <v>-8.3791493045995633E-2</v>
      </c>
    </row>
    <row r="494" spans="1:61" ht="12.75" customHeight="1" x14ac:dyDescent="0.2">
      <c r="A494" s="45">
        <f t="shared" si="454"/>
        <v>468</v>
      </c>
      <c r="B494" s="57">
        <f t="shared" si="473"/>
        <v>9.6756345547222011E-2</v>
      </c>
      <c r="C494" s="16">
        <f t="shared" si="455"/>
        <v>9.3323425333096566E-2</v>
      </c>
      <c r="D494" s="34">
        <f t="shared" si="456"/>
        <v>1</v>
      </c>
      <c r="E494" s="49">
        <f t="shared" si="474"/>
        <v>8.0807314917022283E-2</v>
      </c>
      <c r="F494" s="49">
        <f t="shared" si="457"/>
        <v>4.6684483684022622E-2</v>
      </c>
      <c r="G494" s="20">
        <f t="shared" si="428"/>
        <v>4.6684483684022622E-2</v>
      </c>
      <c r="H494" s="49">
        <f t="shared" si="458"/>
        <v>30.016155269154748</v>
      </c>
      <c r="I494" s="20">
        <f t="shared" si="429"/>
        <v>30.016155269154748</v>
      </c>
      <c r="J494" s="57">
        <f t="shared" si="459"/>
        <v>0</v>
      </c>
      <c r="K494" s="16">
        <f t="shared" si="430"/>
        <v>30.016155269154748</v>
      </c>
      <c r="L494" s="34">
        <f t="shared" si="460"/>
        <v>1</v>
      </c>
      <c r="M494" s="49">
        <f t="shared" si="475"/>
        <v>59.9838776516698</v>
      </c>
      <c r="N494" s="20">
        <f t="shared" si="476"/>
        <v>59.9838776516698</v>
      </c>
      <c r="O494" s="16">
        <f t="shared" si="461"/>
        <v>30.0161223483302</v>
      </c>
      <c r="P494" s="49">
        <f t="shared" si="477"/>
        <v>4.6684483684022629E-2</v>
      </c>
      <c r="Q494" s="20">
        <f t="shared" si="431"/>
        <v>4.6684483684022629E-2</v>
      </c>
      <c r="R494" s="49">
        <f t="shared" si="478"/>
        <v>9.3323425334004229E-2</v>
      </c>
      <c r="S494" s="20">
        <f t="shared" si="432"/>
        <v>9.3323425334004229E-2</v>
      </c>
      <c r="T494" s="57">
        <f t="shared" si="479"/>
        <v>-8.3791493045995633E-2</v>
      </c>
      <c r="U494" s="16">
        <f t="shared" si="462"/>
        <v>-2.9841781289733499E-3</v>
      </c>
      <c r="V494" s="16">
        <f t="shared" si="480"/>
        <v>-2.9841781289733499E-3</v>
      </c>
      <c r="W494" s="34">
        <f t="shared" si="433"/>
        <v>4</v>
      </c>
      <c r="X494" s="49">
        <f t="shared" si="481"/>
        <v>59.983844775742419</v>
      </c>
      <c r="Y494" s="20">
        <f t="shared" si="482"/>
        <v>59.983844775742419</v>
      </c>
      <c r="Z494" s="16">
        <f t="shared" si="463"/>
        <v>30.016155224257581</v>
      </c>
      <c r="AA494" s="49">
        <f t="shared" si="434"/>
        <v>-1.7240381297859251E-3</v>
      </c>
      <c r="AB494" s="20">
        <f t="shared" si="464"/>
        <v>359.99827596187021</v>
      </c>
      <c r="AC494" s="49">
        <f t="shared" si="465"/>
        <v>3.4463932975703562E-3</v>
      </c>
      <c r="AD494" s="20">
        <f t="shared" si="466"/>
        <v>359.99655360670243</v>
      </c>
      <c r="AF494" s="58">
        <f t="shared" si="483"/>
        <v>6.1111830291261606</v>
      </c>
      <c r="AG494" s="51">
        <f t="shared" si="467"/>
        <v>366.67098174756967</v>
      </c>
      <c r="AH494" s="16">
        <f t="shared" si="468"/>
        <v>250.00294210061571</v>
      </c>
      <c r="AI494" s="52">
        <f t="shared" si="435"/>
        <v>159.83778948006284</v>
      </c>
      <c r="AJ494" s="52">
        <f t="shared" si="469"/>
        <v>4.8408521813826155E-2</v>
      </c>
      <c r="AK494" s="16">
        <f t="shared" si="484"/>
        <v>22.648118837386846</v>
      </c>
      <c r="AL494" s="16">
        <f t="shared" si="485"/>
        <v>22.646394799257052</v>
      </c>
      <c r="AM494" s="32">
        <f t="shared" si="436"/>
        <v>6.1111830208372107</v>
      </c>
      <c r="AN494" s="32">
        <f t="shared" si="437"/>
        <v>-3.1829323004955616E-4</v>
      </c>
      <c r="AO494" s="32">
        <f t="shared" si="438"/>
        <v>5.6400030757185071</v>
      </c>
      <c r="AP494" s="32">
        <f t="shared" si="439"/>
        <v>-3.1829323004955616E-4</v>
      </c>
      <c r="AQ494" s="32">
        <f t="shared" si="440"/>
        <v>2.3530667691450651</v>
      </c>
      <c r="AR494" s="56">
        <f t="shared" si="486"/>
        <v>2792.0045387366913</v>
      </c>
      <c r="AS494" s="56">
        <f t="shared" si="486"/>
        <v>-5.1217886932083116E-2</v>
      </c>
      <c r="AT494" s="56">
        <f t="shared" si="486"/>
        <v>559.02654414055519</v>
      </c>
      <c r="AU494" s="55">
        <f t="shared" si="471"/>
        <v>0.31005890174502254</v>
      </c>
      <c r="AV494" s="56">
        <f t="shared" si="441"/>
        <v>11547.277165004913</v>
      </c>
      <c r="AW494" s="53">
        <f t="shared" si="442"/>
        <v>1.0320058208524113E-2</v>
      </c>
      <c r="AX494" s="53">
        <f t="shared" si="443"/>
        <v>9.6756352552301556E-2</v>
      </c>
      <c r="AY494" s="56">
        <f t="shared" si="444"/>
        <v>676.66537014323319</v>
      </c>
      <c r="AZ494" s="56">
        <f t="shared" si="445"/>
        <v>399.5944737001571</v>
      </c>
      <c r="BA494" s="53">
        <f t="shared" si="446"/>
        <v>7.4403432051347793E-3</v>
      </c>
      <c r="BB494" s="56">
        <f t="shared" si="447"/>
        <v>277.0947865354475</v>
      </c>
      <c r="BC494" s="56">
        <f t="shared" si="448"/>
        <v>-2.3890092371402716E-2</v>
      </c>
      <c r="BD494" s="53">
        <f t="shared" si="449"/>
        <v>-2.1351106443264191E-8</v>
      </c>
      <c r="BE494" s="32">
        <f t="shared" si="450"/>
        <v>6.111183007775054</v>
      </c>
      <c r="BF494" s="53">
        <f t="shared" si="451"/>
        <v>4.6548390307147146E-7</v>
      </c>
      <c r="BG494" s="51">
        <f t="shared" si="472"/>
        <v>6.1111834732589569</v>
      </c>
      <c r="BH494" s="51">
        <f t="shared" si="452"/>
        <v>-8.9372222101001507E-3</v>
      </c>
      <c r="BI494" s="51">
        <f t="shared" si="453"/>
        <v>-8.379148697867439E-2</v>
      </c>
    </row>
    <row r="495" spans="1:61" ht="12.75" customHeight="1" x14ac:dyDescent="0.2">
      <c r="A495" s="45">
        <f t="shared" si="454"/>
        <v>469</v>
      </c>
      <c r="B495" s="57">
        <f t="shared" si="473"/>
        <v>9.6756352552301556E-2</v>
      </c>
      <c r="C495" s="16">
        <f t="shared" si="455"/>
        <v>9.3309959254725072E-2</v>
      </c>
      <c r="D495" s="34">
        <f t="shared" si="456"/>
        <v>1</v>
      </c>
      <c r="E495" s="49">
        <f t="shared" si="474"/>
        <v>8.0795628066608394E-2</v>
      </c>
      <c r="F495" s="49">
        <f t="shared" si="457"/>
        <v>4.6677793710171382E-2</v>
      </c>
      <c r="G495" s="20">
        <f t="shared" si="428"/>
        <v>4.6677793710171382E-2</v>
      </c>
      <c r="H495" s="49">
        <f t="shared" si="458"/>
        <v>30.016188135603986</v>
      </c>
      <c r="I495" s="20">
        <f t="shared" si="429"/>
        <v>30.016188135603986</v>
      </c>
      <c r="J495" s="57">
        <f t="shared" si="459"/>
        <v>0</v>
      </c>
      <c r="K495" s="16">
        <f t="shared" si="430"/>
        <v>30.016188135603986</v>
      </c>
      <c r="L495" s="34">
        <f t="shared" si="460"/>
        <v>1</v>
      </c>
      <c r="M495" s="49">
        <f t="shared" si="475"/>
        <v>59.983844775742419</v>
      </c>
      <c r="N495" s="20">
        <f t="shared" si="476"/>
        <v>59.983844775742419</v>
      </c>
      <c r="O495" s="16">
        <f t="shared" si="461"/>
        <v>30.016155224257581</v>
      </c>
      <c r="P495" s="49">
        <f t="shared" si="477"/>
        <v>4.6677793710171396E-2</v>
      </c>
      <c r="Q495" s="20">
        <f t="shared" si="431"/>
        <v>4.6677793710171396E-2</v>
      </c>
      <c r="R495" s="49">
        <f t="shared" si="478"/>
        <v>9.330995925412125E-2</v>
      </c>
      <c r="S495" s="20">
        <f t="shared" si="432"/>
        <v>9.330995925412125E-2</v>
      </c>
      <c r="T495" s="57">
        <f t="shared" si="479"/>
        <v>-8.379148697867439E-2</v>
      </c>
      <c r="U495" s="16">
        <f t="shared" si="462"/>
        <v>-2.9958589120659962E-3</v>
      </c>
      <c r="V495" s="16">
        <f t="shared" si="480"/>
        <v>-2.9958589120659962E-3</v>
      </c>
      <c r="W495" s="34">
        <f t="shared" si="433"/>
        <v>4</v>
      </c>
      <c r="X495" s="49">
        <f t="shared" si="481"/>
        <v>59.983811909645411</v>
      </c>
      <c r="Y495" s="20">
        <f t="shared" si="482"/>
        <v>59.983811909645411</v>
      </c>
      <c r="Z495" s="16">
        <f t="shared" si="463"/>
        <v>30.016188090354589</v>
      </c>
      <c r="AA495" s="49">
        <f t="shared" si="434"/>
        <v>-1.7307887172320529E-3</v>
      </c>
      <c r="AB495" s="20">
        <f t="shared" si="464"/>
        <v>359.99826921128277</v>
      </c>
      <c r="AC495" s="49">
        <f t="shared" si="465"/>
        <v>3.4598843882921284E-3</v>
      </c>
      <c r="AD495" s="20">
        <f t="shared" si="466"/>
        <v>359.99654011561171</v>
      </c>
      <c r="AF495" s="58">
        <f t="shared" si="483"/>
        <v>6.1111834732589569</v>
      </c>
      <c r="AG495" s="51">
        <f t="shared" si="467"/>
        <v>366.6710083955374</v>
      </c>
      <c r="AH495" s="16">
        <f t="shared" si="468"/>
        <v>250.00296026968462</v>
      </c>
      <c r="AI495" s="52">
        <f t="shared" si="435"/>
        <v>159.83781271262075</v>
      </c>
      <c r="AJ495" s="52">
        <f t="shared" si="469"/>
        <v>4.8408582427384772E-2</v>
      </c>
      <c r="AK495" s="16">
        <f t="shared" si="484"/>
        <v>22.696527419814231</v>
      </c>
      <c r="AL495" s="16">
        <f t="shared" si="485"/>
        <v>22.694796631097006</v>
      </c>
      <c r="AM495" s="32">
        <f t="shared" si="436"/>
        <v>6.1111834649049896</v>
      </c>
      <c r="AN495" s="32">
        <f t="shared" si="437"/>
        <v>-3.1953912869115472E-4</v>
      </c>
      <c r="AO495" s="32">
        <f t="shared" si="438"/>
        <v>5.6380136698348924</v>
      </c>
      <c r="AP495" s="32">
        <f t="shared" si="439"/>
        <v>-3.1953912869115472E-4</v>
      </c>
      <c r="AQ495" s="32">
        <f t="shared" si="440"/>
        <v>2.3578306131872662</v>
      </c>
      <c r="AR495" s="56">
        <f t="shared" si="486"/>
        <v>2797.6425524065262</v>
      </c>
      <c r="AS495" s="56">
        <f t="shared" si="486"/>
        <v>-5.1537426060774272E-2</v>
      </c>
      <c r="AT495" s="56">
        <f t="shared" si="486"/>
        <v>561.38437475374246</v>
      </c>
      <c r="AU495" s="55">
        <f t="shared" si="471"/>
        <v>0.31005890174502254</v>
      </c>
      <c r="AV495" s="56">
        <f t="shared" si="441"/>
        <v>11547.278843411417</v>
      </c>
      <c r="AW495" s="53">
        <f t="shared" si="442"/>
        <v>1.0320059708553304E-2</v>
      </c>
      <c r="AX495" s="53">
        <f t="shared" si="443"/>
        <v>9.6756359584110121E-2</v>
      </c>
      <c r="AY495" s="56">
        <f t="shared" si="444"/>
        <v>676.66532096629658</v>
      </c>
      <c r="AZ495" s="56">
        <f t="shared" si="445"/>
        <v>399.59453178155184</v>
      </c>
      <c r="BA495" s="53">
        <f t="shared" si="446"/>
        <v>7.4403432051347793E-3</v>
      </c>
      <c r="BB495" s="56">
        <f t="shared" si="447"/>
        <v>277.09482681140906</v>
      </c>
      <c r="BC495" s="56">
        <f t="shared" si="448"/>
        <v>-2.4037626664323852E-2</v>
      </c>
      <c r="BD495" s="53">
        <f t="shared" si="449"/>
        <v>-2.1482961119387655E-8</v>
      </c>
      <c r="BE495" s="32">
        <f t="shared" si="450"/>
        <v>6.1111834517759958</v>
      </c>
      <c r="BF495" s="53">
        <f t="shared" si="451"/>
        <v>4.6730591779879652E-7</v>
      </c>
      <c r="BG495" s="51">
        <f t="shared" si="472"/>
        <v>6.1111839190819133</v>
      </c>
      <c r="BH495" s="51">
        <f t="shared" si="452"/>
        <v>-8.9372222100050688E-3</v>
      </c>
      <c r="BI495" s="51">
        <f t="shared" si="453"/>
        <v>-8.3791480888201819E-2</v>
      </c>
    </row>
    <row r="496" spans="1:61" ht="12.75" customHeight="1" x14ac:dyDescent="0.2">
      <c r="A496" s="45">
        <f t="shared" si="454"/>
        <v>470</v>
      </c>
      <c r="B496" s="57">
        <f t="shared" si="473"/>
        <v>9.6756359584110121E-2</v>
      </c>
      <c r="C496" s="16">
        <f t="shared" si="455"/>
        <v>9.3296475195813855E-2</v>
      </c>
      <c r="D496" s="34">
        <f t="shared" si="456"/>
        <v>1</v>
      </c>
      <c r="E496" s="49">
        <f t="shared" si="474"/>
        <v>8.0783925662846465E-2</v>
      </c>
      <c r="F496" s="49">
        <f t="shared" si="457"/>
        <v>4.6671094714380482E-2</v>
      </c>
      <c r="G496" s="20">
        <f t="shared" si="428"/>
        <v>4.6671094714380482E-2</v>
      </c>
      <c r="H496" s="49">
        <f t="shared" si="458"/>
        <v>30.016220992211519</v>
      </c>
      <c r="I496" s="20">
        <f t="shared" si="429"/>
        <v>30.016220992211519</v>
      </c>
      <c r="J496" s="57">
        <f t="shared" si="459"/>
        <v>0</v>
      </c>
      <c r="K496" s="16">
        <f t="shared" si="430"/>
        <v>30.016220992211519</v>
      </c>
      <c r="L496" s="34">
        <f t="shared" si="460"/>
        <v>1</v>
      </c>
      <c r="M496" s="49">
        <f t="shared" si="475"/>
        <v>59.983811909645397</v>
      </c>
      <c r="N496" s="20">
        <f t="shared" si="476"/>
        <v>59.983811909645397</v>
      </c>
      <c r="O496" s="16">
        <f t="shared" si="461"/>
        <v>30.016188090354603</v>
      </c>
      <c r="P496" s="49">
        <f t="shared" si="477"/>
        <v>4.6671094714380496E-2</v>
      </c>
      <c r="Q496" s="20">
        <f t="shared" si="431"/>
        <v>4.6671094714380496E-2</v>
      </c>
      <c r="R496" s="49">
        <f t="shared" si="478"/>
        <v>9.3296475198213921E-2</v>
      </c>
      <c r="S496" s="20">
        <f t="shared" si="432"/>
        <v>9.3296475198213921E-2</v>
      </c>
      <c r="T496" s="57">
        <f t="shared" si="479"/>
        <v>-8.3791480888201819E-2</v>
      </c>
      <c r="U496" s="16">
        <f t="shared" si="462"/>
        <v>-3.0075552253553545E-3</v>
      </c>
      <c r="V496" s="16">
        <f t="shared" si="480"/>
        <v>-3.0075552253553545E-3</v>
      </c>
      <c r="W496" s="34">
        <f t="shared" si="433"/>
        <v>4</v>
      </c>
      <c r="X496" s="49">
        <f t="shared" si="481"/>
        <v>59.983779053391963</v>
      </c>
      <c r="Y496" s="20">
        <f t="shared" si="482"/>
        <v>59.983779053391963</v>
      </c>
      <c r="Z496" s="16">
        <f t="shared" si="463"/>
        <v>30.016220946608037</v>
      </c>
      <c r="AA496" s="49">
        <f t="shared" si="434"/>
        <v>-1.7375482940906926E-3</v>
      </c>
      <c r="AB496" s="20">
        <f t="shared" si="464"/>
        <v>359.9982624517059</v>
      </c>
      <c r="AC496" s="49">
        <f t="shared" si="465"/>
        <v>3.4733934863221735E-3</v>
      </c>
      <c r="AD496" s="20">
        <f t="shared" si="466"/>
        <v>359.99652660651367</v>
      </c>
      <c r="AF496" s="58">
        <f t="shared" si="483"/>
        <v>6.1111839190819133</v>
      </c>
      <c r="AG496" s="51">
        <f t="shared" si="467"/>
        <v>366.67103514491481</v>
      </c>
      <c r="AH496" s="16">
        <f t="shared" si="468"/>
        <v>250.00297850789647</v>
      </c>
      <c r="AI496" s="52">
        <f t="shared" si="435"/>
        <v>159.83783603359259</v>
      </c>
      <c r="AJ496" s="52">
        <f t="shared" si="469"/>
        <v>4.8408643008485797E-2</v>
      </c>
      <c r="AK496" s="16">
        <f t="shared" si="484"/>
        <v>22.744936062822717</v>
      </c>
      <c r="AL496" s="16">
        <f t="shared" si="485"/>
        <v>22.743198514528615</v>
      </c>
      <c r="AM496" s="32">
        <f t="shared" si="436"/>
        <v>6.1111839106625876</v>
      </c>
      <c r="AN496" s="32">
        <f t="shared" si="437"/>
        <v>-3.2078668405768451E-4</v>
      </c>
      <c r="AO496" s="32">
        <f t="shared" si="438"/>
        <v>5.6360202395889152</v>
      </c>
      <c r="AP496" s="32">
        <f t="shared" si="439"/>
        <v>-3.2078668405768451E-4</v>
      </c>
      <c r="AQ496" s="32">
        <f t="shared" si="440"/>
        <v>2.3625927810110205</v>
      </c>
      <c r="AR496" s="56">
        <f t="shared" si="486"/>
        <v>2803.2785726461152</v>
      </c>
      <c r="AS496" s="56">
        <f t="shared" si="486"/>
        <v>-5.1858212744831954E-2</v>
      </c>
      <c r="AT496" s="56">
        <f t="shared" si="486"/>
        <v>563.74696753475348</v>
      </c>
      <c r="AU496" s="55">
        <f t="shared" si="471"/>
        <v>0.31005890174502254</v>
      </c>
      <c r="AV496" s="56">
        <f t="shared" si="441"/>
        <v>11547.280528205272</v>
      </c>
      <c r="AW496" s="53">
        <f t="shared" si="442"/>
        <v>1.032006121429101E-2</v>
      </c>
      <c r="AX496" s="53">
        <f t="shared" si="443"/>
        <v>9.675636664267849E-2</v>
      </c>
      <c r="AY496" s="56">
        <f t="shared" si="444"/>
        <v>676.66527160222279</v>
      </c>
      <c r="AZ496" s="56">
        <f t="shared" si="445"/>
        <v>399.59459008398147</v>
      </c>
      <c r="BA496" s="53">
        <f t="shared" si="446"/>
        <v>7.4403432051347793E-3</v>
      </c>
      <c r="BB496" s="56">
        <f t="shared" si="447"/>
        <v>277.0948672406451</v>
      </c>
      <c r="BC496" s="56">
        <f t="shared" si="448"/>
        <v>-2.4185722403785803E-2</v>
      </c>
      <c r="BD496" s="53">
        <f t="shared" si="449"/>
        <v>-2.1615317572761231E-8</v>
      </c>
      <c r="BE496" s="32">
        <f t="shared" si="450"/>
        <v>6.1111838974665957</v>
      </c>
      <c r="BF496" s="53">
        <f t="shared" si="451"/>
        <v>4.691303549875847E-7</v>
      </c>
      <c r="BG496" s="51">
        <f t="shared" si="472"/>
        <v>6.1111843665969507</v>
      </c>
      <c r="BH496" s="51">
        <f t="shared" si="452"/>
        <v>-8.9372222099094872E-3</v>
      </c>
      <c r="BI496" s="51">
        <f t="shared" si="453"/>
        <v>-8.3791474774551414E-2</v>
      </c>
    </row>
    <row r="497" spans="1:61" ht="12.75" customHeight="1" x14ac:dyDescent="0.2">
      <c r="A497" s="45">
        <f t="shared" si="454"/>
        <v>471</v>
      </c>
      <c r="B497" s="57">
        <f t="shared" si="473"/>
        <v>9.675636664267849E-2</v>
      </c>
      <c r="C497" s="16">
        <f t="shared" si="455"/>
        <v>9.3282973156362914E-2</v>
      </c>
      <c r="D497" s="34">
        <f t="shared" si="456"/>
        <v>1</v>
      </c>
      <c r="E497" s="49">
        <f t="shared" si="474"/>
        <v>8.0772207705759311E-2</v>
      </c>
      <c r="F497" s="49">
        <f t="shared" si="457"/>
        <v>4.6664386696610591E-2</v>
      </c>
      <c r="G497" s="20">
        <f t="shared" si="428"/>
        <v>4.6664386696610591E-2</v>
      </c>
      <c r="H497" s="49">
        <f t="shared" si="458"/>
        <v>30.016253838964154</v>
      </c>
      <c r="I497" s="20">
        <f t="shared" si="429"/>
        <v>30.016253838964154</v>
      </c>
      <c r="J497" s="57">
        <f t="shared" si="459"/>
        <v>0</v>
      </c>
      <c r="K497" s="16">
        <f t="shared" si="430"/>
        <v>30.016253838964154</v>
      </c>
      <c r="L497" s="34">
        <f t="shared" si="460"/>
        <v>1</v>
      </c>
      <c r="M497" s="49">
        <f t="shared" si="475"/>
        <v>59.983779053391963</v>
      </c>
      <c r="N497" s="20">
        <f t="shared" si="476"/>
        <v>59.983779053391963</v>
      </c>
      <c r="O497" s="16">
        <f t="shared" si="461"/>
        <v>30.016220946608037</v>
      </c>
      <c r="P497" s="49">
        <f t="shared" si="477"/>
        <v>4.6664386696610591E-2</v>
      </c>
      <c r="Q497" s="20">
        <f t="shared" si="431"/>
        <v>4.6664386696610591E-2</v>
      </c>
      <c r="R497" s="49">
        <f t="shared" si="478"/>
        <v>9.3282973158496277E-2</v>
      </c>
      <c r="S497" s="20">
        <f t="shared" si="432"/>
        <v>9.3282973158496277E-2</v>
      </c>
      <c r="T497" s="57">
        <f t="shared" si="479"/>
        <v>-8.3791474774551414E-2</v>
      </c>
      <c r="U497" s="16">
        <f t="shared" si="462"/>
        <v>-3.019267068792103E-3</v>
      </c>
      <c r="V497" s="16">
        <f t="shared" si="480"/>
        <v>-3.019267068792103E-3</v>
      </c>
      <c r="W497" s="34">
        <f t="shared" si="433"/>
        <v>4</v>
      </c>
      <c r="X497" s="49">
        <f t="shared" si="481"/>
        <v>59.983746206995242</v>
      </c>
      <c r="Y497" s="20">
        <f t="shared" si="482"/>
        <v>59.983746206995242</v>
      </c>
      <c r="Z497" s="16">
        <f t="shared" si="463"/>
        <v>30.016253793004758</v>
      </c>
      <c r="AA497" s="49">
        <f t="shared" si="434"/>
        <v>-1.7443168603600346E-3</v>
      </c>
      <c r="AB497" s="20">
        <f t="shared" si="464"/>
        <v>359.99825568313963</v>
      </c>
      <c r="AC497" s="49">
        <f t="shared" si="465"/>
        <v>3.4869204868930213E-3</v>
      </c>
      <c r="AD497" s="20">
        <f t="shared" si="466"/>
        <v>359.99651307951308</v>
      </c>
      <c r="AF497" s="58">
        <f t="shared" si="483"/>
        <v>6.1111843665969507</v>
      </c>
      <c r="AG497" s="51">
        <f t="shared" si="467"/>
        <v>366.67106199581707</v>
      </c>
      <c r="AH497" s="16">
        <f t="shared" si="468"/>
        <v>250.00299681532985</v>
      </c>
      <c r="AI497" s="52">
        <f t="shared" si="435"/>
        <v>159.83785944307883</v>
      </c>
      <c r="AJ497" s="52">
        <f t="shared" si="469"/>
        <v>4.8408703556958699E-2</v>
      </c>
      <c r="AK497" s="16">
        <f t="shared" si="484"/>
        <v>22.793344766379676</v>
      </c>
      <c r="AL497" s="16">
        <f t="shared" si="485"/>
        <v>22.791600449519308</v>
      </c>
      <c r="AM497" s="32">
        <f t="shared" si="436"/>
        <v>6.1111843581119247</v>
      </c>
      <c r="AN497" s="32">
        <f t="shared" si="437"/>
        <v>-3.2203589614538368E-4</v>
      </c>
      <c r="AO497" s="32">
        <f t="shared" si="438"/>
        <v>5.6340227863911769</v>
      </c>
      <c r="AP497" s="32">
        <f t="shared" si="439"/>
        <v>-3.2203589614538368E-4</v>
      </c>
      <c r="AQ497" s="32">
        <f t="shared" si="440"/>
        <v>2.367353269213714</v>
      </c>
      <c r="AR497" s="56">
        <f t="shared" si="486"/>
        <v>2808.9125954325064</v>
      </c>
      <c r="AS497" s="56">
        <f t="shared" si="486"/>
        <v>-5.2180248640977339E-2</v>
      </c>
      <c r="AT497" s="56">
        <f t="shared" si="486"/>
        <v>566.11432080396719</v>
      </c>
      <c r="AU497" s="55">
        <f t="shared" si="471"/>
        <v>0.31005890174502254</v>
      </c>
      <c r="AV497" s="56">
        <f t="shared" si="441"/>
        <v>11547.282219393737</v>
      </c>
      <c r="AW497" s="53">
        <f t="shared" si="442"/>
        <v>1.0320062725743725E-2</v>
      </c>
      <c r="AX497" s="53">
        <f t="shared" si="443"/>
        <v>9.6756373728037026E-2</v>
      </c>
      <c r="AY497" s="56">
        <f t="shared" si="444"/>
        <v>676.66522205079923</v>
      </c>
      <c r="AZ497" s="56">
        <f t="shared" si="445"/>
        <v>399.59464860769708</v>
      </c>
      <c r="BA497" s="53">
        <f t="shared" si="446"/>
        <v>7.4403432051347793E-3</v>
      </c>
      <c r="BB497" s="56">
        <f t="shared" si="447"/>
        <v>277.09490782332966</v>
      </c>
      <c r="BC497" s="56">
        <f t="shared" si="448"/>
        <v>-2.4334380227514885E-2</v>
      </c>
      <c r="BD497" s="53">
        <f t="shared" si="449"/>
        <v>-2.1748176373335109E-8</v>
      </c>
      <c r="BE497" s="32">
        <f t="shared" si="450"/>
        <v>6.1111843448487742</v>
      </c>
      <c r="BF497" s="53">
        <f t="shared" si="451"/>
        <v>4.7095721463014236E-7</v>
      </c>
      <c r="BG497" s="51">
        <f t="shared" si="472"/>
        <v>6.1111848158059887</v>
      </c>
      <c r="BH497" s="51">
        <f t="shared" si="452"/>
        <v>-8.9372222098134061E-3</v>
      </c>
      <c r="BI497" s="51">
        <f t="shared" si="453"/>
        <v>-8.3791468637696778E-2</v>
      </c>
    </row>
    <row r="498" spans="1:61" ht="12.75" customHeight="1" x14ac:dyDescent="0.2">
      <c r="A498" s="45">
        <f t="shared" si="454"/>
        <v>472</v>
      </c>
      <c r="B498" s="57">
        <f t="shared" si="473"/>
        <v>9.6756373728037026E-2</v>
      </c>
      <c r="C498" s="16">
        <f t="shared" si="455"/>
        <v>9.326945324113467E-2</v>
      </c>
      <c r="D498" s="34">
        <f t="shared" si="456"/>
        <v>1</v>
      </c>
      <c r="E498" s="49">
        <f t="shared" si="474"/>
        <v>8.0760474286081643E-2</v>
      </c>
      <c r="F498" s="49">
        <f t="shared" si="457"/>
        <v>4.6657669709229466E-2</v>
      </c>
      <c r="G498" s="20">
        <f t="shared" si="428"/>
        <v>4.6657669709229466E-2</v>
      </c>
      <c r="H498" s="49">
        <f t="shared" si="458"/>
        <v>30.016286675848825</v>
      </c>
      <c r="I498" s="20">
        <f t="shared" si="429"/>
        <v>30.016286675848825</v>
      </c>
      <c r="J498" s="57">
        <f t="shared" si="459"/>
        <v>0</v>
      </c>
      <c r="K498" s="16">
        <f t="shared" si="430"/>
        <v>30.016286675848825</v>
      </c>
      <c r="L498" s="34">
        <f t="shared" si="460"/>
        <v>1</v>
      </c>
      <c r="M498" s="49">
        <f t="shared" si="475"/>
        <v>59.983746206995242</v>
      </c>
      <c r="N498" s="20">
        <f t="shared" si="476"/>
        <v>59.983746206995242</v>
      </c>
      <c r="O498" s="16">
        <f t="shared" si="461"/>
        <v>30.016253793004758</v>
      </c>
      <c r="P498" s="49">
        <f t="shared" si="477"/>
        <v>4.6657669709229466E-2</v>
      </c>
      <c r="Q498" s="20">
        <f t="shared" si="431"/>
        <v>4.6657669709229466E-2</v>
      </c>
      <c r="R498" s="49">
        <f t="shared" si="478"/>
        <v>9.3269453240473643E-2</v>
      </c>
      <c r="S498" s="20">
        <f t="shared" si="432"/>
        <v>9.3269453240473643E-2</v>
      </c>
      <c r="T498" s="57">
        <f t="shared" si="479"/>
        <v>-8.3791468637696778E-2</v>
      </c>
      <c r="U498" s="16">
        <f t="shared" si="462"/>
        <v>-3.030994351615135E-3</v>
      </c>
      <c r="V498" s="16">
        <f t="shared" si="480"/>
        <v>-3.030994351615135E-3</v>
      </c>
      <c r="W498" s="34">
        <f t="shared" si="433"/>
        <v>4</v>
      </c>
      <c r="X498" s="49">
        <f t="shared" si="481"/>
        <v>59.983713370468344</v>
      </c>
      <c r="Y498" s="20">
        <f t="shared" si="482"/>
        <v>59.983713370468344</v>
      </c>
      <c r="Z498" s="16">
        <f t="shared" si="463"/>
        <v>30.016286629531656</v>
      </c>
      <c r="AA498" s="49">
        <f t="shared" si="434"/>
        <v>-1.7510943636313814E-3</v>
      </c>
      <c r="AB498" s="20">
        <f t="shared" si="464"/>
        <v>359.99824890563639</v>
      </c>
      <c r="AC498" s="49">
        <f t="shared" si="465"/>
        <v>3.5004653906916708E-3</v>
      </c>
      <c r="AD498" s="20">
        <f t="shared" si="466"/>
        <v>359.99649953460931</v>
      </c>
      <c r="AF498" s="58">
        <f t="shared" si="483"/>
        <v>6.1111848158059887</v>
      </c>
      <c r="AG498" s="51">
        <f t="shared" si="467"/>
        <v>366.67108894835934</v>
      </c>
      <c r="AH498" s="16">
        <f t="shared" si="468"/>
        <v>250.0030151920632</v>
      </c>
      <c r="AI498" s="52">
        <f t="shared" si="435"/>
        <v>159.8378829411798</v>
      </c>
      <c r="AJ498" s="52">
        <f t="shared" si="469"/>
        <v>4.8408764072860322E-2</v>
      </c>
      <c r="AK498" s="16">
        <f t="shared" si="484"/>
        <v>22.841753530452536</v>
      </c>
      <c r="AL498" s="16">
        <f t="shared" si="485"/>
        <v>22.840002436088923</v>
      </c>
      <c r="AM498" s="32">
        <f t="shared" si="436"/>
        <v>6.1111848072549195</v>
      </c>
      <c r="AN498" s="32">
        <f t="shared" si="437"/>
        <v>-3.2328675527514857E-4</v>
      </c>
      <c r="AO498" s="32">
        <f t="shared" si="438"/>
        <v>5.6320213116529905</v>
      </c>
      <c r="AP498" s="32">
        <f t="shared" si="439"/>
        <v>-3.2328675527514857E-4</v>
      </c>
      <c r="AQ498" s="32">
        <f t="shared" si="440"/>
        <v>2.3721120743990731</v>
      </c>
      <c r="AR498" s="56">
        <f t="shared" si="486"/>
        <v>2814.5446167441592</v>
      </c>
      <c r="AS498" s="56">
        <f t="shared" si="486"/>
        <v>-5.2503535396252486E-2</v>
      </c>
      <c r="AT498" s="56">
        <f t="shared" si="486"/>
        <v>568.48643287836626</v>
      </c>
      <c r="AU498" s="55">
        <f t="shared" si="471"/>
        <v>0.31005890174502254</v>
      </c>
      <c r="AV498" s="56">
        <f t="shared" si="441"/>
        <v>11547.283916984063</v>
      </c>
      <c r="AW498" s="53">
        <f t="shared" si="442"/>
        <v>1.0320064242917922E-2</v>
      </c>
      <c r="AX498" s="53">
        <f t="shared" si="443"/>
        <v>9.6756380840216094E-2</v>
      </c>
      <c r="AY498" s="56">
        <f t="shared" si="444"/>
        <v>676.66517231181376</v>
      </c>
      <c r="AZ498" s="56">
        <f t="shared" si="445"/>
        <v>399.59470735294951</v>
      </c>
      <c r="BA498" s="53">
        <f t="shared" si="446"/>
        <v>7.4403432051347793E-3</v>
      </c>
      <c r="BB498" s="56">
        <f t="shared" si="447"/>
        <v>277.09494855963675</v>
      </c>
      <c r="BC498" s="56">
        <f t="shared" si="448"/>
        <v>-2.4483600772498448E-2</v>
      </c>
      <c r="BD498" s="53">
        <f t="shared" si="449"/>
        <v>-2.1881538090399031E-8</v>
      </c>
      <c r="BE498" s="32">
        <f t="shared" si="450"/>
        <v>6.1111847939244504</v>
      </c>
      <c r="BF498" s="53">
        <f t="shared" si="451"/>
        <v>4.72786482569193E-7</v>
      </c>
      <c r="BG498" s="51">
        <f t="shared" si="472"/>
        <v>6.1111852667109332</v>
      </c>
      <c r="BH498" s="51">
        <f t="shared" si="452"/>
        <v>-8.9372222097168219E-3</v>
      </c>
      <c r="BI498" s="51">
        <f t="shared" si="453"/>
        <v>-8.3791462477611614E-2</v>
      </c>
    </row>
    <row r="499" spans="1:61" ht="12.75" customHeight="1" x14ac:dyDescent="0.2">
      <c r="A499" s="45">
        <f t="shared" si="454"/>
        <v>473</v>
      </c>
      <c r="B499" s="57">
        <f t="shared" si="473"/>
        <v>9.6756380840216094E-2</v>
      </c>
      <c r="C499" s="16">
        <f t="shared" si="455"/>
        <v>9.3255915449503846E-2</v>
      </c>
      <c r="D499" s="34">
        <f t="shared" si="456"/>
        <v>1</v>
      </c>
      <c r="E499" s="49">
        <f t="shared" si="474"/>
        <v>8.0748725403294669E-2</v>
      </c>
      <c r="F499" s="49">
        <f t="shared" si="457"/>
        <v>4.6650943751885332E-2</v>
      </c>
      <c r="G499" s="20">
        <f t="shared" si="428"/>
        <v>4.6650943751885332E-2</v>
      </c>
      <c r="H499" s="49">
        <f t="shared" si="458"/>
        <v>30.016319502852415</v>
      </c>
      <c r="I499" s="20">
        <f t="shared" si="429"/>
        <v>30.016319502852415</v>
      </c>
      <c r="J499" s="57">
        <f t="shared" si="459"/>
        <v>0</v>
      </c>
      <c r="K499" s="16">
        <f t="shared" si="430"/>
        <v>30.016319502852415</v>
      </c>
      <c r="L499" s="34">
        <f t="shared" si="460"/>
        <v>1</v>
      </c>
      <c r="M499" s="49">
        <f t="shared" si="475"/>
        <v>59.983713370468372</v>
      </c>
      <c r="N499" s="20">
        <f t="shared" si="476"/>
        <v>59.983713370468372</v>
      </c>
      <c r="O499" s="16">
        <f t="shared" si="461"/>
        <v>30.016286629531628</v>
      </c>
      <c r="P499" s="49">
        <f t="shared" si="477"/>
        <v>4.6650943751885297E-2</v>
      </c>
      <c r="Q499" s="20">
        <f t="shared" si="431"/>
        <v>4.6650943751885297E-2</v>
      </c>
      <c r="R499" s="49">
        <f t="shared" si="478"/>
        <v>9.3255915448102661E-2</v>
      </c>
      <c r="S499" s="20">
        <f t="shared" si="432"/>
        <v>9.3255915448102661E-2</v>
      </c>
      <c r="T499" s="57">
        <f t="shared" si="479"/>
        <v>-8.3791462477611614E-2</v>
      </c>
      <c r="U499" s="16">
        <f t="shared" si="462"/>
        <v>-3.0427370743169452E-3</v>
      </c>
      <c r="V499" s="16">
        <f t="shared" si="480"/>
        <v>-3.0427370743169452E-3</v>
      </c>
      <c r="W499" s="34">
        <f t="shared" si="433"/>
        <v>4</v>
      </c>
      <c r="X499" s="49">
        <f t="shared" si="481"/>
        <v>59.983680543824399</v>
      </c>
      <c r="Y499" s="20">
        <f t="shared" si="482"/>
        <v>59.983680543824399</v>
      </c>
      <c r="Z499" s="16">
        <f t="shared" si="463"/>
        <v>30.016319456175601</v>
      </c>
      <c r="AA499" s="49">
        <f t="shared" si="434"/>
        <v>-1.7578808042156724E-3</v>
      </c>
      <c r="AB499" s="20">
        <f t="shared" si="464"/>
        <v>359.99824211919577</v>
      </c>
      <c r="AC499" s="49">
        <f t="shared" si="465"/>
        <v>3.5140280944009842E-3</v>
      </c>
      <c r="AD499" s="20">
        <f t="shared" si="466"/>
        <v>359.9964859719056</v>
      </c>
      <c r="AF499" s="58">
        <f t="shared" si="483"/>
        <v>6.1111852667109332</v>
      </c>
      <c r="AG499" s="51">
        <f t="shared" si="467"/>
        <v>366.67111600265599</v>
      </c>
      <c r="AH499" s="16">
        <f t="shared" si="468"/>
        <v>250.00303363817457</v>
      </c>
      <c r="AI499" s="52">
        <f t="shared" si="435"/>
        <v>159.83790652799527</v>
      </c>
      <c r="AJ499" s="52">
        <f t="shared" si="469"/>
        <v>4.8408824556133823E-2</v>
      </c>
      <c r="AK499" s="16">
        <f t="shared" si="484"/>
        <v>22.89016235500867</v>
      </c>
      <c r="AL499" s="16">
        <f t="shared" si="485"/>
        <v>22.888404474204435</v>
      </c>
      <c r="AM499" s="32">
        <f t="shared" si="436"/>
        <v>6.111185258093478</v>
      </c>
      <c r="AN499" s="32">
        <f t="shared" si="437"/>
        <v>-3.2453926150101343E-4</v>
      </c>
      <c r="AO499" s="32">
        <f t="shared" si="438"/>
        <v>5.6300158167907144</v>
      </c>
      <c r="AP499" s="32">
        <f t="shared" si="439"/>
        <v>-3.2453926150101343E-4</v>
      </c>
      <c r="AQ499" s="32">
        <f t="shared" si="440"/>
        <v>2.376869193166808</v>
      </c>
      <c r="AR499" s="56">
        <f t="shared" si="486"/>
        <v>2820.1746325609497</v>
      </c>
      <c r="AS499" s="56">
        <f t="shared" si="486"/>
        <v>-5.28280746577535E-2</v>
      </c>
      <c r="AT499" s="56">
        <f t="shared" si="486"/>
        <v>570.8633020715331</v>
      </c>
      <c r="AU499" s="55">
        <f t="shared" si="471"/>
        <v>0.31005890174502254</v>
      </c>
      <c r="AV499" s="56">
        <f t="shared" si="441"/>
        <v>11547.285620983452</v>
      </c>
      <c r="AW499" s="53">
        <f t="shared" si="442"/>
        <v>1.0320065765820043E-2</v>
      </c>
      <c r="AX499" s="53">
        <f t="shared" si="443"/>
        <v>9.6756387979245878E-2</v>
      </c>
      <c r="AY499" s="56">
        <f t="shared" si="444"/>
        <v>676.66512238505504</v>
      </c>
      <c r="AZ499" s="56">
        <f t="shared" si="445"/>
        <v>399.5947663199882</v>
      </c>
      <c r="BA499" s="53">
        <f t="shared" si="446"/>
        <v>7.4403432051347793E-3</v>
      </c>
      <c r="BB499" s="56">
        <f t="shared" si="447"/>
        <v>277.09498944973927</v>
      </c>
      <c r="BC499" s="56">
        <f t="shared" si="448"/>
        <v>-2.4633384672426928E-2</v>
      </c>
      <c r="BD499" s="53">
        <f t="shared" si="449"/>
        <v>-2.2015403290296222E-8</v>
      </c>
      <c r="BE499" s="32">
        <f t="shared" si="450"/>
        <v>6.1111852446955295</v>
      </c>
      <c r="BF499" s="53">
        <f t="shared" si="451"/>
        <v>4.7461815888155794E-7</v>
      </c>
      <c r="BG499" s="51">
        <f t="shared" si="472"/>
        <v>6.1111857193136885</v>
      </c>
      <c r="BH499" s="51">
        <f t="shared" si="452"/>
        <v>-8.9372222096197381E-3</v>
      </c>
      <c r="BI499" s="51">
        <f t="shared" si="453"/>
        <v>-8.3791456294269845E-2</v>
      </c>
    </row>
    <row r="500" spans="1:61" ht="12.75" customHeight="1" x14ac:dyDescent="0.2">
      <c r="A500" s="45">
        <f t="shared" si="454"/>
        <v>474</v>
      </c>
      <c r="B500" s="57">
        <f t="shared" si="473"/>
        <v>9.6756387979245878E-2</v>
      </c>
      <c r="C500" s="16">
        <f t="shared" si="455"/>
        <v>9.324235988486862E-2</v>
      </c>
      <c r="D500" s="34">
        <f t="shared" si="456"/>
        <v>1</v>
      </c>
      <c r="E500" s="49">
        <f t="shared" si="474"/>
        <v>8.0736961146951641E-2</v>
      </c>
      <c r="F500" s="49">
        <f t="shared" si="457"/>
        <v>4.6644208876263846E-2</v>
      </c>
      <c r="G500" s="20">
        <f t="shared" si="428"/>
        <v>4.6644208876263846E-2</v>
      </c>
      <c r="H500" s="49">
        <f t="shared" si="458"/>
        <v>30.016352319961925</v>
      </c>
      <c r="I500" s="20">
        <f t="shared" si="429"/>
        <v>30.016352319961925</v>
      </c>
      <c r="J500" s="57">
        <f t="shared" si="459"/>
        <v>0</v>
      </c>
      <c r="K500" s="16">
        <f t="shared" si="430"/>
        <v>30.016352319961925</v>
      </c>
      <c r="L500" s="34">
        <f t="shared" si="460"/>
        <v>1</v>
      </c>
      <c r="M500" s="49">
        <f t="shared" si="475"/>
        <v>59.983680543824399</v>
      </c>
      <c r="N500" s="20">
        <f t="shared" si="476"/>
        <v>59.983680543824399</v>
      </c>
      <c r="O500" s="16">
        <f t="shared" si="461"/>
        <v>30.016319456175601</v>
      </c>
      <c r="P500" s="49">
        <f t="shared" si="477"/>
        <v>4.6644208876263832E-2</v>
      </c>
      <c r="Q500" s="20">
        <f t="shared" si="431"/>
        <v>4.6644208876263832E-2</v>
      </c>
      <c r="R500" s="49">
        <f t="shared" si="478"/>
        <v>9.3242359886964984E-2</v>
      </c>
      <c r="S500" s="20">
        <f t="shared" si="432"/>
        <v>9.3242359886964984E-2</v>
      </c>
      <c r="T500" s="57">
        <f t="shared" si="479"/>
        <v>-8.3791456294269845E-2</v>
      </c>
      <c r="U500" s="16">
        <f t="shared" si="462"/>
        <v>-3.0544951473182036E-3</v>
      </c>
      <c r="V500" s="16">
        <f t="shared" si="480"/>
        <v>-3.0544951473182036E-3</v>
      </c>
      <c r="W500" s="34">
        <f t="shared" si="433"/>
        <v>4</v>
      </c>
      <c r="X500" s="49">
        <f t="shared" si="481"/>
        <v>59.983647727076409</v>
      </c>
      <c r="Y500" s="20">
        <f t="shared" si="482"/>
        <v>59.983647727076409</v>
      </c>
      <c r="Z500" s="16">
        <f t="shared" si="463"/>
        <v>30.016352272923591</v>
      </c>
      <c r="AA500" s="49">
        <f t="shared" si="434"/>
        <v>-1.7646761303865481E-3</v>
      </c>
      <c r="AB500" s="20">
        <f t="shared" si="464"/>
        <v>359.99823532386961</v>
      </c>
      <c r="AC500" s="49">
        <f t="shared" si="465"/>
        <v>3.527608599369516E-3</v>
      </c>
      <c r="AD500" s="20">
        <f t="shared" si="466"/>
        <v>359.99647239140063</v>
      </c>
      <c r="AF500" s="58">
        <f t="shared" si="483"/>
        <v>6.1111857193136885</v>
      </c>
      <c r="AG500" s="51">
        <f t="shared" si="467"/>
        <v>366.67114315882134</v>
      </c>
      <c r="AH500" s="16">
        <f t="shared" si="468"/>
        <v>250.00305215374183</v>
      </c>
      <c r="AI500" s="52">
        <f t="shared" si="435"/>
        <v>159.83793020362495</v>
      </c>
      <c r="AJ500" s="52">
        <f t="shared" si="469"/>
        <v>4.8408885006665514E-2</v>
      </c>
      <c r="AK500" s="16">
        <f t="shared" si="484"/>
        <v>22.938571240015335</v>
      </c>
      <c r="AL500" s="16">
        <f t="shared" si="485"/>
        <v>22.936806563884943</v>
      </c>
      <c r="AM500" s="32">
        <f t="shared" si="436"/>
        <v>6.1111857106295027</v>
      </c>
      <c r="AN500" s="32">
        <f t="shared" si="437"/>
        <v>-3.2579340526992737E-4</v>
      </c>
      <c r="AO500" s="32">
        <f t="shared" si="438"/>
        <v>5.6280063032214152</v>
      </c>
      <c r="AP500" s="32">
        <f t="shared" si="439"/>
        <v>-3.2579340526992737E-4</v>
      </c>
      <c r="AQ500" s="32">
        <f t="shared" si="440"/>
        <v>2.3816246221229402</v>
      </c>
      <c r="AR500" s="56">
        <f t="shared" si="486"/>
        <v>2825.8026388641711</v>
      </c>
      <c r="AS500" s="56">
        <f t="shared" si="486"/>
        <v>-5.3153868063023427E-2</v>
      </c>
      <c r="AT500" s="56">
        <f t="shared" si="486"/>
        <v>573.244926693656</v>
      </c>
      <c r="AU500" s="55">
        <f t="shared" si="471"/>
        <v>0.31005890174502254</v>
      </c>
      <c r="AV500" s="56">
        <f t="shared" si="441"/>
        <v>11547.287331399109</v>
      </c>
      <c r="AW500" s="53">
        <f t="shared" si="442"/>
        <v>1.0320067294456526E-2</v>
      </c>
      <c r="AX500" s="53">
        <f t="shared" si="443"/>
        <v>9.6756395145156562E-2</v>
      </c>
      <c r="AY500" s="56">
        <f t="shared" si="444"/>
        <v>676.66507227031252</v>
      </c>
      <c r="AZ500" s="56">
        <f t="shared" si="445"/>
        <v>399.59482550906239</v>
      </c>
      <c r="BA500" s="53">
        <f t="shared" si="446"/>
        <v>7.4403432051347793E-3</v>
      </c>
      <c r="BB500" s="56">
        <f t="shared" si="447"/>
        <v>277.09503049381004</v>
      </c>
      <c r="BC500" s="56">
        <f t="shared" si="448"/>
        <v>-2.4783732559910732E-2</v>
      </c>
      <c r="BD500" s="53">
        <f t="shared" si="449"/>
        <v>-2.2149772538404661E-8</v>
      </c>
      <c r="BE500" s="32">
        <f t="shared" si="450"/>
        <v>6.1111856971639158</v>
      </c>
      <c r="BF500" s="53">
        <f t="shared" si="451"/>
        <v>4.7645222959429874E-7</v>
      </c>
      <c r="BG500" s="51">
        <f t="shared" si="472"/>
        <v>6.1111861736161455</v>
      </c>
      <c r="BH500" s="51">
        <f t="shared" si="452"/>
        <v>-8.9372222095221495E-3</v>
      </c>
      <c r="BI500" s="51">
        <f t="shared" si="453"/>
        <v>-8.3791450087645269E-2</v>
      </c>
    </row>
    <row r="501" spans="1:61" ht="12.75" customHeight="1" x14ac:dyDescent="0.2">
      <c r="A501" s="45">
        <f t="shared" si="454"/>
        <v>475</v>
      </c>
      <c r="B501" s="57">
        <f t="shared" si="473"/>
        <v>9.6756395145156562E-2</v>
      </c>
      <c r="C501" s="16">
        <f t="shared" si="455"/>
        <v>9.3228786545807907E-2</v>
      </c>
      <c r="D501" s="34">
        <f t="shared" si="456"/>
        <v>1</v>
      </c>
      <c r="E501" s="49">
        <f t="shared" si="474"/>
        <v>8.0725181515844499E-2</v>
      </c>
      <c r="F501" s="49">
        <f t="shared" si="457"/>
        <v>4.6637465081615474E-2</v>
      </c>
      <c r="G501" s="20">
        <f t="shared" si="428"/>
        <v>4.6637465081615474E-2</v>
      </c>
      <c r="H501" s="49">
        <f t="shared" si="458"/>
        <v>30.016385127164323</v>
      </c>
      <c r="I501" s="20">
        <f t="shared" si="429"/>
        <v>30.016385127164323</v>
      </c>
      <c r="J501" s="57">
        <f t="shared" si="459"/>
        <v>0</v>
      </c>
      <c r="K501" s="16">
        <f t="shared" si="430"/>
        <v>30.016385127164323</v>
      </c>
      <c r="L501" s="34">
        <f t="shared" si="460"/>
        <v>1</v>
      </c>
      <c r="M501" s="49">
        <f t="shared" si="475"/>
        <v>59.983647727076409</v>
      </c>
      <c r="N501" s="20">
        <f t="shared" si="476"/>
        <v>59.983647727076409</v>
      </c>
      <c r="O501" s="16">
        <f t="shared" si="461"/>
        <v>30.016352272923591</v>
      </c>
      <c r="P501" s="49">
        <f t="shared" si="477"/>
        <v>4.6637465081615474E-2</v>
      </c>
      <c r="Q501" s="20">
        <f t="shared" si="431"/>
        <v>4.6637465081615474E-2</v>
      </c>
      <c r="R501" s="49">
        <f t="shared" si="478"/>
        <v>9.3228786545368938E-2</v>
      </c>
      <c r="S501" s="20">
        <f t="shared" si="432"/>
        <v>9.3228786545368938E-2</v>
      </c>
      <c r="T501" s="57">
        <f t="shared" si="479"/>
        <v>-8.3791450087645269E-2</v>
      </c>
      <c r="U501" s="16">
        <f t="shared" si="462"/>
        <v>-3.0662685718007704E-3</v>
      </c>
      <c r="V501" s="16">
        <f t="shared" si="480"/>
        <v>-3.0662685718007704E-3</v>
      </c>
      <c r="W501" s="34">
        <f t="shared" si="433"/>
        <v>4</v>
      </c>
      <c r="X501" s="49">
        <f t="shared" si="481"/>
        <v>59.983614920237379</v>
      </c>
      <c r="Y501" s="20">
        <f t="shared" si="482"/>
        <v>59.983614920237379</v>
      </c>
      <c r="Z501" s="16">
        <f t="shared" si="463"/>
        <v>30.016385079762621</v>
      </c>
      <c r="AA501" s="49">
        <f t="shared" si="434"/>
        <v>-1.771480342852948E-3</v>
      </c>
      <c r="AB501" s="20">
        <f t="shared" si="464"/>
        <v>359.99822851965718</v>
      </c>
      <c r="AC501" s="49">
        <f t="shared" si="465"/>
        <v>3.5412068037050173E-3</v>
      </c>
      <c r="AD501" s="20">
        <f t="shared" si="466"/>
        <v>359.99645879319627</v>
      </c>
      <c r="AF501" s="58">
        <f t="shared" si="483"/>
        <v>6.1111861736161455</v>
      </c>
      <c r="AG501" s="51">
        <f t="shared" si="467"/>
        <v>366.67117041696872</v>
      </c>
      <c r="AH501" s="16">
        <f t="shared" si="468"/>
        <v>250.00307073884233</v>
      </c>
      <c r="AI501" s="52">
        <f t="shared" si="435"/>
        <v>159.83795396816768</v>
      </c>
      <c r="AJ501" s="52">
        <f t="shared" si="469"/>
        <v>4.8408945424455396E-2</v>
      </c>
      <c r="AK501" s="16">
        <f t="shared" si="484"/>
        <v>22.986980185439791</v>
      </c>
      <c r="AL501" s="16">
        <f t="shared" si="485"/>
        <v>22.985208705096966</v>
      </c>
      <c r="AM501" s="32">
        <f t="shared" si="436"/>
        <v>6.1111861648648844</v>
      </c>
      <c r="AN501" s="32">
        <f t="shared" si="437"/>
        <v>-3.2704918670945838E-4</v>
      </c>
      <c r="AO501" s="32">
        <f t="shared" si="438"/>
        <v>5.6259927723672005</v>
      </c>
      <c r="AP501" s="32">
        <f t="shared" si="439"/>
        <v>-3.2704918670945838E-4</v>
      </c>
      <c r="AQ501" s="32">
        <f t="shared" si="440"/>
        <v>2.3863783578695132</v>
      </c>
      <c r="AR501" s="56">
        <f t="shared" si="486"/>
        <v>2831.4286316365383</v>
      </c>
      <c r="AS501" s="56">
        <f t="shared" si="486"/>
        <v>-5.3480917249732883E-2</v>
      </c>
      <c r="AT501" s="56">
        <f t="shared" si="486"/>
        <v>575.63130505152549</v>
      </c>
      <c r="AU501" s="55">
        <f t="shared" si="471"/>
        <v>0.31005890174502254</v>
      </c>
      <c r="AV501" s="56">
        <f t="shared" si="441"/>
        <v>11547.289048238179</v>
      </c>
      <c r="AW501" s="53">
        <f t="shared" si="442"/>
        <v>1.0320068828833753E-2</v>
      </c>
      <c r="AX501" s="53">
        <f t="shared" si="443"/>
        <v>9.6756402337978054E-2</v>
      </c>
      <c r="AY501" s="56">
        <f t="shared" si="444"/>
        <v>676.6650219673769</v>
      </c>
      <c r="AZ501" s="56">
        <f t="shared" si="445"/>
        <v>399.59488492041919</v>
      </c>
      <c r="BA501" s="53">
        <f t="shared" si="446"/>
        <v>7.4403432051347793E-3</v>
      </c>
      <c r="BB501" s="56">
        <f t="shared" si="447"/>
        <v>277.09507169202061</v>
      </c>
      <c r="BC501" s="56">
        <f t="shared" si="448"/>
        <v>-2.4934645062899108E-2</v>
      </c>
      <c r="BD501" s="53">
        <f t="shared" si="449"/>
        <v>-2.2284646395936552E-8</v>
      </c>
      <c r="BE501" s="32">
        <f t="shared" si="450"/>
        <v>6.1111861513314993</v>
      </c>
      <c r="BF501" s="53">
        <f t="shared" si="451"/>
        <v>4.7828869489176667E-7</v>
      </c>
      <c r="BG501" s="51">
        <f t="shared" si="472"/>
        <v>6.1111866296201942</v>
      </c>
      <c r="BH501" s="51">
        <f t="shared" si="452"/>
        <v>-8.9372222094240578E-3</v>
      </c>
      <c r="BI501" s="51">
        <f t="shared" si="453"/>
        <v>-8.379144385771202E-2</v>
      </c>
    </row>
    <row r="502" spans="1:61" ht="12.75" customHeight="1" x14ac:dyDescent="0.2">
      <c r="A502" s="45">
        <f t="shared" si="454"/>
        <v>476</v>
      </c>
      <c r="B502" s="57">
        <f t="shared" si="473"/>
        <v>9.6756402337978054E-2</v>
      </c>
      <c r="C502" s="16">
        <f t="shared" si="455"/>
        <v>9.3215195534241957E-2</v>
      </c>
      <c r="D502" s="34">
        <f t="shared" si="456"/>
        <v>1</v>
      </c>
      <c r="E502" s="49">
        <f t="shared" si="474"/>
        <v>8.0713386598246492E-2</v>
      </c>
      <c r="F502" s="49">
        <f t="shared" si="457"/>
        <v>4.6630712418887006E-2</v>
      </c>
      <c r="G502" s="20">
        <f t="shared" si="428"/>
        <v>4.6630712418887006E-2</v>
      </c>
      <c r="H502" s="49">
        <f t="shared" si="458"/>
        <v>30.01641792444665</v>
      </c>
      <c r="I502" s="20">
        <f t="shared" si="429"/>
        <v>30.01641792444665</v>
      </c>
      <c r="J502" s="57">
        <f t="shared" si="459"/>
        <v>0</v>
      </c>
      <c r="K502" s="16">
        <f t="shared" si="430"/>
        <v>30.01641792444665</v>
      </c>
      <c r="L502" s="34">
        <f t="shared" si="460"/>
        <v>1</v>
      </c>
      <c r="M502" s="49">
        <f t="shared" si="475"/>
        <v>59.983614920237393</v>
      </c>
      <c r="N502" s="20">
        <f t="shared" si="476"/>
        <v>59.983614920237393</v>
      </c>
      <c r="O502" s="16">
        <f t="shared" si="461"/>
        <v>30.016385079762607</v>
      </c>
      <c r="P502" s="49">
        <f t="shared" si="477"/>
        <v>4.6630712418886985E-2</v>
      </c>
      <c r="Q502" s="20">
        <f t="shared" si="431"/>
        <v>4.6630712418886985E-2</v>
      </c>
      <c r="R502" s="49">
        <f t="shared" si="478"/>
        <v>9.3215195536783951E-2</v>
      </c>
      <c r="S502" s="20">
        <f t="shared" si="432"/>
        <v>9.3215195536783951E-2</v>
      </c>
      <c r="T502" s="57">
        <f t="shared" si="479"/>
        <v>-8.379144385771202E-2</v>
      </c>
      <c r="U502" s="16">
        <f t="shared" si="462"/>
        <v>-3.0780572594655276E-3</v>
      </c>
      <c r="V502" s="16">
        <f t="shared" si="480"/>
        <v>-3.0780572594655276E-3</v>
      </c>
      <c r="W502" s="34">
        <f t="shared" si="433"/>
        <v>4</v>
      </c>
      <c r="X502" s="49">
        <f t="shared" si="481"/>
        <v>59.983582123320296</v>
      </c>
      <c r="Y502" s="20">
        <f t="shared" si="482"/>
        <v>59.983582123320296</v>
      </c>
      <c r="Z502" s="16">
        <f t="shared" si="463"/>
        <v>30.016417876679704</v>
      </c>
      <c r="AA502" s="49">
        <f t="shared" si="434"/>
        <v>-1.7782933906277238E-3</v>
      </c>
      <c r="AB502" s="20">
        <f t="shared" si="464"/>
        <v>359.9982217066094</v>
      </c>
      <c r="AC502" s="49">
        <f t="shared" si="465"/>
        <v>3.554822709341265E-3</v>
      </c>
      <c r="AD502" s="20">
        <f t="shared" si="466"/>
        <v>359.99644517729064</v>
      </c>
      <c r="AF502" s="58">
        <f t="shared" si="483"/>
        <v>6.1111866296201942</v>
      </c>
      <c r="AG502" s="51">
        <f t="shared" si="467"/>
        <v>366.67119777721166</v>
      </c>
      <c r="AH502" s="16">
        <f t="shared" si="468"/>
        <v>250.00308939355341</v>
      </c>
      <c r="AI502" s="52">
        <f t="shared" si="435"/>
        <v>159.8379778217224</v>
      </c>
      <c r="AJ502" s="52">
        <f t="shared" si="469"/>
        <v>4.8409005809503469E-2</v>
      </c>
      <c r="AK502" s="16">
        <f t="shared" si="484"/>
        <v>23.035389191249294</v>
      </c>
      <c r="AL502" s="16">
        <f t="shared" si="485"/>
        <v>23.033610897858694</v>
      </c>
      <c r="AM502" s="32">
        <f t="shared" si="436"/>
        <v>6.1111866208015124</v>
      </c>
      <c r="AN502" s="32">
        <f t="shared" si="437"/>
        <v>-3.2830659640310783E-4</v>
      </c>
      <c r="AO502" s="32">
        <f t="shared" si="438"/>
        <v>5.6239752256508986</v>
      </c>
      <c r="AP502" s="32">
        <f t="shared" si="439"/>
        <v>-3.2830659640310783E-4</v>
      </c>
      <c r="AQ502" s="32">
        <f t="shared" si="440"/>
        <v>2.3911303970148379</v>
      </c>
      <c r="AR502" s="56">
        <f t="shared" si="486"/>
        <v>2837.0526068621894</v>
      </c>
      <c r="AS502" s="56">
        <f t="shared" si="486"/>
        <v>-5.3809223846135991E-2</v>
      </c>
      <c r="AT502" s="56">
        <f t="shared" si="486"/>
        <v>578.02243544854036</v>
      </c>
      <c r="AU502" s="55">
        <f t="shared" si="471"/>
        <v>0.31005890174502254</v>
      </c>
      <c r="AV502" s="56">
        <f t="shared" si="441"/>
        <v>11547.290771507805</v>
      </c>
      <c r="AW502" s="53">
        <f t="shared" si="442"/>
        <v>1.0320070368958113E-2</v>
      </c>
      <c r="AX502" s="53">
        <f t="shared" si="443"/>
        <v>9.6756409557740314E-2</v>
      </c>
      <c r="AY502" s="56">
        <f t="shared" si="444"/>
        <v>676.66497147603889</v>
      </c>
      <c r="AZ502" s="56">
        <f t="shared" si="445"/>
        <v>399.59494455430604</v>
      </c>
      <c r="BA502" s="53">
        <f t="shared" si="446"/>
        <v>7.4403432051347793E-3</v>
      </c>
      <c r="BB502" s="56">
        <f t="shared" si="447"/>
        <v>277.09511304454225</v>
      </c>
      <c r="BC502" s="56">
        <f t="shared" si="448"/>
        <v>-2.5086122809398148E-2</v>
      </c>
      <c r="BD502" s="53">
        <f t="shared" si="449"/>
        <v>-2.2420025424154888E-8</v>
      </c>
      <c r="BE502" s="32">
        <f t="shared" si="450"/>
        <v>6.1111866072001684</v>
      </c>
      <c r="BF502" s="53">
        <f t="shared" si="451"/>
        <v>4.8012754100071598E-7</v>
      </c>
      <c r="BG502" s="51">
        <f t="shared" si="472"/>
        <v>6.1111870873277097</v>
      </c>
      <c r="BH502" s="51">
        <f t="shared" si="452"/>
        <v>-8.9372222093254596E-3</v>
      </c>
      <c r="BI502" s="51">
        <f t="shared" si="453"/>
        <v>-8.3791437604444172E-2</v>
      </c>
    </row>
    <row r="503" spans="1:61" ht="12.75" customHeight="1" x14ac:dyDescent="0.2">
      <c r="A503" s="45">
        <f t="shared" si="454"/>
        <v>477</v>
      </c>
      <c r="B503" s="57">
        <f t="shared" si="473"/>
        <v>9.6756409557740314E-2</v>
      </c>
      <c r="C503" s="16">
        <f t="shared" si="455"/>
        <v>9.3201586848351781E-2</v>
      </c>
      <c r="D503" s="34">
        <f t="shared" si="456"/>
        <v>1</v>
      </c>
      <c r="E503" s="49">
        <f t="shared" si="474"/>
        <v>8.070157639260489E-2</v>
      </c>
      <c r="F503" s="49">
        <f t="shared" si="457"/>
        <v>4.6623950887130082E-2</v>
      </c>
      <c r="G503" s="20">
        <f t="shared" si="428"/>
        <v>4.6623950887130082E-2</v>
      </c>
      <c r="H503" s="49">
        <f t="shared" si="458"/>
        <v>30.016450711795962</v>
      </c>
      <c r="I503" s="20">
        <f t="shared" si="429"/>
        <v>30.016450711795962</v>
      </c>
      <c r="J503" s="57">
        <f t="shared" si="459"/>
        <v>0</v>
      </c>
      <c r="K503" s="16">
        <f t="shared" si="430"/>
        <v>30.016450711795962</v>
      </c>
      <c r="L503" s="34">
        <f t="shared" si="460"/>
        <v>1</v>
      </c>
      <c r="M503" s="49">
        <f t="shared" si="475"/>
        <v>59.983582123320311</v>
      </c>
      <c r="N503" s="20">
        <f t="shared" si="476"/>
        <v>59.983582123320311</v>
      </c>
      <c r="O503" s="16">
        <f t="shared" si="461"/>
        <v>30.016417876679689</v>
      </c>
      <c r="P503" s="49">
        <f t="shared" si="477"/>
        <v>4.6623950887130054E-2</v>
      </c>
      <c r="Q503" s="20">
        <f t="shared" si="431"/>
        <v>4.6623950887130054E-2</v>
      </c>
      <c r="R503" s="49">
        <f t="shared" si="478"/>
        <v>9.3201586849556498E-2</v>
      </c>
      <c r="S503" s="20">
        <f t="shared" si="432"/>
        <v>9.3201586849556498E-2</v>
      </c>
      <c r="T503" s="57">
        <f t="shared" si="479"/>
        <v>-8.3791437604444172E-2</v>
      </c>
      <c r="U503" s="16">
        <f t="shared" si="462"/>
        <v>-3.0898612118392815E-3</v>
      </c>
      <c r="V503" s="16">
        <f t="shared" si="480"/>
        <v>-3.0898612118392815E-3</v>
      </c>
      <c r="W503" s="34">
        <f t="shared" si="433"/>
        <v>4</v>
      </c>
      <c r="X503" s="49">
        <f t="shared" si="481"/>
        <v>59.983549336338108</v>
      </c>
      <c r="Y503" s="20">
        <f t="shared" si="482"/>
        <v>59.983549336338108</v>
      </c>
      <c r="Z503" s="16">
        <f t="shared" si="463"/>
        <v>30.016450663661892</v>
      </c>
      <c r="AA503" s="49">
        <f t="shared" si="434"/>
        <v>-1.7851152746188395E-3</v>
      </c>
      <c r="AB503" s="20">
        <f t="shared" si="464"/>
        <v>359.99821488472537</v>
      </c>
      <c r="AC503" s="49">
        <f t="shared" si="465"/>
        <v>3.5684561136642037E-3</v>
      </c>
      <c r="AD503" s="20">
        <f t="shared" si="466"/>
        <v>359.99643154388633</v>
      </c>
      <c r="AF503" s="58">
        <f t="shared" si="483"/>
        <v>6.1111870873277097</v>
      </c>
      <c r="AG503" s="51">
        <f t="shared" si="467"/>
        <v>366.67122523966259</v>
      </c>
      <c r="AH503" s="16">
        <f t="shared" si="468"/>
        <v>250.0031081179518</v>
      </c>
      <c r="AI503" s="52">
        <f t="shared" si="435"/>
        <v>159.83800176438717</v>
      </c>
      <c r="AJ503" s="52">
        <f t="shared" si="469"/>
        <v>4.8409066161752889E-2</v>
      </c>
      <c r="AK503" s="16">
        <f t="shared" si="484"/>
        <v>23.083798257411047</v>
      </c>
      <c r="AL503" s="16">
        <f t="shared" si="485"/>
        <v>23.082013142136418</v>
      </c>
      <c r="AM503" s="32">
        <f t="shared" si="436"/>
        <v>6.1111870784412607</v>
      </c>
      <c r="AN503" s="32">
        <f t="shared" si="437"/>
        <v>-3.2956563451524122E-4</v>
      </c>
      <c r="AO503" s="32">
        <f t="shared" si="438"/>
        <v>5.6219536645003512</v>
      </c>
      <c r="AP503" s="32">
        <f t="shared" si="439"/>
        <v>-3.2956563451524122E-4</v>
      </c>
      <c r="AQ503" s="32">
        <f t="shared" si="440"/>
        <v>2.3958807361633223</v>
      </c>
      <c r="AR503" s="56">
        <f t="shared" si="486"/>
        <v>2842.6745605266897</v>
      </c>
      <c r="AS503" s="56">
        <f t="shared" si="486"/>
        <v>-5.4138789480651234E-2</v>
      </c>
      <c r="AT503" s="56">
        <f t="shared" si="486"/>
        <v>580.41831618470371</v>
      </c>
      <c r="AU503" s="55">
        <f t="shared" si="471"/>
        <v>0.31005890174502254</v>
      </c>
      <c r="AV503" s="56">
        <f t="shared" si="441"/>
        <v>11547.292501215072</v>
      </c>
      <c r="AW503" s="53">
        <f t="shared" si="442"/>
        <v>1.0320071914835936E-2</v>
      </c>
      <c r="AX503" s="53">
        <f t="shared" si="443"/>
        <v>9.6756416804472986E-2</v>
      </c>
      <c r="AY503" s="56">
        <f t="shared" si="444"/>
        <v>676.664920796091</v>
      </c>
      <c r="AZ503" s="56">
        <f t="shared" si="445"/>
        <v>399.59500441096793</v>
      </c>
      <c r="BA503" s="53">
        <f t="shared" si="446"/>
        <v>7.4403432051347793E-3</v>
      </c>
      <c r="BB503" s="56">
        <f t="shared" si="447"/>
        <v>277.09515455154508</v>
      </c>
      <c r="BC503" s="56">
        <f t="shared" si="448"/>
        <v>-2.5238166422013819E-2</v>
      </c>
      <c r="BD503" s="53">
        <f t="shared" si="449"/>
        <v>-2.2555910179496464E-8</v>
      </c>
      <c r="BE503" s="32">
        <f t="shared" si="450"/>
        <v>6.1111870647717996</v>
      </c>
      <c r="BF503" s="53">
        <f t="shared" si="451"/>
        <v>4.8196876815930381E-7</v>
      </c>
      <c r="BG503" s="51">
        <f t="shared" si="472"/>
        <v>6.1111875467405676</v>
      </c>
      <c r="BH503" s="51">
        <f t="shared" si="452"/>
        <v>-8.9372222092263549E-3</v>
      </c>
      <c r="BI503" s="51">
        <f t="shared" si="453"/>
        <v>-8.379143132781601E-2</v>
      </c>
    </row>
    <row r="504" spans="1:61" ht="12.75" customHeight="1" x14ac:dyDescent="0.2">
      <c r="A504" s="45">
        <f t="shared" si="454"/>
        <v>478</v>
      </c>
      <c r="B504" s="57">
        <f t="shared" si="473"/>
        <v>9.6756416804472986E-2</v>
      </c>
      <c r="C504" s="16">
        <f t="shared" si="455"/>
        <v>9.3187960690784166E-2</v>
      </c>
      <c r="D504" s="34">
        <f t="shared" si="456"/>
        <v>1</v>
      </c>
      <c r="E504" s="49">
        <f t="shared" si="474"/>
        <v>8.0689751074409982E-2</v>
      </c>
      <c r="F504" s="49">
        <f t="shared" si="457"/>
        <v>4.6617180587680308E-2</v>
      </c>
      <c r="G504" s="20">
        <f t="shared" si="428"/>
        <v>4.6617180587680308E-2</v>
      </c>
      <c r="H504" s="49">
        <f t="shared" si="458"/>
        <v>30.016483489199462</v>
      </c>
      <c r="I504" s="20">
        <f t="shared" si="429"/>
        <v>30.016483489199462</v>
      </c>
      <c r="J504" s="57">
        <f t="shared" si="459"/>
        <v>0</v>
      </c>
      <c r="K504" s="16">
        <f t="shared" si="430"/>
        <v>30.016483489199462</v>
      </c>
      <c r="L504" s="34">
        <f t="shared" si="460"/>
        <v>1</v>
      </c>
      <c r="M504" s="49">
        <f t="shared" si="475"/>
        <v>59.983549336338108</v>
      </c>
      <c r="N504" s="20">
        <f t="shared" si="476"/>
        <v>59.983549336338108</v>
      </c>
      <c r="O504" s="16">
        <f t="shared" si="461"/>
        <v>30.016450663661892</v>
      </c>
      <c r="P504" s="49">
        <f t="shared" si="477"/>
        <v>4.6617180587680301E-2</v>
      </c>
      <c r="Q504" s="20">
        <f t="shared" si="431"/>
        <v>4.6617180587680301E-2</v>
      </c>
      <c r="R504" s="49">
        <f t="shared" si="478"/>
        <v>9.3187960694964461E-2</v>
      </c>
      <c r="S504" s="20">
        <f t="shared" si="432"/>
        <v>9.3187960694964461E-2</v>
      </c>
      <c r="T504" s="57">
        <f t="shared" si="479"/>
        <v>-8.379143132781601E-2</v>
      </c>
      <c r="U504" s="16">
        <f t="shared" si="462"/>
        <v>-3.1016802534060278E-3</v>
      </c>
      <c r="V504" s="16">
        <f t="shared" si="480"/>
        <v>-3.1016802534060278E-3</v>
      </c>
      <c r="W504" s="34">
        <f t="shared" si="433"/>
        <v>4</v>
      </c>
      <c r="X504" s="49">
        <f t="shared" si="481"/>
        <v>59.983516559303617</v>
      </c>
      <c r="Y504" s="20">
        <f t="shared" si="482"/>
        <v>59.983516559303617</v>
      </c>
      <c r="Z504" s="16">
        <f t="shared" si="463"/>
        <v>30.016483440696383</v>
      </c>
      <c r="AA504" s="49">
        <f t="shared" si="434"/>
        <v>-1.7919458934506022E-3</v>
      </c>
      <c r="AB504" s="20">
        <f t="shared" si="464"/>
        <v>359.99820805410656</v>
      </c>
      <c r="AC504" s="49">
        <f t="shared" si="465"/>
        <v>3.5821069186236934E-3</v>
      </c>
      <c r="AD504" s="20">
        <f t="shared" si="466"/>
        <v>359.9964178930814</v>
      </c>
      <c r="AF504" s="58">
        <f t="shared" si="483"/>
        <v>6.1111875467405676</v>
      </c>
      <c r="AG504" s="51">
        <f t="shared" si="467"/>
        <v>366.67125280443406</v>
      </c>
      <c r="AH504" s="16">
        <f t="shared" si="468"/>
        <v>250.00312691211414</v>
      </c>
      <c r="AI504" s="52">
        <f t="shared" si="435"/>
        <v>159.83802579626015</v>
      </c>
      <c r="AJ504" s="52">
        <f t="shared" si="469"/>
        <v>4.8409126481146814E-2</v>
      </c>
      <c r="AK504" s="16">
        <f t="shared" si="484"/>
        <v>23.132207383892194</v>
      </c>
      <c r="AL504" s="16">
        <f t="shared" si="485"/>
        <v>23.130415437998749</v>
      </c>
      <c r="AM504" s="32">
        <f t="shared" si="436"/>
        <v>6.1111875377860043</v>
      </c>
      <c r="AN504" s="32">
        <f t="shared" si="437"/>
        <v>-3.308262823267813E-4</v>
      </c>
      <c r="AO504" s="32">
        <f t="shared" si="438"/>
        <v>5.6199280903419933</v>
      </c>
      <c r="AP504" s="32">
        <f t="shared" si="439"/>
        <v>-3.308262823267813E-4</v>
      </c>
      <c r="AQ504" s="32">
        <f t="shared" si="440"/>
        <v>2.4006293719306111</v>
      </c>
      <c r="AR504" s="56">
        <f t="shared" si="486"/>
        <v>2848.2944886170317</v>
      </c>
      <c r="AS504" s="56">
        <f t="shared" si="486"/>
        <v>-5.4469615762978013E-2</v>
      </c>
      <c r="AT504" s="56">
        <f t="shared" si="486"/>
        <v>582.81894555663428</v>
      </c>
      <c r="AU504" s="55">
        <f t="shared" si="471"/>
        <v>0.31005890174502254</v>
      </c>
      <c r="AV504" s="56">
        <f t="shared" si="441"/>
        <v>11547.294237367076</v>
      </c>
      <c r="AW504" s="53">
        <f t="shared" si="442"/>
        <v>1.0320073466473562E-2</v>
      </c>
      <c r="AX504" s="53">
        <f t="shared" si="443"/>
        <v>9.6756424078205783E-2</v>
      </c>
      <c r="AY504" s="56">
        <f t="shared" si="444"/>
        <v>676.66486992732575</v>
      </c>
      <c r="AZ504" s="56">
        <f t="shared" si="445"/>
        <v>399.59506449065037</v>
      </c>
      <c r="BA504" s="53">
        <f t="shared" si="446"/>
        <v>7.4403432051347793E-3</v>
      </c>
      <c r="BB504" s="56">
        <f t="shared" si="447"/>
        <v>277.0951962131993</v>
      </c>
      <c r="BC504" s="56">
        <f t="shared" si="448"/>
        <v>-2.5390776523920522E-2</v>
      </c>
      <c r="BD504" s="53">
        <f t="shared" si="449"/>
        <v>-2.2692301218906082E-8</v>
      </c>
      <c r="BE504" s="32">
        <f t="shared" si="450"/>
        <v>6.1111875240482663</v>
      </c>
      <c r="BF504" s="53">
        <f t="shared" si="451"/>
        <v>4.8381234898984994E-7</v>
      </c>
      <c r="BG504" s="51">
        <f t="shared" si="472"/>
        <v>6.1111880078606156</v>
      </c>
      <c r="BH504" s="51">
        <f t="shared" si="452"/>
        <v>-8.9372222091267436E-3</v>
      </c>
      <c r="BI504" s="51">
        <f t="shared" si="453"/>
        <v>-8.3791425027801819E-2</v>
      </c>
    </row>
    <row r="505" spans="1:61" ht="12.75" customHeight="1" x14ac:dyDescent="0.2">
      <c r="A505" s="45">
        <f t="shared" si="454"/>
        <v>479</v>
      </c>
      <c r="B505" s="57">
        <f t="shared" si="473"/>
        <v>9.6756424078205783E-2</v>
      </c>
      <c r="C505" s="16">
        <f t="shared" si="455"/>
        <v>9.3174317159594011E-2</v>
      </c>
      <c r="D505" s="34">
        <f t="shared" si="456"/>
        <v>1</v>
      </c>
      <c r="E505" s="49">
        <f t="shared" si="474"/>
        <v>8.0677910728587585E-2</v>
      </c>
      <c r="F505" s="49">
        <f t="shared" si="457"/>
        <v>4.6610401569551867E-2</v>
      </c>
      <c r="G505" s="20">
        <f t="shared" si="428"/>
        <v>4.6610401569551867E-2</v>
      </c>
      <c r="H505" s="49">
        <f t="shared" si="458"/>
        <v>30.016516256644419</v>
      </c>
      <c r="I505" s="20">
        <f t="shared" si="429"/>
        <v>30.016516256644419</v>
      </c>
      <c r="J505" s="57">
        <f t="shared" si="459"/>
        <v>0</v>
      </c>
      <c r="K505" s="16">
        <f t="shared" si="430"/>
        <v>30.016516256644419</v>
      </c>
      <c r="L505" s="34">
        <f t="shared" si="460"/>
        <v>1</v>
      </c>
      <c r="M505" s="49">
        <f t="shared" si="475"/>
        <v>59.983516559303617</v>
      </c>
      <c r="N505" s="20">
        <f t="shared" si="476"/>
        <v>59.983516559303617</v>
      </c>
      <c r="O505" s="16">
        <f t="shared" si="461"/>
        <v>30.016483440696383</v>
      </c>
      <c r="P505" s="49">
        <f t="shared" si="477"/>
        <v>4.6610401569551867E-2</v>
      </c>
      <c r="Q505" s="20">
        <f t="shared" si="431"/>
        <v>4.6610401569551867E-2</v>
      </c>
      <c r="R505" s="49">
        <f t="shared" si="478"/>
        <v>9.3174317159226305E-2</v>
      </c>
      <c r="S505" s="20">
        <f t="shared" si="432"/>
        <v>9.3174317159226305E-2</v>
      </c>
      <c r="T505" s="57">
        <f t="shared" si="479"/>
        <v>-8.3791425027801819E-2</v>
      </c>
      <c r="U505" s="16">
        <f t="shared" si="462"/>
        <v>-3.1135142992142345E-3</v>
      </c>
      <c r="V505" s="16">
        <f t="shared" si="480"/>
        <v>-3.1135142992142345E-3</v>
      </c>
      <c r="W505" s="34">
        <f t="shared" si="433"/>
        <v>4</v>
      </c>
      <c r="X505" s="49">
        <f t="shared" si="481"/>
        <v>59.983483792229549</v>
      </c>
      <c r="Y505" s="20">
        <f t="shared" si="482"/>
        <v>59.983483792229549</v>
      </c>
      <c r="Z505" s="16">
        <f t="shared" si="463"/>
        <v>30.016516207770451</v>
      </c>
      <c r="AA505" s="49">
        <f t="shared" si="434"/>
        <v>-1.7987851980689872E-3</v>
      </c>
      <c r="AB505" s="20">
        <f t="shared" si="464"/>
        <v>359.99820121480195</v>
      </c>
      <c r="AC505" s="49">
        <f t="shared" si="465"/>
        <v>3.5957752301067612E-3</v>
      </c>
      <c r="AD505" s="20">
        <f t="shared" si="466"/>
        <v>359.99640422476989</v>
      </c>
      <c r="AF505" s="58">
        <f t="shared" si="483"/>
        <v>6.1111880078606156</v>
      </c>
      <c r="AG505" s="51">
        <f t="shared" si="467"/>
        <v>366.67128047163692</v>
      </c>
      <c r="AH505" s="16">
        <f t="shared" si="468"/>
        <v>250.0031457761161</v>
      </c>
      <c r="AI505" s="52">
        <f t="shared" si="435"/>
        <v>159.83804991743804</v>
      </c>
      <c r="AJ505" s="52">
        <f t="shared" si="469"/>
        <v>4.8409186767571555E-2</v>
      </c>
      <c r="AK505" s="16">
        <f t="shared" si="484"/>
        <v>23.180616570659765</v>
      </c>
      <c r="AL505" s="16">
        <f t="shared" si="485"/>
        <v>23.178817785461717</v>
      </c>
      <c r="AM505" s="32">
        <f t="shared" si="436"/>
        <v>6.1111879988375915</v>
      </c>
      <c r="AN505" s="32">
        <f t="shared" si="437"/>
        <v>-3.320885307782862E-4</v>
      </c>
      <c r="AO505" s="32">
        <f t="shared" si="438"/>
        <v>5.6178985046072816</v>
      </c>
      <c r="AP505" s="32">
        <f t="shared" si="439"/>
        <v>-3.320885307782862E-4</v>
      </c>
      <c r="AQ505" s="32">
        <f t="shared" si="440"/>
        <v>2.405376300928376</v>
      </c>
      <c r="AR505" s="56">
        <f t="shared" si="486"/>
        <v>2853.9123871216389</v>
      </c>
      <c r="AS505" s="56">
        <f t="shared" si="486"/>
        <v>-5.4801704293756297E-2</v>
      </c>
      <c r="AT505" s="56">
        <f t="shared" si="486"/>
        <v>585.2243218575627</v>
      </c>
      <c r="AU505" s="55">
        <f t="shared" si="471"/>
        <v>0.31005890174502254</v>
      </c>
      <c r="AV505" s="56">
        <f t="shared" si="441"/>
        <v>11547.295979970795</v>
      </c>
      <c r="AW505" s="53">
        <f t="shared" si="442"/>
        <v>1.0320075023877233E-2</v>
      </c>
      <c r="AX505" s="53">
        <f t="shared" si="443"/>
        <v>9.6756431378968E-2</v>
      </c>
      <c r="AY505" s="56">
        <f t="shared" si="444"/>
        <v>676.66481886953852</v>
      </c>
      <c r="AZ505" s="56">
        <f t="shared" si="445"/>
        <v>399.59512479359512</v>
      </c>
      <c r="BA505" s="53">
        <f t="shared" si="446"/>
        <v>7.4403432051347793E-3</v>
      </c>
      <c r="BB505" s="56">
        <f t="shared" si="447"/>
        <v>277.09523802967249</v>
      </c>
      <c r="BC505" s="56">
        <f t="shared" si="448"/>
        <v>-2.5543953729084024E-2</v>
      </c>
      <c r="BD505" s="53">
        <f t="shared" si="449"/>
        <v>-2.2829199091098595E-8</v>
      </c>
      <c r="BE505" s="32">
        <f t="shared" si="450"/>
        <v>6.1111879850314166</v>
      </c>
      <c r="BF505" s="53">
        <f t="shared" si="451"/>
        <v>4.8565827024127796E-7</v>
      </c>
      <c r="BG505" s="51">
        <f t="shared" si="472"/>
        <v>6.1111884706896866</v>
      </c>
      <c r="BH505" s="51">
        <f t="shared" si="452"/>
        <v>-8.937222209026624E-3</v>
      </c>
      <c r="BI505" s="51">
        <f t="shared" si="453"/>
        <v>-8.3791418704376272E-2</v>
      </c>
    </row>
    <row r="506" spans="1:61" ht="12.75" customHeight="1" x14ac:dyDescent="0.2">
      <c r="A506" s="45">
        <f t="shared" si="454"/>
        <v>480</v>
      </c>
      <c r="B506" s="57">
        <f t="shared" si="473"/>
        <v>9.6756431378968E-2</v>
      </c>
      <c r="C506" s="16">
        <f t="shared" si="455"/>
        <v>9.3160656148882026E-2</v>
      </c>
      <c r="D506" s="34">
        <f t="shared" si="456"/>
        <v>1</v>
      </c>
      <c r="E506" s="49">
        <f t="shared" si="474"/>
        <v>8.0666055263463252E-2</v>
      </c>
      <c r="F506" s="49">
        <f t="shared" si="457"/>
        <v>4.6603613779730976E-2</v>
      </c>
      <c r="G506" s="20">
        <f t="shared" si="428"/>
        <v>4.6603613779730976E-2</v>
      </c>
      <c r="H506" s="49">
        <f t="shared" si="458"/>
        <v>30.016549014118006</v>
      </c>
      <c r="I506" s="20">
        <f t="shared" si="429"/>
        <v>30.016549014118006</v>
      </c>
      <c r="J506" s="57">
        <f t="shared" si="459"/>
        <v>0</v>
      </c>
      <c r="K506" s="16">
        <f t="shared" si="430"/>
        <v>30.016549014118006</v>
      </c>
      <c r="L506" s="34">
        <f t="shared" si="460"/>
        <v>1</v>
      </c>
      <c r="M506" s="49">
        <f t="shared" si="475"/>
        <v>59.983483792229549</v>
      </c>
      <c r="N506" s="20">
        <f t="shared" si="476"/>
        <v>59.983483792229549</v>
      </c>
      <c r="O506" s="16">
        <f t="shared" si="461"/>
        <v>30.016516207770451</v>
      </c>
      <c r="P506" s="49">
        <f t="shared" si="477"/>
        <v>4.6603613779730969E-2</v>
      </c>
      <c r="Q506" s="20">
        <f t="shared" si="431"/>
        <v>4.6603613779730969E-2</v>
      </c>
      <c r="R506" s="49">
        <f t="shared" si="478"/>
        <v>9.3160656148642898E-2</v>
      </c>
      <c r="S506" s="20">
        <f t="shared" si="432"/>
        <v>9.3160656148642898E-2</v>
      </c>
      <c r="T506" s="57">
        <f t="shared" si="479"/>
        <v>-8.3791418704376272E-2</v>
      </c>
      <c r="U506" s="16">
        <f t="shared" si="462"/>
        <v>-3.1253634409130204E-3</v>
      </c>
      <c r="V506" s="16">
        <f t="shared" si="480"/>
        <v>-3.1253634409130204E-3</v>
      </c>
      <c r="W506" s="34">
        <f t="shared" si="433"/>
        <v>4</v>
      </c>
      <c r="X506" s="49">
        <f t="shared" si="481"/>
        <v>59.983451035128731</v>
      </c>
      <c r="Y506" s="20">
        <f t="shared" si="482"/>
        <v>59.983451035128731</v>
      </c>
      <c r="Z506" s="16">
        <f t="shared" si="463"/>
        <v>30.016548964871269</v>
      </c>
      <c r="AA506" s="49">
        <f t="shared" si="434"/>
        <v>-1.8056332414481278E-3</v>
      </c>
      <c r="AB506" s="20">
        <f t="shared" si="464"/>
        <v>359.99819436675853</v>
      </c>
      <c r="AC506" s="49">
        <f t="shared" si="465"/>
        <v>3.609460849226961E-3</v>
      </c>
      <c r="AD506" s="20">
        <f t="shared" si="466"/>
        <v>359.99639053915075</v>
      </c>
      <c r="AF506" s="58">
        <f t="shared" si="483"/>
        <v>6.1111884706896866</v>
      </c>
      <c r="AG506" s="51">
        <f t="shared" si="467"/>
        <v>366.67130824138121</v>
      </c>
      <c r="AH506" s="16">
        <f t="shared" si="468"/>
        <v>250.00316471003265</v>
      </c>
      <c r="AI506" s="52">
        <f t="shared" si="435"/>
        <v>159.8380741280167</v>
      </c>
      <c r="AJ506" s="52">
        <f t="shared" si="469"/>
        <v>4.8409247021197643E-2</v>
      </c>
      <c r="AK506" s="16">
        <f t="shared" si="484"/>
        <v>23.229025817680963</v>
      </c>
      <c r="AL506" s="16">
        <f t="shared" si="485"/>
        <v>23.227220184439489</v>
      </c>
      <c r="AM506" s="32">
        <f t="shared" si="436"/>
        <v>6.1111884615978536</v>
      </c>
      <c r="AN506" s="32">
        <f t="shared" si="437"/>
        <v>-3.3335238964660413E-4</v>
      </c>
      <c r="AO506" s="32">
        <f t="shared" si="438"/>
        <v>5.6158649087347987</v>
      </c>
      <c r="AP506" s="32">
        <f t="shared" si="439"/>
        <v>-3.3335238964660413E-4</v>
      </c>
      <c r="AQ506" s="32">
        <f t="shared" si="440"/>
        <v>2.410121519759497</v>
      </c>
      <c r="AR506" s="56">
        <f t="shared" si="486"/>
        <v>2859.5282520303736</v>
      </c>
      <c r="AS506" s="56">
        <f t="shared" si="486"/>
        <v>-5.5135056683402899E-2</v>
      </c>
      <c r="AT506" s="56">
        <f t="shared" si="486"/>
        <v>587.63444337732221</v>
      </c>
      <c r="AU506" s="55">
        <f t="shared" si="471"/>
        <v>0.31005890174502254</v>
      </c>
      <c r="AV506" s="56">
        <f t="shared" si="441"/>
        <v>11547.29772903316</v>
      </c>
      <c r="AW506" s="53">
        <f t="shared" si="442"/>
        <v>1.0320076587053136E-2</v>
      </c>
      <c r="AX506" s="53">
        <f t="shared" si="443"/>
        <v>9.6756438706788572E-2</v>
      </c>
      <c r="AY506" s="56">
        <f t="shared" si="444"/>
        <v>676.66476762252637</v>
      </c>
      <c r="AZ506" s="56">
        <f t="shared" si="445"/>
        <v>399.59518532004176</v>
      </c>
      <c r="BA506" s="53">
        <f t="shared" si="446"/>
        <v>7.4403432051347793E-3</v>
      </c>
      <c r="BB506" s="56">
        <f t="shared" si="447"/>
        <v>277.09528000113085</v>
      </c>
      <c r="BC506" s="56">
        <f t="shared" si="448"/>
        <v>-2.5697698646240497E-2</v>
      </c>
      <c r="BD506" s="53">
        <f t="shared" si="449"/>
        <v>-2.2966604340115048E-8</v>
      </c>
      <c r="BE506" s="32">
        <f t="shared" si="450"/>
        <v>6.111188447723082</v>
      </c>
      <c r="BF506" s="53">
        <f t="shared" si="451"/>
        <v>4.8750654620937989E-7</v>
      </c>
      <c r="BG506" s="51">
        <f t="shared" si="472"/>
        <v>6.1111889352296282</v>
      </c>
      <c r="BH506" s="51">
        <f t="shared" si="452"/>
        <v>-8.9372222089259962E-3</v>
      </c>
      <c r="BI506" s="51">
        <f t="shared" si="453"/>
        <v>-8.3791412357514264E-2</v>
      </c>
    </row>
    <row r="507" spans="1:61" ht="12.75" customHeight="1" x14ac:dyDescent="0.2">
      <c r="A507" s="45">
        <f t="shared" si="454"/>
        <v>481</v>
      </c>
      <c r="B507" s="57">
        <f t="shared" si="473"/>
        <v>9.6756438706788572E-2</v>
      </c>
      <c r="C507" s="16">
        <f t="shared" si="455"/>
        <v>9.3146977857543334E-2</v>
      </c>
      <c r="D507" s="34">
        <f t="shared" si="456"/>
        <v>1</v>
      </c>
      <c r="E507" s="49">
        <f t="shared" si="474"/>
        <v>8.0654184851278329E-2</v>
      </c>
      <c r="F507" s="49">
        <f t="shared" si="457"/>
        <v>4.6596817317677355E-2</v>
      </c>
      <c r="G507" s="20">
        <f t="shared" si="428"/>
        <v>4.6596817317677355E-2</v>
      </c>
      <c r="H507" s="49">
        <f t="shared" si="458"/>
        <v>30.016581761607579</v>
      </c>
      <c r="I507" s="20">
        <f t="shared" si="429"/>
        <v>30.016581761607579</v>
      </c>
      <c r="J507" s="57">
        <f t="shared" si="459"/>
        <v>0</v>
      </c>
      <c r="K507" s="16">
        <f t="shared" si="430"/>
        <v>30.016581761607579</v>
      </c>
      <c r="L507" s="34">
        <f t="shared" si="460"/>
        <v>1</v>
      </c>
      <c r="M507" s="49">
        <f t="shared" si="475"/>
        <v>59.983451035128731</v>
      </c>
      <c r="N507" s="20">
        <f t="shared" si="476"/>
        <v>59.983451035128731</v>
      </c>
      <c r="O507" s="16">
        <f t="shared" si="461"/>
        <v>30.016548964871269</v>
      </c>
      <c r="P507" s="49">
        <f t="shared" si="477"/>
        <v>4.6596817317677355E-2</v>
      </c>
      <c r="Q507" s="20">
        <f t="shared" si="431"/>
        <v>4.6596817317677355E-2</v>
      </c>
      <c r="R507" s="49">
        <f t="shared" si="478"/>
        <v>9.3146977858971011E-2</v>
      </c>
      <c r="S507" s="20">
        <f t="shared" si="432"/>
        <v>9.3146977858971011E-2</v>
      </c>
      <c r="T507" s="57">
        <f t="shared" si="479"/>
        <v>-8.3791412357514264E-2</v>
      </c>
      <c r="U507" s="16">
        <f t="shared" si="462"/>
        <v>-3.1372275062359345E-3</v>
      </c>
      <c r="V507" s="16">
        <f t="shared" si="480"/>
        <v>-3.1372275062359345E-3</v>
      </c>
      <c r="W507" s="34">
        <f t="shared" si="433"/>
        <v>4</v>
      </c>
      <c r="X507" s="49">
        <f t="shared" si="481"/>
        <v>59.983418288013816</v>
      </c>
      <c r="Y507" s="20">
        <f t="shared" si="482"/>
        <v>59.983418288013816</v>
      </c>
      <c r="Z507" s="16">
        <f t="shared" si="463"/>
        <v>30.016581711986184</v>
      </c>
      <c r="AA507" s="49">
        <f t="shared" si="434"/>
        <v>-1.8124899240888324E-3</v>
      </c>
      <c r="AB507" s="20">
        <f t="shared" si="464"/>
        <v>359.99818751007592</v>
      </c>
      <c r="AC507" s="49">
        <f t="shared" si="465"/>
        <v>3.6231637810731805E-3</v>
      </c>
      <c r="AD507" s="20">
        <f t="shared" si="466"/>
        <v>359.99637683621893</v>
      </c>
      <c r="AF507" s="58">
        <f t="shared" si="483"/>
        <v>6.1111889352296282</v>
      </c>
      <c r="AG507" s="51">
        <f t="shared" si="467"/>
        <v>366.67133611377773</v>
      </c>
      <c r="AH507" s="16">
        <f t="shared" si="468"/>
        <v>250.00318371393936</v>
      </c>
      <c r="AI507" s="52">
        <f t="shared" si="435"/>
        <v>159.83809842809279</v>
      </c>
      <c r="AJ507" s="52">
        <f t="shared" si="469"/>
        <v>4.8409307241740862E-2</v>
      </c>
      <c r="AK507" s="16">
        <f t="shared" si="484"/>
        <v>23.277435124922704</v>
      </c>
      <c r="AL507" s="16">
        <f t="shared" si="485"/>
        <v>23.275622634998626</v>
      </c>
      <c r="AM507" s="32">
        <f t="shared" si="436"/>
        <v>6.1111889260686372</v>
      </c>
      <c r="AN507" s="32">
        <f t="shared" si="437"/>
        <v>-3.3461784055925913E-4</v>
      </c>
      <c r="AO507" s="32">
        <f t="shared" si="438"/>
        <v>5.613827304159611</v>
      </c>
      <c r="AP507" s="32">
        <f t="shared" si="439"/>
        <v>-3.3461784055925913E-4</v>
      </c>
      <c r="AQ507" s="32">
        <f t="shared" si="440"/>
        <v>2.4148650250430093</v>
      </c>
      <c r="AR507" s="56">
        <f t="shared" ref="AR507:AT522" si="487">AR506+AO507</f>
        <v>2865.1420793345333</v>
      </c>
      <c r="AS507" s="56">
        <f t="shared" si="487"/>
        <v>-5.5469674523962155E-2</v>
      </c>
      <c r="AT507" s="56">
        <f t="shared" si="487"/>
        <v>590.04930840236523</v>
      </c>
      <c r="AU507" s="55">
        <f t="shared" si="471"/>
        <v>0.31005890174502254</v>
      </c>
      <c r="AV507" s="56">
        <f t="shared" si="441"/>
        <v>11547.299484561154</v>
      </c>
      <c r="AW507" s="53">
        <f t="shared" si="442"/>
        <v>1.0320078156007516E-2</v>
      </c>
      <c r="AX507" s="53">
        <f t="shared" si="443"/>
        <v>9.675644606169681E-2</v>
      </c>
      <c r="AY507" s="56">
        <f t="shared" si="444"/>
        <v>676.66471618608489</v>
      </c>
      <c r="AZ507" s="56">
        <f t="shared" si="445"/>
        <v>399.59524607023195</v>
      </c>
      <c r="BA507" s="53">
        <f t="shared" si="446"/>
        <v>7.4403432051347793E-3</v>
      </c>
      <c r="BB507" s="56">
        <f t="shared" si="447"/>
        <v>277.09532212774195</v>
      </c>
      <c r="BC507" s="56">
        <f t="shared" si="448"/>
        <v>-2.5852011889014648E-2</v>
      </c>
      <c r="BD507" s="53">
        <f t="shared" si="449"/>
        <v>-2.3104517514365478E-8</v>
      </c>
      <c r="BE507" s="32">
        <f t="shared" si="450"/>
        <v>6.1111889121251108</v>
      </c>
      <c r="BF507" s="53">
        <f t="shared" si="451"/>
        <v>4.8935715002335346E-7</v>
      </c>
      <c r="BG507" s="51">
        <f t="shared" si="472"/>
        <v>6.1111894014822612</v>
      </c>
      <c r="BH507" s="51">
        <f t="shared" si="452"/>
        <v>-8.9372222088248583E-3</v>
      </c>
      <c r="BI507" s="51">
        <f t="shared" si="453"/>
        <v>-8.3791405987190412E-2</v>
      </c>
    </row>
    <row r="508" spans="1:61" ht="12.75" customHeight="1" x14ac:dyDescent="0.2">
      <c r="A508" s="45">
        <f t="shared" si="454"/>
        <v>482</v>
      </c>
      <c r="B508" s="57">
        <f t="shared" si="473"/>
        <v>9.675644606169681E-2</v>
      </c>
      <c r="C508" s="16">
        <f t="shared" si="455"/>
        <v>9.3133282280632557E-2</v>
      </c>
      <c r="D508" s="34">
        <f t="shared" si="456"/>
        <v>1</v>
      </c>
      <c r="E508" s="49">
        <f t="shared" si="474"/>
        <v>8.0642299487772309E-2</v>
      </c>
      <c r="F508" s="49">
        <f t="shared" si="457"/>
        <v>4.6590012180879825E-2</v>
      </c>
      <c r="G508" s="20">
        <f t="shared" si="428"/>
        <v>4.6590012180879825E-2</v>
      </c>
      <c r="H508" s="49">
        <f t="shared" si="458"/>
        <v>30.016614499100477</v>
      </c>
      <c r="I508" s="20">
        <f t="shared" si="429"/>
        <v>30.016614499100477</v>
      </c>
      <c r="J508" s="57">
        <f t="shared" si="459"/>
        <v>0</v>
      </c>
      <c r="K508" s="16">
        <f t="shared" si="430"/>
        <v>30.016614499100477</v>
      </c>
      <c r="L508" s="34">
        <f t="shared" si="460"/>
        <v>1</v>
      </c>
      <c r="M508" s="49">
        <f t="shared" si="475"/>
        <v>59.983418288013816</v>
      </c>
      <c r="N508" s="20">
        <f t="shared" si="476"/>
        <v>59.983418288013816</v>
      </c>
      <c r="O508" s="16">
        <f t="shared" si="461"/>
        <v>30.016581711986184</v>
      </c>
      <c r="P508" s="49">
        <f t="shared" si="477"/>
        <v>4.6590012180879825E-2</v>
      </c>
      <c r="Q508" s="20">
        <f t="shared" si="431"/>
        <v>4.6590012180879825E-2</v>
      </c>
      <c r="R508" s="49">
        <f t="shared" si="478"/>
        <v>9.3133282278697049E-2</v>
      </c>
      <c r="S508" s="20">
        <f t="shared" si="432"/>
        <v>9.3133282278697049E-2</v>
      </c>
      <c r="T508" s="57">
        <f t="shared" si="479"/>
        <v>-8.3791405987190412E-2</v>
      </c>
      <c r="U508" s="16">
        <f t="shared" si="462"/>
        <v>-3.1491064994181028E-3</v>
      </c>
      <c r="V508" s="16">
        <f t="shared" si="480"/>
        <v>-3.1491064994181028E-3</v>
      </c>
      <c r="W508" s="34">
        <f t="shared" si="433"/>
        <v>4</v>
      </c>
      <c r="X508" s="49">
        <f t="shared" si="481"/>
        <v>59.983385550897474</v>
      </c>
      <c r="Y508" s="20">
        <f t="shared" si="482"/>
        <v>59.983385550897474</v>
      </c>
      <c r="Z508" s="16">
        <f t="shared" si="463"/>
        <v>30.016614449102526</v>
      </c>
      <c r="AA508" s="49">
        <f t="shared" si="434"/>
        <v>-1.8193552484628347E-3</v>
      </c>
      <c r="AB508" s="20">
        <f t="shared" si="464"/>
        <v>359.99818064475153</v>
      </c>
      <c r="AC508" s="49">
        <f t="shared" si="465"/>
        <v>3.636883930139724E-3</v>
      </c>
      <c r="AD508" s="20">
        <f t="shared" si="466"/>
        <v>359.99636311606986</v>
      </c>
      <c r="AF508" s="58">
        <f t="shared" si="483"/>
        <v>6.1111894014822612</v>
      </c>
      <c r="AG508" s="51">
        <f t="shared" si="467"/>
        <v>366.67136408893566</v>
      </c>
      <c r="AH508" s="16">
        <f t="shared" si="468"/>
        <v>250.00320278791071</v>
      </c>
      <c r="AI508" s="52">
        <f t="shared" si="435"/>
        <v>159.83812281776159</v>
      </c>
      <c r="AJ508" s="52">
        <f t="shared" si="469"/>
        <v>4.8409367429371741E-2</v>
      </c>
      <c r="AK508" s="16">
        <f t="shared" si="484"/>
        <v>23.325844492352076</v>
      </c>
      <c r="AL508" s="16">
        <f t="shared" si="485"/>
        <v>23.324025137103604</v>
      </c>
      <c r="AM508" s="32">
        <f t="shared" si="436"/>
        <v>6.1111893922517622</v>
      </c>
      <c r="AN508" s="32">
        <f t="shared" si="437"/>
        <v>-3.3588488396949705E-4</v>
      </c>
      <c r="AO508" s="32">
        <f t="shared" si="438"/>
        <v>5.6117856923239078</v>
      </c>
      <c r="AP508" s="32">
        <f t="shared" si="439"/>
        <v>-3.3588488396949705E-4</v>
      </c>
      <c r="AQ508" s="32">
        <f t="shared" si="440"/>
        <v>2.4196068133891386</v>
      </c>
      <c r="AR508" s="56">
        <f t="shared" si="487"/>
        <v>2870.7538650268571</v>
      </c>
      <c r="AS508" s="56">
        <f t="shared" si="487"/>
        <v>-5.5805559407931651E-2</v>
      </c>
      <c r="AT508" s="56">
        <f t="shared" si="487"/>
        <v>592.46891521575435</v>
      </c>
      <c r="AU508" s="55">
        <f t="shared" si="471"/>
        <v>0.31005890174502254</v>
      </c>
      <c r="AV508" s="56">
        <f t="shared" si="441"/>
        <v>11547.301246561656</v>
      </c>
      <c r="AW508" s="53">
        <f t="shared" si="442"/>
        <v>1.0320079730746518E-2</v>
      </c>
      <c r="AX508" s="53">
        <f t="shared" si="443"/>
        <v>9.6756453443721482E-2</v>
      </c>
      <c r="AY508" s="56">
        <f t="shared" si="444"/>
        <v>676.66466456001274</v>
      </c>
      <c r="AZ508" s="56">
        <f t="shared" si="445"/>
        <v>399.59530704440397</v>
      </c>
      <c r="BA508" s="53">
        <f t="shared" si="446"/>
        <v>7.4403432051347793E-3</v>
      </c>
      <c r="BB508" s="56">
        <f t="shared" si="447"/>
        <v>277.09536440967099</v>
      </c>
      <c r="BC508" s="56">
        <f t="shared" si="448"/>
        <v>-2.6006894062220454E-2</v>
      </c>
      <c r="BD508" s="53">
        <f t="shared" si="449"/>
        <v>-2.3242939154385581E-8</v>
      </c>
      <c r="BE508" s="32">
        <f t="shared" si="450"/>
        <v>6.1111893782393221</v>
      </c>
      <c r="BF508" s="53">
        <f t="shared" si="451"/>
        <v>4.9121008234381014E-7</v>
      </c>
      <c r="BG508" s="51">
        <f t="shared" si="472"/>
        <v>6.1111898694494045</v>
      </c>
      <c r="BH508" s="51">
        <f t="shared" si="452"/>
        <v>-8.9372222087232087E-3</v>
      </c>
      <c r="BI508" s="51">
        <f t="shared" si="453"/>
        <v>-8.3791399593379792E-2</v>
      </c>
    </row>
    <row r="509" spans="1:61" ht="12.75" customHeight="1" x14ac:dyDescent="0.2">
      <c r="A509" s="45">
        <f t="shared" si="454"/>
        <v>483</v>
      </c>
      <c r="B509" s="57">
        <f t="shared" si="473"/>
        <v>9.6756453443721482E-2</v>
      </c>
      <c r="C509" s="16">
        <f t="shared" si="455"/>
        <v>9.3119569513589795E-2</v>
      </c>
      <c r="D509" s="34">
        <f t="shared" si="456"/>
        <v>1</v>
      </c>
      <c r="E509" s="49">
        <f t="shared" si="474"/>
        <v>8.063039925560643E-2</v>
      </c>
      <c r="F509" s="49">
        <f t="shared" si="457"/>
        <v>4.6583198417045231E-2</v>
      </c>
      <c r="G509" s="20">
        <f t="shared" si="428"/>
        <v>4.6583198417045231E-2</v>
      </c>
      <c r="H509" s="49">
        <f t="shared" si="458"/>
        <v>30.016647226584091</v>
      </c>
      <c r="I509" s="20">
        <f t="shared" si="429"/>
        <v>30.016647226584091</v>
      </c>
      <c r="J509" s="57">
        <f t="shared" si="459"/>
        <v>0</v>
      </c>
      <c r="K509" s="16">
        <f t="shared" si="430"/>
        <v>30.016647226584091</v>
      </c>
      <c r="L509" s="34">
        <f t="shared" si="460"/>
        <v>1</v>
      </c>
      <c r="M509" s="49">
        <f t="shared" si="475"/>
        <v>59.983385550897474</v>
      </c>
      <c r="N509" s="20">
        <f t="shared" si="476"/>
        <v>59.983385550897474</v>
      </c>
      <c r="O509" s="16">
        <f t="shared" si="461"/>
        <v>30.016614449102526</v>
      </c>
      <c r="P509" s="49">
        <f t="shared" si="477"/>
        <v>4.6583198417045231E-2</v>
      </c>
      <c r="Q509" s="20">
        <f t="shared" si="431"/>
        <v>4.6583198417045231E-2</v>
      </c>
      <c r="R509" s="49">
        <f t="shared" si="478"/>
        <v>9.3119569513695322E-2</v>
      </c>
      <c r="S509" s="20">
        <f t="shared" si="432"/>
        <v>9.3119569513695322E-2</v>
      </c>
      <c r="T509" s="57">
        <f t="shared" si="479"/>
        <v>-8.3791399593379792E-2</v>
      </c>
      <c r="U509" s="16">
        <f t="shared" si="462"/>
        <v>-3.161000337773362E-3</v>
      </c>
      <c r="V509" s="16">
        <f t="shared" si="480"/>
        <v>-3.161000337773362E-3</v>
      </c>
      <c r="W509" s="34">
        <f t="shared" si="433"/>
        <v>4</v>
      </c>
      <c r="X509" s="49">
        <f t="shared" si="481"/>
        <v>59.983352823792316</v>
      </c>
      <c r="Y509" s="20">
        <f t="shared" si="482"/>
        <v>59.983352823792316</v>
      </c>
      <c r="Z509" s="16">
        <f t="shared" si="463"/>
        <v>30.016647176207684</v>
      </c>
      <c r="AA509" s="49">
        <f t="shared" si="434"/>
        <v>-1.826229166824143E-3</v>
      </c>
      <c r="AB509" s="20">
        <f t="shared" si="464"/>
        <v>359.99817377083315</v>
      </c>
      <c r="AC509" s="49">
        <f t="shared" si="465"/>
        <v>3.6506214018174514E-3</v>
      </c>
      <c r="AD509" s="20">
        <f t="shared" si="466"/>
        <v>359.99634937859821</v>
      </c>
      <c r="AF509" s="58">
        <f t="shared" si="483"/>
        <v>6.1111898694494045</v>
      </c>
      <c r="AG509" s="51">
        <f t="shared" si="467"/>
        <v>366.67139216696427</v>
      </c>
      <c r="AH509" s="16">
        <f t="shared" si="468"/>
        <v>250.00322193202112</v>
      </c>
      <c r="AI509" s="52">
        <f t="shared" si="435"/>
        <v>159.8381472971183</v>
      </c>
      <c r="AJ509" s="52">
        <f t="shared" si="469"/>
        <v>4.8409427583919751E-2</v>
      </c>
      <c r="AK509" s="16">
        <f t="shared" si="484"/>
        <v>23.374253919935995</v>
      </c>
      <c r="AL509" s="16">
        <f t="shared" si="485"/>
        <v>23.372427690769143</v>
      </c>
      <c r="AM509" s="32">
        <f t="shared" si="436"/>
        <v>6.1111898601490475</v>
      </c>
      <c r="AN509" s="32">
        <f t="shared" si="437"/>
        <v>-3.3715351105950984E-4</v>
      </c>
      <c r="AO509" s="32">
        <f t="shared" si="438"/>
        <v>5.609740074670623</v>
      </c>
      <c r="AP509" s="32">
        <f t="shared" si="439"/>
        <v>-3.3715351105950984E-4</v>
      </c>
      <c r="AQ509" s="32">
        <f t="shared" si="440"/>
        <v>2.4243468814142428</v>
      </c>
      <c r="AR509" s="56">
        <f t="shared" si="487"/>
        <v>2876.3636051015278</v>
      </c>
      <c r="AS509" s="56">
        <f t="shared" si="487"/>
        <v>-5.6142712918991158E-2</v>
      </c>
      <c r="AT509" s="56">
        <f t="shared" si="487"/>
        <v>594.89326209716864</v>
      </c>
      <c r="AU509" s="55">
        <f t="shared" si="471"/>
        <v>0.31005890174502254</v>
      </c>
      <c r="AV509" s="56">
        <f t="shared" si="441"/>
        <v>11547.303015041549</v>
      </c>
      <c r="AW509" s="53">
        <f t="shared" si="442"/>
        <v>1.03200813112763E-2</v>
      </c>
      <c r="AX509" s="53">
        <f t="shared" si="443"/>
        <v>9.675646085289151E-2</v>
      </c>
      <c r="AY509" s="56">
        <f t="shared" si="444"/>
        <v>676.66461274410835</v>
      </c>
      <c r="AZ509" s="56">
        <f t="shared" si="445"/>
        <v>399.59536824279576</v>
      </c>
      <c r="BA509" s="53">
        <f t="shared" si="446"/>
        <v>7.4403432051347793E-3</v>
      </c>
      <c r="BB509" s="56">
        <f t="shared" si="447"/>
        <v>277.09540684708293</v>
      </c>
      <c r="BC509" s="56">
        <f t="shared" si="448"/>
        <v>-2.616234577033083E-2</v>
      </c>
      <c r="BD509" s="53">
        <f t="shared" si="449"/>
        <v>-2.3381869800406224E-8</v>
      </c>
      <c r="BE509" s="32">
        <f t="shared" si="450"/>
        <v>6.1111898460675347</v>
      </c>
      <c r="BF509" s="53">
        <f t="shared" si="451"/>
        <v>4.9306533027303515E-7</v>
      </c>
      <c r="BG509" s="51">
        <f t="shared" si="472"/>
        <v>6.1111903391328646</v>
      </c>
      <c r="BH509" s="51">
        <f t="shared" si="452"/>
        <v>-8.9372222086210474E-3</v>
      </c>
      <c r="BI509" s="51">
        <f t="shared" si="453"/>
        <v>-8.3791393176057438E-2</v>
      </c>
    </row>
    <row r="510" spans="1:61" ht="12.75" customHeight="1" x14ac:dyDescent="0.2">
      <c r="A510" s="45">
        <f t="shared" si="454"/>
        <v>484</v>
      </c>
      <c r="B510" s="57">
        <f t="shared" si="473"/>
        <v>9.675646085289151E-2</v>
      </c>
      <c r="C510" s="16">
        <f t="shared" si="455"/>
        <v>9.3105839451084194E-2</v>
      </c>
      <c r="D510" s="34">
        <f t="shared" si="456"/>
        <v>1</v>
      </c>
      <c r="E510" s="49">
        <f t="shared" si="474"/>
        <v>8.0618484063598242E-2</v>
      </c>
      <c r="F510" s="49">
        <f t="shared" si="457"/>
        <v>4.6576375973444509E-2</v>
      </c>
      <c r="G510" s="20">
        <f t="shared" si="428"/>
        <v>4.6576375973444509E-2</v>
      </c>
      <c r="H510" s="49">
        <f t="shared" si="458"/>
        <v>30.016679944045752</v>
      </c>
      <c r="I510" s="20">
        <f t="shared" si="429"/>
        <v>30.016679944045752</v>
      </c>
      <c r="J510" s="57">
        <f t="shared" si="459"/>
        <v>0</v>
      </c>
      <c r="K510" s="16">
        <f t="shared" si="430"/>
        <v>30.016679944045752</v>
      </c>
      <c r="L510" s="34">
        <f t="shared" si="460"/>
        <v>1</v>
      </c>
      <c r="M510" s="49">
        <f t="shared" si="475"/>
        <v>59.983352823792316</v>
      </c>
      <c r="N510" s="20">
        <f t="shared" si="476"/>
        <v>59.983352823792316</v>
      </c>
      <c r="O510" s="16">
        <f t="shared" si="461"/>
        <v>30.016647176207684</v>
      </c>
      <c r="P510" s="49">
        <f t="shared" si="477"/>
        <v>4.6576375973444509E-2</v>
      </c>
      <c r="Q510" s="20">
        <f t="shared" si="431"/>
        <v>4.6576375973444509E-2</v>
      </c>
      <c r="R510" s="49">
        <f t="shared" si="478"/>
        <v>9.3105839450674438E-2</v>
      </c>
      <c r="S510" s="20">
        <f t="shared" si="432"/>
        <v>9.3105839450674438E-2</v>
      </c>
      <c r="T510" s="57">
        <f t="shared" si="479"/>
        <v>-8.3791393176057438E-2</v>
      </c>
      <c r="U510" s="16">
        <f t="shared" si="462"/>
        <v>-3.1729091124591963E-3</v>
      </c>
      <c r="V510" s="16">
        <f t="shared" si="480"/>
        <v>-3.1729091124591963E-3</v>
      </c>
      <c r="W510" s="34">
        <f t="shared" si="433"/>
        <v>4</v>
      </c>
      <c r="X510" s="49">
        <f t="shared" si="481"/>
        <v>59.983320106711012</v>
      </c>
      <c r="Y510" s="20">
        <f t="shared" si="482"/>
        <v>59.983320106711012</v>
      </c>
      <c r="Z510" s="16">
        <f t="shared" si="463"/>
        <v>30.016679893288988</v>
      </c>
      <c r="AA510" s="49">
        <f t="shared" si="434"/>
        <v>-1.8331117318626387E-3</v>
      </c>
      <c r="AB510" s="20">
        <f t="shared" si="464"/>
        <v>359.99816688826814</v>
      </c>
      <c r="AC510" s="49">
        <f t="shared" si="465"/>
        <v>3.6643759018414432E-3</v>
      </c>
      <c r="AD510" s="20">
        <f t="shared" si="466"/>
        <v>359.99633562409815</v>
      </c>
      <c r="AF510" s="58">
        <f t="shared" si="483"/>
        <v>6.1111903391328646</v>
      </c>
      <c r="AG510" s="51">
        <f t="shared" si="467"/>
        <v>366.67142034797189</v>
      </c>
      <c r="AH510" s="16">
        <f t="shared" si="468"/>
        <v>250.00324114634449</v>
      </c>
      <c r="AI510" s="52">
        <f t="shared" si="435"/>
        <v>159.83817186625737</v>
      </c>
      <c r="AJ510" s="52">
        <f t="shared" si="469"/>
        <v>4.8409487705328047E-2</v>
      </c>
      <c r="AK510" s="16">
        <f t="shared" si="484"/>
        <v>23.422663407641323</v>
      </c>
      <c r="AL510" s="16">
        <f t="shared" si="485"/>
        <v>23.420830295909468</v>
      </c>
      <c r="AM510" s="32">
        <f t="shared" si="436"/>
        <v>6.1111903297622989</v>
      </c>
      <c r="AN510" s="32">
        <f t="shared" si="437"/>
        <v>-3.3842373155372208E-4</v>
      </c>
      <c r="AO510" s="32">
        <f t="shared" si="438"/>
        <v>5.6076904526497957</v>
      </c>
      <c r="AP510" s="32">
        <f t="shared" si="439"/>
        <v>-3.3842373155372208E-4</v>
      </c>
      <c r="AQ510" s="32">
        <f t="shared" si="440"/>
        <v>2.4290852257260496</v>
      </c>
      <c r="AR510" s="56">
        <f t="shared" si="487"/>
        <v>2881.9712955541777</v>
      </c>
      <c r="AS510" s="56">
        <f t="shared" si="487"/>
        <v>-5.6481136650544883E-2</v>
      </c>
      <c r="AT510" s="56">
        <f t="shared" si="487"/>
        <v>597.32234732289464</v>
      </c>
      <c r="AU510" s="55">
        <f t="shared" si="471"/>
        <v>0.31005890174502254</v>
      </c>
      <c r="AV510" s="56">
        <f t="shared" si="441"/>
        <v>11547.304790007654</v>
      </c>
      <c r="AW510" s="53">
        <f t="shared" si="442"/>
        <v>1.0320082897602952E-2</v>
      </c>
      <c r="AX510" s="53">
        <f t="shared" si="443"/>
        <v>9.675646828923537E-2</v>
      </c>
      <c r="AY510" s="56">
        <f t="shared" si="444"/>
        <v>676.66456073817176</v>
      </c>
      <c r="AZ510" s="56">
        <f t="shared" si="445"/>
        <v>399.59542966564345</v>
      </c>
      <c r="BA510" s="53">
        <f t="shared" si="446"/>
        <v>7.4403432051347793E-3</v>
      </c>
      <c r="BB510" s="56">
        <f t="shared" si="447"/>
        <v>277.09544944014164</v>
      </c>
      <c r="BC510" s="56">
        <f t="shared" si="448"/>
        <v>-2.6318367613328064E-2</v>
      </c>
      <c r="BD510" s="53">
        <f t="shared" si="449"/>
        <v>-2.352130998864492E-8</v>
      </c>
      <c r="BE510" s="32">
        <f t="shared" si="450"/>
        <v>6.1111903156115543</v>
      </c>
      <c r="BF510" s="53">
        <f t="shared" si="451"/>
        <v>4.9492290803013309E-7</v>
      </c>
      <c r="BG510" s="51">
        <f t="shared" si="472"/>
        <v>6.1111908105344623</v>
      </c>
      <c r="BH510" s="51">
        <f t="shared" si="452"/>
        <v>-8.9372222085183726E-3</v>
      </c>
      <c r="BI510" s="51">
        <f t="shared" si="453"/>
        <v>-8.3791386735198606E-2</v>
      </c>
    </row>
    <row r="511" spans="1:61" ht="12.75" customHeight="1" x14ac:dyDescent="0.2">
      <c r="A511" s="45">
        <f t="shared" si="454"/>
        <v>485</v>
      </c>
      <c r="B511" s="57">
        <f t="shared" si="473"/>
        <v>9.675646828923537E-2</v>
      </c>
      <c r="C511" s="16">
        <f t="shared" si="455"/>
        <v>9.3092092387394132E-2</v>
      </c>
      <c r="D511" s="34">
        <f t="shared" si="456"/>
        <v>1</v>
      </c>
      <c r="E511" s="49">
        <f t="shared" si="474"/>
        <v>8.060655416657897E-2</v>
      </c>
      <c r="F511" s="49">
        <f t="shared" si="457"/>
        <v>4.6569544997254138E-2</v>
      </c>
      <c r="G511" s="20">
        <f t="shared" si="428"/>
        <v>4.6569544997254138E-2</v>
      </c>
      <c r="H511" s="49">
        <f t="shared" si="458"/>
        <v>30.016712651472982</v>
      </c>
      <c r="I511" s="20">
        <f t="shared" si="429"/>
        <v>30.016712651472982</v>
      </c>
      <c r="J511" s="57">
        <f t="shared" si="459"/>
        <v>0</v>
      </c>
      <c r="K511" s="16">
        <f t="shared" si="430"/>
        <v>30.016712651472982</v>
      </c>
      <c r="L511" s="34">
        <f t="shared" si="460"/>
        <v>1</v>
      </c>
      <c r="M511" s="49">
        <f t="shared" si="475"/>
        <v>59.983320106711027</v>
      </c>
      <c r="N511" s="20">
        <f t="shared" si="476"/>
        <v>59.983320106711027</v>
      </c>
      <c r="O511" s="16">
        <f t="shared" si="461"/>
        <v>30.016679893288973</v>
      </c>
      <c r="P511" s="49">
        <f t="shared" si="477"/>
        <v>4.6569544997254096E-2</v>
      </c>
      <c r="Q511" s="20">
        <f t="shared" si="431"/>
        <v>4.6569544997254096E-2</v>
      </c>
      <c r="R511" s="49">
        <f t="shared" si="478"/>
        <v>9.309209238737251E-2</v>
      </c>
      <c r="S511" s="20">
        <f t="shared" si="432"/>
        <v>9.309209238737251E-2</v>
      </c>
      <c r="T511" s="57">
        <f t="shared" si="479"/>
        <v>-8.3791386735198606E-2</v>
      </c>
      <c r="U511" s="16">
        <f t="shared" si="462"/>
        <v>-3.184832568619636E-3</v>
      </c>
      <c r="V511" s="16">
        <f t="shared" si="480"/>
        <v>-3.184832568619636E-3</v>
      </c>
      <c r="W511" s="34">
        <f t="shared" si="433"/>
        <v>4</v>
      </c>
      <c r="X511" s="49">
        <f t="shared" si="481"/>
        <v>59.98328739966604</v>
      </c>
      <c r="Y511" s="20">
        <f t="shared" si="482"/>
        <v>59.98328739966604</v>
      </c>
      <c r="Z511" s="16">
        <f t="shared" si="463"/>
        <v>30.01671260033396</v>
      </c>
      <c r="AA511" s="49">
        <f t="shared" si="434"/>
        <v>-1.8400027963629086E-3</v>
      </c>
      <c r="AB511" s="20">
        <f t="shared" si="464"/>
        <v>359.99815999720363</v>
      </c>
      <c r="AC511" s="49">
        <f t="shared" si="465"/>
        <v>3.6781475364167818E-3</v>
      </c>
      <c r="AD511" s="20">
        <f t="shared" si="466"/>
        <v>359.99632185246361</v>
      </c>
      <c r="AF511" s="58">
        <f t="shared" si="483"/>
        <v>6.1111908105344623</v>
      </c>
      <c r="AG511" s="51">
        <f t="shared" si="467"/>
        <v>366.67144863206772</v>
      </c>
      <c r="AH511" s="16">
        <f t="shared" si="468"/>
        <v>250.00326043095529</v>
      </c>
      <c r="AI511" s="52">
        <f t="shared" si="435"/>
        <v>159.8381965252741</v>
      </c>
      <c r="AJ511" s="52">
        <f t="shared" si="469"/>
        <v>4.840954779359663E-2</v>
      </c>
      <c r="AK511" s="16">
        <f t="shared" si="484"/>
        <v>23.47107295543492</v>
      </c>
      <c r="AL511" s="16">
        <f t="shared" si="485"/>
        <v>23.469232952638549</v>
      </c>
      <c r="AM511" s="32">
        <f t="shared" si="436"/>
        <v>6.1111908010933362</v>
      </c>
      <c r="AN511" s="32">
        <f t="shared" si="437"/>
        <v>-3.3969551827063251E-4</v>
      </c>
      <c r="AO511" s="32">
        <f t="shared" si="438"/>
        <v>5.6056368277058741</v>
      </c>
      <c r="AP511" s="32">
        <f t="shared" si="439"/>
        <v>-3.3969551827063251E-4</v>
      </c>
      <c r="AQ511" s="32">
        <f t="shared" si="440"/>
        <v>2.4338218429530616</v>
      </c>
      <c r="AR511" s="56">
        <f t="shared" si="487"/>
        <v>2887.5769323818836</v>
      </c>
      <c r="AS511" s="56">
        <f t="shared" si="487"/>
        <v>-5.6820832168815519E-2</v>
      </c>
      <c r="AT511" s="56">
        <f t="shared" si="487"/>
        <v>599.75616916584772</v>
      </c>
      <c r="AU511" s="55">
        <f t="shared" si="471"/>
        <v>0.31005890174502254</v>
      </c>
      <c r="AV511" s="56">
        <f t="shared" si="441"/>
        <v>11547.306571466856</v>
      </c>
      <c r="AW511" s="53">
        <f t="shared" si="442"/>
        <v>1.0320084489732628E-2</v>
      </c>
      <c r="AX511" s="53">
        <f t="shared" si="443"/>
        <v>9.6756475752781915E-2</v>
      </c>
      <c r="AY511" s="56">
        <f t="shared" si="444"/>
        <v>676.66450854200173</v>
      </c>
      <c r="AZ511" s="56">
        <f t="shared" si="445"/>
        <v>399.59549131318522</v>
      </c>
      <c r="BA511" s="53">
        <f t="shared" si="446"/>
        <v>7.4403432051347793E-3</v>
      </c>
      <c r="BB511" s="56">
        <f t="shared" si="447"/>
        <v>277.09549218901219</v>
      </c>
      <c r="BC511" s="56">
        <f t="shared" si="448"/>
        <v>-2.6474960195685071E-2</v>
      </c>
      <c r="BD511" s="53">
        <f t="shared" si="449"/>
        <v>-2.366126025933254E-8</v>
      </c>
      <c r="BE511" s="32">
        <f t="shared" si="450"/>
        <v>6.1111907868732018</v>
      </c>
      <c r="BF511" s="53">
        <f t="shared" si="451"/>
        <v>4.967827758616622E-7</v>
      </c>
      <c r="BG511" s="51">
        <f t="shared" si="472"/>
        <v>6.1111912836559776</v>
      </c>
      <c r="BH511" s="51">
        <f t="shared" si="452"/>
        <v>-8.9372222084151826E-3</v>
      </c>
      <c r="BI511" s="51">
        <f t="shared" si="453"/>
        <v>-8.3791380270778301E-2</v>
      </c>
    </row>
    <row r="512" spans="1:61" ht="12.75" customHeight="1" x14ac:dyDescent="0.2">
      <c r="A512" s="45">
        <f t="shared" si="454"/>
        <v>486</v>
      </c>
      <c r="B512" s="57">
        <f t="shared" si="473"/>
        <v>9.6756475752781915E-2</v>
      </c>
      <c r="C512" s="16">
        <f t="shared" si="455"/>
        <v>9.3078328216392947E-2</v>
      </c>
      <c r="D512" s="34">
        <f t="shared" si="456"/>
        <v>1</v>
      </c>
      <c r="E512" s="49">
        <f t="shared" si="474"/>
        <v>8.0594609472676812E-2</v>
      </c>
      <c r="F512" s="49">
        <f t="shared" si="457"/>
        <v>4.6562705435347365E-2</v>
      </c>
      <c r="G512" s="20">
        <f t="shared" si="428"/>
        <v>4.6562705435347365E-2</v>
      </c>
      <c r="H512" s="49">
        <f t="shared" si="458"/>
        <v>30.016745348853284</v>
      </c>
      <c r="I512" s="20">
        <f t="shared" si="429"/>
        <v>30.016745348853284</v>
      </c>
      <c r="J512" s="57">
        <f t="shared" si="459"/>
        <v>0</v>
      </c>
      <c r="K512" s="16">
        <f t="shared" si="430"/>
        <v>30.016745348853284</v>
      </c>
      <c r="L512" s="34">
        <f t="shared" si="460"/>
        <v>1</v>
      </c>
      <c r="M512" s="49">
        <f t="shared" si="475"/>
        <v>59.983287399666047</v>
      </c>
      <c r="N512" s="20">
        <f t="shared" si="476"/>
        <v>59.983287399666047</v>
      </c>
      <c r="O512" s="16">
        <f t="shared" si="461"/>
        <v>30.016712600333953</v>
      </c>
      <c r="P512" s="49">
        <f t="shared" si="477"/>
        <v>4.656270543534733E-2</v>
      </c>
      <c r="Q512" s="20">
        <f t="shared" si="431"/>
        <v>4.656270543534733E-2</v>
      </c>
      <c r="R512" s="49">
        <f t="shared" si="478"/>
        <v>9.3078328214442077E-2</v>
      </c>
      <c r="S512" s="20">
        <f t="shared" si="432"/>
        <v>9.3078328214442077E-2</v>
      </c>
      <c r="T512" s="57">
        <f t="shared" si="479"/>
        <v>-8.3791380270778301E-2</v>
      </c>
      <c r="U512" s="16">
        <f t="shared" si="462"/>
        <v>-3.1967707981014892E-3</v>
      </c>
      <c r="V512" s="16">
        <f t="shared" si="480"/>
        <v>-3.1967707981014892E-3</v>
      </c>
      <c r="W512" s="34">
        <f t="shared" si="433"/>
        <v>4</v>
      </c>
      <c r="X512" s="49">
        <f t="shared" si="481"/>
        <v>59.983254702669925</v>
      </c>
      <c r="Y512" s="20">
        <f t="shared" si="482"/>
        <v>59.983254702669925</v>
      </c>
      <c r="Z512" s="16">
        <f t="shared" si="463"/>
        <v>30.016745297330075</v>
      </c>
      <c r="AA512" s="49">
        <f t="shared" si="434"/>
        <v>-1.8469024134127937E-3</v>
      </c>
      <c r="AB512" s="20">
        <f t="shared" si="464"/>
        <v>359.99815309758657</v>
      </c>
      <c r="AC512" s="49">
        <f t="shared" si="465"/>
        <v>3.6919361138196306E-3</v>
      </c>
      <c r="AD512" s="20">
        <f t="shared" si="466"/>
        <v>359.9963080638862</v>
      </c>
      <c r="AF512" s="58">
        <f t="shared" si="483"/>
        <v>6.1111912836559776</v>
      </c>
      <c r="AG512" s="51">
        <f t="shared" si="467"/>
        <v>366.67147701935869</v>
      </c>
      <c r="AH512" s="16">
        <f t="shared" si="468"/>
        <v>250.0032797859264</v>
      </c>
      <c r="AI512" s="52">
        <f t="shared" si="435"/>
        <v>159.83822127426171</v>
      </c>
      <c r="AJ512" s="52">
        <f t="shared" si="469"/>
        <v>4.8409607848782343E-2</v>
      </c>
      <c r="AK512" s="16">
        <f t="shared" si="484"/>
        <v>23.519482563283702</v>
      </c>
      <c r="AL512" s="16">
        <f t="shared" si="485"/>
        <v>23.517635660870269</v>
      </c>
      <c r="AM512" s="32">
        <f t="shared" si="436"/>
        <v>6.1111912741439385</v>
      </c>
      <c r="AN512" s="32">
        <f t="shared" si="437"/>
        <v>-3.4096888100819335E-4</v>
      </c>
      <c r="AO512" s="32">
        <f t="shared" si="438"/>
        <v>5.6035792012946093</v>
      </c>
      <c r="AP512" s="32">
        <f t="shared" si="439"/>
        <v>-3.4096888100819335E-4</v>
      </c>
      <c r="AQ512" s="32">
        <f t="shared" si="440"/>
        <v>2.4385567297053981</v>
      </c>
      <c r="AR512" s="56">
        <f t="shared" si="487"/>
        <v>2893.180511583178</v>
      </c>
      <c r="AS512" s="56">
        <f t="shared" si="487"/>
        <v>-5.7161801049823713E-2</v>
      </c>
      <c r="AT512" s="56">
        <f t="shared" si="487"/>
        <v>602.19472589555312</v>
      </c>
      <c r="AU512" s="55">
        <f t="shared" si="471"/>
        <v>0.31005890174502254</v>
      </c>
      <c r="AV512" s="56">
        <f t="shared" si="441"/>
        <v>11547.308359425888</v>
      </c>
      <c r="AW512" s="53">
        <f t="shared" si="442"/>
        <v>1.0320086087671348E-2</v>
      </c>
      <c r="AX512" s="53">
        <f t="shared" si="443"/>
        <v>9.6756483243559413E-2</v>
      </c>
      <c r="AY512" s="56">
        <f t="shared" si="444"/>
        <v>676.6644561554009</v>
      </c>
      <c r="AZ512" s="56">
        <f t="shared" si="445"/>
        <v>399.5955531856543</v>
      </c>
      <c r="BA512" s="53">
        <f t="shared" si="446"/>
        <v>7.4403432051347793E-3</v>
      </c>
      <c r="BB512" s="56">
        <f t="shared" si="447"/>
        <v>277.09553509385631</v>
      </c>
      <c r="BC512" s="56">
        <f t="shared" si="448"/>
        <v>-2.6632124109710276E-2</v>
      </c>
      <c r="BD512" s="53">
        <f t="shared" si="449"/>
        <v>-2.3801721141828289E-8</v>
      </c>
      <c r="BE512" s="32">
        <f t="shared" si="450"/>
        <v>6.1111912598542562</v>
      </c>
      <c r="BF512" s="53">
        <f t="shared" si="451"/>
        <v>4.9864494809425028E-7</v>
      </c>
      <c r="BG512" s="51">
        <f t="shared" si="472"/>
        <v>6.1111917584992046</v>
      </c>
      <c r="BH512" s="51">
        <f t="shared" si="452"/>
        <v>-8.9372222083114791E-3</v>
      </c>
      <c r="BI512" s="51">
        <f t="shared" si="453"/>
        <v>-8.3791373782772169E-2</v>
      </c>
    </row>
    <row r="513" spans="1:61" ht="12.75" customHeight="1" x14ac:dyDescent="0.2">
      <c r="A513" s="45">
        <f t="shared" si="454"/>
        <v>487</v>
      </c>
      <c r="B513" s="57">
        <f t="shared" si="473"/>
        <v>9.6756483243559413E-2</v>
      </c>
      <c r="C513" s="16">
        <f t="shared" si="455"/>
        <v>9.3064547129756647E-2</v>
      </c>
      <c r="D513" s="34">
        <f t="shared" si="456"/>
        <v>1</v>
      </c>
      <c r="E513" s="49">
        <f t="shared" si="474"/>
        <v>8.058265014788131E-2</v>
      </c>
      <c r="F513" s="49">
        <f t="shared" si="457"/>
        <v>4.6555857383574227E-2</v>
      </c>
      <c r="G513" s="20">
        <f t="shared" si="428"/>
        <v>4.6555857383574227E-2</v>
      </c>
      <c r="H513" s="49">
        <f t="shared" si="458"/>
        <v>30.016778036174227</v>
      </c>
      <c r="I513" s="20">
        <f t="shared" si="429"/>
        <v>30.016778036174227</v>
      </c>
      <c r="J513" s="57">
        <f t="shared" si="459"/>
        <v>0</v>
      </c>
      <c r="K513" s="16">
        <f t="shared" si="430"/>
        <v>30.016778036174227</v>
      </c>
      <c r="L513" s="34">
        <f t="shared" si="460"/>
        <v>1</v>
      </c>
      <c r="M513" s="49">
        <f t="shared" si="475"/>
        <v>59.983254702669925</v>
      </c>
      <c r="N513" s="20">
        <f t="shared" si="476"/>
        <v>59.983254702669925</v>
      </c>
      <c r="O513" s="16">
        <f t="shared" si="461"/>
        <v>30.016745297330075</v>
      </c>
      <c r="P513" s="49">
        <f t="shared" si="477"/>
        <v>4.6555857383574199E-2</v>
      </c>
      <c r="Q513" s="20">
        <f t="shared" si="431"/>
        <v>4.6555857383574199E-2</v>
      </c>
      <c r="R513" s="49">
        <f t="shared" si="478"/>
        <v>9.3064547127932495E-2</v>
      </c>
      <c r="S513" s="20">
        <f t="shared" si="432"/>
        <v>9.3064547127932495E-2</v>
      </c>
      <c r="T513" s="57">
        <f t="shared" si="479"/>
        <v>-8.3791373782772169E-2</v>
      </c>
      <c r="U513" s="16">
        <f t="shared" si="462"/>
        <v>-3.2087236348908588E-3</v>
      </c>
      <c r="V513" s="16">
        <f t="shared" si="480"/>
        <v>-3.2087236348908588E-3</v>
      </c>
      <c r="W513" s="34">
        <f t="shared" si="433"/>
        <v>4</v>
      </c>
      <c r="X513" s="49">
        <f t="shared" si="481"/>
        <v>59.983222015735045</v>
      </c>
      <c r="Y513" s="20">
        <f t="shared" si="482"/>
        <v>59.983222015735045</v>
      </c>
      <c r="Z513" s="16">
        <f t="shared" si="463"/>
        <v>30.016777984264955</v>
      </c>
      <c r="AA513" s="49">
        <f t="shared" si="434"/>
        <v>-1.8538104871237407E-3</v>
      </c>
      <c r="AB513" s="20">
        <f t="shared" si="464"/>
        <v>359.99814618951285</v>
      </c>
      <c r="AC513" s="49">
        <f t="shared" si="465"/>
        <v>3.7057416416197103E-3</v>
      </c>
      <c r="AD513" s="20">
        <f t="shared" si="466"/>
        <v>359.99629425835838</v>
      </c>
      <c r="AF513" s="58">
        <f t="shared" si="483"/>
        <v>6.1111917584992046</v>
      </c>
      <c r="AG513" s="51">
        <f t="shared" si="467"/>
        <v>366.67150550995228</v>
      </c>
      <c r="AH513" s="16">
        <f t="shared" si="468"/>
        <v>250.00329921133113</v>
      </c>
      <c r="AI513" s="52">
        <f t="shared" si="435"/>
        <v>159.83824611331391</v>
      </c>
      <c r="AJ513" s="52">
        <f t="shared" si="469"/>
        <v>4.8409667870714657E-2</v>
      </c>
      <c r="AK513" s="16">
        <f t="shared" si="484"/>
        <v>23.567892231154417</v>
      </c>
      <c r="AL513" s="16">
        <f t="shared" si="485"/>
        <v>23.566038420667269</v>
      </c>
      <c r="AM513" s="32">
        <f t="shared" si="436"/>
        <v>6.1111917489159007</v>
      </c>
      <c r="AN513" s="32">
        <f t="shared" si="437"/>
        <v>-3.4224380206083463E-4</v>
      </c>
      <c r="AO513" s="32">
        <f t="shared" si="438"/>
        <v>5.6015175748683035</v>
      </c>
      <c r="AP513" s="32">
        <f t="shared" si="439"/>
        <v>-3.4224380206083463E-4</v>
      </c>
      <c r="AQ513" s="32">
        <f t="shared" si="440"/>
        <v>2.4432898826089593</v>
      </c>
      <c r="AR513" s="56">
        <f t="shared" si="487"/>
        <v>2898.7820291580465</v>
      </c>
      <c r="AS513" s="56">
        <f t="shared" si="487"/>
        <v>-5.7504044851884546E-2</v>
      </c>
      <c r="AT513" s="56">
        <f t="shared" si="487"/>
        <v>604.63801577816207</v>
      </c>
      <c r="AU513" s="55">
        <f t="shared" si="471"/>
        <v>0.31005890174502254</v>
      </c>
      <c r="AV513" s="56">
        <f t="shared" si="441"/>
        <v>11547.310153891523</v>
      </c>
      <c r="AW513" s="53">
        <f t="shared" si="442"/>
        <v>1.0320087691425164E-2</v>
      </c>
      <c r="AX513" s="53">
        <f t="shared" si="443"/>
        <v>9.6756490761596176E-2</v>
      </c>
      <c r="AY513" s="56">
        <f t="shared" si="444"/>
        <v>676.66440357817112</v>
      </c>
      <c r="AZ513" s="56">
        <f t="shared" si="445"/>
        <v>399.59561528328481</v>
      </c>
      <c r="BA513" s="53">
        <f t="shared" si="446"/>
        <v>7.4403432051347793E-3</v>
      </c>
      <c r="BB513" s="56">
        <f t="shared" si="447"/>
        <v>277.0955781548364</v>
      </c>
      <c r="BC513" s="56">
        <f t="shared" si="448"/>
        <v>-2.6789859950099526E-2</v>
      </c>
      <c r="BD513" s="53">
        <f t="shared" si="449"/>
        <v>-2.394269316762506E-8</v>
      </c>
      <c r="BE513" s="32">
        <f t="shared" si="450"/>
        <v>6.1111917345565114</v>
      </c>
      <c r="BF513" s="53">
        <f t="shared" si="451"/>
        <v>5.0050939883239348E-7</v>
      </c>
      <c r="BG513" s="51">
        <f t="shared" si="472"/>
        <v>6.1111922350659107</v>
      </c>
      <c r="BH513" s="51">
        <f t="shared" si="452"/>
        <v>-8.9372222082072586E-3</v>
      </c>
      <c r="BI513" s="51">
        <f t="shared" si="453"/>
        <v>-8.3791367271155562E-2</v>
      </c>
    </row>
    <row r="514" spans="1:61" ht="12.75" customHeight="1" x14ac:dyDescent="0.2">
      <c r="A514" s="45">
        <f t="shared" si="454"/>
        <v>488</v>
      </c>
      <c r="B514" s="57">
        <f t="shared" si="473"/>
        <v>9.6756490761596176E-2</v>
      </c>
      <c r="C514" s="16">
        <f t="shared" si="455"/>
        <v>9.3050749119981901E-2</v>
      </c>
      <c r="D514" s="34">
        <f t="shared" si="456"/>
        <v>1</v>
      </c>
      <c r="E514" s="49">
        <f t="shared" si="474"/>
        <v>8.0570676185716422E-2</v>
      </c>
      <c r="F514" s="49">
        <f t="shared" si="457"/>
        <v>4.654900083814497E-2</v>
      </c>
      <c r="G514" s="20">
        <f t="shared" si="428"/>
        <v>4.654900083814497E-2</v>
      </c>
      <c r="H514" s="49">
        <f t="shared" si="458"/>
        <v>30.01681071342345</v>
      </c>
      <c r="I514" s="20">
        <f t="shared" si="429"/>
        <v>30.01681071342345</v>
      </c>
      <c r="J514" s="57">
        <f t="shared" si="459"/>
        <v>0</v>
      </c>
      <c r="K514" s="16">
        <f t="shared" si="430"/>
        <v>30.01681071342345</v>
      </c>
      <c r="L514" s="34">
        <f t="shared" si="460"/>
        <v>1</v>
      </c>
      <c r="M514" s="49">
        <f t="shared" si="475"/>
        <v>59.983222015735045</v>
      </c>
      <c r="N514" s="20">
        <f t="shared" si="476"/>
        <v>59.983222015735045</v>
      </c>
      <c r="O514" s="16">
        <f t="shared" si="461"/>
        <v>30.016777984264955</v>
      </c>
      <c r="P514" s="49">
        <f t="shared" si="477"/>
        <v>4.6549000838144963E-2</v>
      </c>
      <c r="Q514" s="20">
        <f t="shared" si="431"/>
        <v>4.6549000838144963E-2</v>
      </c>
      <c r="R514" s="49">
        <f t="shared" si="478"/>
        <v>9.3050749120337686E-2</v>
      </c>
      <c r="S514" s="20">
        <f t="shared" si="432"/>
        <v>9.3050749120337686E-2</v>
      </c>
      <c r="T514" s="57">
        <f t="shared" si="479"/>
        <v>-8.3791367271155562E-2</v>
      </c>
      <c r="U514" s="16">
        <f t="shared" si="462"/>
        <v>-3.2206910854391396E-3</v>
      </c>
      <c r="V514" s="16">
        <f t="shared" si="480"/>
        <v>-3.2206910854391396E-3</v>
      </c>
      <c r="W514" s="34">
        <f t="shared" si="433"/>
        <v>4</v>
      </c>
      <c r="X514" s="49">
        <f t="shared" si="481"/>
        <v>59.983189338873835</v>
      </c>
      <c r="Y514" s="20">
        <f t="shared" si="482"/>
        <v>59.983189338873835</v>
      </c>
      <c r="Z514" s="16">
        <f t="shared" si="463"/>
        <v>30.016810661126165</v>
      </c>
      <c r="AA514" s="49">
        <f t="shared" si="434"/>
        <v>-1.8607270212470254E-3</v>
      </c>
      <c r="AB514" s="20">
        <f t="shared" si="464"/>
        <v>359.99813927297873</v>
      </c>
      <c r="AC514" s="49">
        <f t="shared" si="465"/>
        <v>3.7195639310829052E-3</v>
      </c>
      <c r="AD514" s="20">
        <f t="shared" si="466"/>
        <v>359.9962804360689</v>
      </c>
      <c r="AF514" s="58">
        <f t="shared" si="483"/>
        <v>6.1111922350659107</v>
      </c>
      <c r="AG514" s="51">
        <f t="shared" si="467"/>
        <v>366.67153410395463</v>
      </c>
      <c r="AH514" s="16">
        <f t="shared" si="468"/>
        <v>250.00331870724182</v>
      </c>
      <c r="AI514" s="52">
        <f t="shared" si="435"/>
        <v>159.8382710425233</v>
      </c>
      <c r="AJ514" s="52">
        <f t="shared" si="469"/>
        <v>4.840972785939357E-2</v>
      </c>
      <c r="AK514" s="16">
        <f t="shared" si="484"/>
        <v>23.616301959013811</v>
      </c>
      <c r="AL514" s="16">
        <f t="shared" si="485"/>
        <v>23.614441231992544</v>
      </c>
      <c r="AM514" s="32">
        <f t="shared" si="436"/>
        <v>6.1111922254109876</v>
      </c>
      <c r="AN514" s="32">
        <f t="shared" si="437"/>
        <v>-3.4352028211820471E-4</v>
      </c>
      <c r="AO514" s="32">
        <f t="shared" si="438"/>
        <v>5.5994519498863262</v>
      </c>
      <c r="AP514" s="32">
        <f t="shared" si="439"/>
        <v>-3.4352028211820471E-4</v>
      </c>
      <c r="AQ514" s="32">
        <f t="shared" si="440"/>
        <v>2.4480212982811085</v>
      </c>
      <c r="AR514" s="56">
        <f t="shared" si="487"/>
        <v>2904.3814811079328</v>
      </c>
      <c r="AS514" s="56">
        <f t="shared" si="487"/>
        <v>-5.784756513400275E-2</v>
      </c>
      <c r="AT514" s="56">
        <f t="shared" si="487"/>
        <v>607.08603707644318</v>
      </c>
      <c r="AU514" s="55">
        <f t="shared" si="471"/>
        <v>0.31005890174502254</v>
      </c>
      <c r="AV514" s="56">
        <f t="shared" si="441"/>
        <v>11547.311954870447</v>
      </c>
      <c r="AW514" s="53">
        <f t="shared" si="442"/>
        <v>1.0320089301000049E-2</v>
      </c>
      <c r="AX514" s="53">
        <f t="shared" si="443"/>
        <v>9.6756498306920194E-2</v>
      </c>
      <c r="AY514" s="56">
        <f t="shared" si="444"/>
        <v>676.6643508101165</v>
      </c>
      <c r="AZ514" s="56">
        <f t="shared" si="445"/>
        <v>399.59567760630824</v>
      </c>
      <c r="BA514" s="53">
        <f t="shared" si="446"/>
        <v>7.4403432051347793E-3</v>
      </c>
      <c r="BB514" s="56">
        <f t="shared" si="447"/>
        <v>277.09562137211293</v>
      </c>
      <c r="BC514" s="56">
        <f t="shared" si="448"/>
        <v>-2.6948168304670617E-2</v>
      </c>
      <c r="BD514" s="53">
        <f t="shared" si="449"/>
        <v>-2.4084176862068674E-8</v>
      </c>
      <c r="BE514" s="32">
        <f t="shared" si="450"/>
        <v>6.1111922109817343</v>
      </c>
      <c r="BF514" s="53">
        <f t="shared" si="451"/>
        <v>5.0237612908240547E-7</v>
      </c>
      <c r="BG514" s="51">
        <f t="shared" si="472"/>
        <v>6.1111927133578634</v>
      </c>
      <c r="BH514" s="51">
        <f t="shared" si="452"/>
        <v>-8.9372222081025229E-3</v>
      </c>
      <c r="BI514" s="51">
        <f t="shared" si="453"/>
        <v>-8.3791360735904277E-2</v>
      </c>
    </row>
    <row r="515" spans="1:61" ht="12.75" customHeight="1" x14ac:dyDescent="0.2">
      <c r="A515" s="45">
        <f t="shared" si="454"/>
        <v>489</v>
      </c>
      <c r="B515" s="57">
        <f t="shared" si="473"/>
        <v>9.6756498306920194E-2</v>
      </c>
      <c r="C515" s="16">
        <f t="shared" si="455"/>
        <v>9.3036934375845703E-2</v>
      </c>
      <c r="D515" s="34">
        <f t="shared" si="456"/>
        <v>1</v>
      </c>
      <c r="E515" s="49">
        <f t="shared" si="474"/>
        <v>8.055868774966099E-2</v>
      </c>
      <c r="F515" s="49">
        <f t="shared" si="457"/>
        <v>4.6542135893459999E-2</v>
      </c>
      <c r="G515" s="20">
        <f t="shared" si="428"/>
        <v>4.6542135893459999E-2</v>
      </c>
      <c r="H515" s="49">
        <f t="shared" si="458"/>
        <v>30.016843380588647</v>
      </c>
      <c r="I515" s="20">
        <f t="shared" si="429"/>
        <v>30.016843380588647</v>
      </c>
      <c r="J515" s="57">
        <f t="shared" si="459"/>
        <v>0</v>
      </c>
      <c r="K515" s="16">
        <f t="shared" si="430"/>
        <v>30.016843380588647</v>
      </c>
      <c r="L515" s="34">
        <f t="shared" si="460"/>
        <v>1</v>
      </c>
      <c r="M515" s="49">
        <f t="shared" si="475"/>
        <v>59.983189338873835</v>
      </c>
      <c r="N515" s="20">
        <f t="shared" si="476"/>
        <v>59.983189338873835</v>
      </c>
      <c r="O515" s="16">
        <f t="shared" si="461"/>
        <v>30.016810661126165</v>
      </c>
      <c r="P515" s="49">
        <f t="shared" si="477"/>
        <v>4.6542135893459999E-2</v>
      </c>
      <c r="Q515" s="20">
        <f t="shared" si="431"/>
        <v>4.6542135893459999E-2</v>
      </c>
      <c r="R515" s="49">
        <f t="shared" si="478"/>
        <v>9.303693437607892E-2</v>
      </c>
      <c r="S515" s="20">
        <f t="shared" si="432"/>
        <v>9.303693437607892E-2</v>
      </c>
      <c r="T515" s="57">
        <f t="shared" si="479"/>
        <v>-8.3791360735904277E-2</v>
      </c>
      <c r="U515" s="16">
        <f t="shared" si="462"/>
        <v>-3.2326729862432874E-3</v>
      </c>
      <c r="V515" s="16">
        <f t="shared" si="480"/>
        <v>-3.2326729862432874E-3</v>
      </c>
      <c r="W515" s="34">
        <f t="shared" si="433"/>
        <v>4</v>
      </c>
      <c r="X515" s="49">
        <f t="shared" si="481"/>
        <v>59.983156672098552</v>
      </c>
      <c r="Y515" s="20">
        <f t="shared" si="482"/>
        <v>59.983156672098552</v>
      </c>
      <c r="Z515" s="16">
        <f t="shared" si="463"/>
        <v>30.016843327901448</v>
      </c>
      <c r="AA515" s="49">
        <f t="shared" si="434"/>
        <v>-1.8676519213440452E-3</v>
      </c>
      <c r="AB515" s="20">
        <f t="shared" si="464"/>
        <v>359.99813234807868</v>
      </c>
      <c r="AC515" s="49">
        <f t="shared" si="465"/>
        <v>3.733402991280158E-3</v>
      </c>
      <c r="AD515" s="20">
        <f t="shared" si="466"/>
        <v>359.99626659700874</v>
      </c>
      <c r="AF515" s="58">
        <f t="shared" si="483"/>
        <v>6.1111927133578634</v>
      </c>
      <c r="AG515" s="51">
        <f t="shared" si="467"/>
        <v>366.67156280147179</v>
      </c>
      <c r="AH515" s="16">
        <f t="shared" si="468"/>
        <v>250.00333827373078</v>
      </c>
      <c r="AI515" s="52">
        <f t="shared" si="435"/>
        <v>159.83829606198228</v>
      </c>
      <c r="AJ515" s="52">
        <f t="shared" si="469"/>
        <v>4.840978781476224E-2</v>
      </c>
      <c r="AK515" s="16">
        <f t="shared" si="484"/>
        <v>23.664711746828573</v>
      </c>
      <c r="AL515" s="16">
        <f t="shared" si="485"/>
        <v>23.662844094907257</v>
      </c>
      <c r="AM515" s="32">
        <f t="shared" si="436"/>
        <v>6.1111927036309677</v>
      </c>
      <c r="AN515" s="32">
        <f t="shared" si="437"/>
        <v>-3.4479830374254235E-4</v>
      </c>
      <c r="AO515" s="32">
        <f t="shared" si="438"/>
        <v>5.5973823278067094</v>
      </c>
      <c r="AP515" s="32">
        <f t="shared" si="439"/>
        <v>-3.4479830374254235E-4</v>
      </c>
      <c r="AQ515" s="32">
        <f t="shared" si="440"/>
        <v>2.4527509733500303</v>
      </c>
      <c r="AR515" s="56">
        <f t="shared" si="487"/>
        <v>2909.9788634357396</v>
      </c>
      <c r="AS515" s="56">
        <f t="shared" si="487"/>
        <v>-5.8192363437745295E-2</v>
      </c>
      <c r="AT515" s="56">
        <f t="shared" si="487"/>
        <v>609.5387880497932</v>
      </c>
      <c r="AU515" s="55">
        <f t="shared" si="471"/>
        <v>0.31005890174502254</v>
      </c>
      <c r="AV515" s="56">
        <f t="shared" si="441"/>
        <v>11547.313762369338</v>
      </c>
      <c r="AW515" s="53">
        <f t="shared" si="442"/>
        <v>1.0320090916401974E-2</v>
      </c>
      <c r="AX515" s="53">
        <f t="shared" si="443"/>
        <v>9.6756505879559501E-2</v>
      </c>
      <c r="AY515" s="56">
        <f t="shared" si="444"/>
        <v>676.6642978510414</v>
      </c>
      <c r="AZ515" s="56">
        <f t="shared" si="445"/>
        <v>399.59574015495571</v>
      </c>
      <c r="BA515" s="53">
        <f t="shared" si="446"/>
        <v>7.4403432051347793E-3</v>
      </c>
      <c r="BB515" s="56">
        <f t="shared" si="447"/>
        <v>277.09566474584619</v>
      </c>
      <c r="BC515" s="56">
        <f t="shared" si="448"/>
        <v>-2.7107049760502377E-2</v>
      </c>
      <c r="BD515" s="53">
        <f t="shared" si="449"/>
        <v>-2.4226172749844539E-8</v>
      </c>
      <c r="BE515" s="32">
        <f t="shared" si="450"/>
        <v>6.1111926891316903</v>
      </c>
      <c r="BF515" s="53">
        <f t="shared" si="451"/>
        <v>5.0424511334043507E-7</v>
      </c>
      <c r="BG515" s="51">
        <f t="shared" si="472"/>
        <v>6.1111931933768036</v>
      </c>
      <c r="BH515" s="51">
        <f t="shared" si="452"/>
        <v>-8.9372222079972686E-3</v>
      </c>
      <c r="BI515" s="51">
        <f t="shared" si="453"/>
        <v>-8.3791354176994098E-2</v>
      </c>
    </row>
    <row r="516" spans="1:61" ht="12.75" customHeight="1" x14ac:dyDescent="0.2">
      <c r="A516" s="45">
        <f t="shared" si="454"/>
        <v>490</v>
      </c>
      <c r="B516" s="57">
        <f t="shared" si="473"/>
        <v>9.6756505879559501E-2</v>
      </c>
      <c r="C516" s="16">
        <f t="shared" si="455"/>
        <v>9.302310288830995E-2</v>
      </c>
      <c r="D516" s="34">
        <f t="shared" si="456"/>
        <v>1</v>
      </c>
      <c r="E516" s="49">
        <f t="shared" si="474"/>
        <v>8.0546684831909812E-2</v>
      </c>
      <c r="F516" s="49">
        <f t="shared" si="457"/>
        <v>4.6535262544962291E-2</v>
      </c>
      <c r="G516" s="20">
        <f t="shared" si="428"/>
        <v>4.6535262544962291E-2</v>
      </c>
      <c r="H516" s="49">
        <f t="shared" si="458"/>
        <v>30.016876037657582</v>
      </c>
      <c r="I516" s="20">
        <f t="shared" si="429"/>
        <v>30.016876037657582</v>
      </c>
      <c r="J516" s="57">
        <f t="shared" si="459"/>
        <v>0</v>
      </c>
      <c r="K516" s="16">
        <f t="shared" si="430"/>
        <v>30.016876037657582</v>
      </c>
      <c r="L516" s="34">
        <f t="shared" si="460"/>
        <v>1</v>
      </c>
      <c r="M516" s="49">
        <f t="shared" si="475"/>
        <v>59.983156672098538</v>
      </c>
      <c r="N516" s="20">
        <f t="shared" si="476"/>
        <v>59.983156672098538</v>
      </c>
      <c r="O516" s="16">
        <f t="shared" si="461"/>
        <v>30.016843327901462</v>
      </c>
      <c r="P516" s="49">
        <f t="shared" si="477"/>
        <v>4.6535262544962305E-2</v>
      </c>
      <c r="Q516" s="20">
        <f t="shared" si="431"/>
        <v>4.6535262544962305E-2</v>
      </c>
      <c r="R516" s="49">
        <f t="shared" si="478"/>
        <v>9.3023102887688253E-2</v>
      </c>
      <c r="S516" s="20">
        <f t="shared" si="432"/>
        <v>9.3023102887688253E-2</v>
      </c>
      <c r="T516" s="57">
        <f t="shared" si="479"/>
        <v>-8.3791354176994098E-2</v>
      </c>
      <c r="U516" s="16">
        <f t="shared" si="462"/>
        <v>-3.2446693450842862E-3</v>
      </c>
      <c r="V516" s="16">
        <f t="shared" si="480"/>
        <v>-3.2446693450842862E-3</v>
      </c>
      <c r="W516" s="34">
        <f t="shared" si="433"/>
        <v>4</v>
      </c>
      <c r="X516" s="49">
        <f t="shared" si="481"/>
        <v>59.983124015421453</v>
      </c>
      <c r="Y516" s="20">
        <f t="shared" si="482"/>
        <v>59.983124015421453</v>
      </c>
      <c r="Z516" s="16">
        <f t="shared" si="463"/>
        <v>30.016875984578547</v>
      </c>
      <c r="AA516" s="49">
        <f t="shared" si="434"/>
        <v>-1.87458519193383E-3</v>
      </c>
      <c r="AB516" s="20">
        <f t="shared" si="464"/>
        <v>359.99812541480804</v>
      </c>
      <c r="AC516" s="49">
        <f t="shared" si="465"/>
        <v>3.7472588309134663E-3</v>
      </c>
      <c r="AD516" s="20">
        <f t="shared" si="466"/>
        <v>359.99625274116909</v>
      </c>
      <c r="AF516" s="58">
        <f t="shared" si="483"/>
        <v>6.1111931933768036</v>
      </c>
      <c r="AG516" s="51">
        <f t="shared" si="467"/>
        <v>366.6715916026082</v>
      </c>
      <c r="AH516" s="16">
        <f t="shared" si="468"/>
        <v>250.00335791086925</v>
      </c>
      <c r="AI516" s="52">
        <f t="shared" si="435"/>
        <v>159.83832117178196</v>
      </c>
      <c r="AJ516" s="52">
        <f t="shared" si="469"/>
        <v>4.8409847736934353E-2</v>
      </c>
      <c r="AK516" s="16">
        <f t="shared" si="484"/>
        <v>23.713121594565507</v>
      </c>
      <c r="AL516" s="16">
        <f t="shared" si="485"/>
        <v>23.711247009373551</v>
      </c>
      <c r="AM516" s="32">
        <f t="shared" si="436"/>
        <v>6.1111931835775808</v>
      </c>
      <c r="AN516" s="32">
        <f t="shared" si="437"/>
        <v>-3.4607786776531325E-4</v>
      </c>
      <c r="AO516" s="32">
        <f t="shared" si="438"/>
        <v>5.5953087100945424</v>
      </c>
      <c r="AP516" s="32">
        <f t="shared" si="439"/>
        <v>-3.4607786776531325E-4</v>
      </c>
      <c r="AQ516" s="32">
        <f t="shared" si="440"/>
        <v>2.4574789044354453</v>
      </c>
      <c r="AR516" s="56">
        <f t="shared" si="487"/>
        <v>2915.5741721458344</v>
      </c>
      <c r="AS516" s="56">
        <f t="shared" si="487"/>
        <v>-5.8538441305510606E-2</v>
      </c>
      <c r="AT516" s="56">
        <f t="shared" si="487"/>
        <v>611.99626695422864</v>
      </c>
      <c r="AU516" s="55">
        <f t="shared" si="471"/>
        <v>0.31005890174502254</v>
      </c>
      <c r="AV516" s="56">
        <f t="shared" si="441"/>
        <v>11547.31557639478</v>
      </c>
      <c r="AW516" s="53">
        <f t="shared" si="442"/>
        <v>1.0320092537636823E-2</v>
      </c>
      <c r="AX516" s="53">
        <f t="shared" si="443"/>
        <v>9.6756513479541617E-2</v>
      </c>
      <c r="AY516" s="56">
        <f t="shared" si="444"/>
        <v>676.66424470075322</v>
      </c>
      <c r="AZ516" s="56">
        <f t="shared" si="445"/>
        <v>399.59580292945486</v>
      </c>
      <c r="BA516" s="53">
        <f t="shared" si="446"/>
        <v>7.4403432051347793E-3</v>
      </c>
      <c r="BB516" s="56">
        <f t="shared" si="447"/>
        <v>277.0957082761941</v>
      </c>
      <c r="BC516" s="56">
        <f t="shared" si="448"/>
        <v>-2.7266504895749222E-2</v>
      </c>
      <c r="BD516" s="53">
        <f t="shared" si="449"/>
        <v>-2.4368681347662095E-8</v>
      </c>
      <c r="BE516" s="32">
        <f t="shared" si="450"/>
        <v>6.1111931690081223</v>
      </c>
      <c r="BF516" s="53">
        <f t="shared" si="451"/>
        <v>5.0611635282019051E-7</v>
      </c>
      <c r="BG516" s="51">
        <f t="shared" si="472"/>
        <v>6.1111936751244746</v>
      </c>
      <c r="BH516" s="51">
        <f t="shared" si="452"/>
        <v>-8.9372222078914956E-3</v>
      </c>
      <c r="BI516" s="51">
        <f t="shared" si="453"/>
        <v>-8.3791347594401114E-2</v>
      </c>
    </row>
    <row r="517" spans="1:61" ht="12.75" customHeight="1" x14ac:dyDescent="0.2">
      <c r="A517" s="45">
        <f t="shared" si="454"/>
        <v>491</v>
      </c>
      <c r="B517" s="57">
        <f t="shared" si="473"/>
        <v>9.6756513479541617E-2</v>
      </c>
      <c r="C517" s="16">
        <f t="shared" si="455"/>
        <v>9.3009254648620754E-2</v>
      </c>
      <c r="D517" s="34">
        <f t="shared" si="456"/>
        <v>1</v>
      </c>
      <c r="E517" s="49">
        <f t="shared" si="474"/>
        <v>8.0534667424903797E-2</v>
      </c>
      <c r="F517" s="49">
        <f t="shared" si="457"/>
        <v>4.6528380788236998E-2</v>
      </c>
      <c r="G517" s="20">
        <f t="shared" si="428"/>
        <v>4.6528380788236998E-2</v>
      </c>
      <c r="H517" s="49">
        <f t="shared" si="458"/>
        <v>30.016908684617949</v>
      </c>
      <c r="I517" s="20">
        <f t="shared" si="429"/>
        <v>30.016908684617949</v>
      </c>
      <c r="J517" s="57">
        <f t="shared" si="459"/>
        <v>0</v>
      </c>
      <c r="K517" s="16">
        <f t="shared" si="430"/>
        <v>30.016908684617949</v>
      </c>
      <c r="L517" s="34">
        <f t="shared" si="460"/>
        <v>1</v>
      </c>
      <c r="M517" s="49">
        <f t="shared" si="475"/>
        <v>59.98312401542146</v>
      </c>
      <c r="N517" s="20">
        <f t="shared" si="476"/>
        <v>59.98312401542146</v>
      </c>
      <c r="O517" s="16">
        <f t="shared" si="461"/>
        <v>30.01687598457854</v>
      </c>
      <c r="P517" s="49">
        <f t="shared" si="477"/>
        <v>4.6528380788236977E-2</v>
      </c>
      <c r="Q517" s="20">
        <f t="shared" si="431"/>
        <v>4.6528380788236977E-2</v>
      </c>
      <c r="R517" s="49">
        <f t="shared" si="478"/>
        <v>9.3009254647710468E-2</v>
      </c>
      <c r="S517" s="20">
        <f t="shared" si="432"/>
        <v>9.3009254647710468E-2</v>
      </c>
      <c r="T517" s="57">
        <f t="shared" si="479"/>
        <v>-8.3791347594401114E-2</v>
      </c>
      <c r="U517" s="16">
        <f t="shared" si="462"/>
        <v>-3.2566801694973169E-3</v>
      </c>
      <c r="V517" s="16">
        <f t="shared" si="480"/>
        <v>-3.2566801694973169E-3</v>
      </c>
      <c r="W517" s="34">
        <f t="shared" si="433"/>
        <v>4</v>
      </c>
      <c r="X517" s="49">
        <f t="shared" si="481"/>
        <v>59.983091368854851</v>
      </c>
      <c r="Y517" s="20">
        <f t="shared" si="482"/>
        <v>59.983091368854851</v>
      </c>
      <c r="Z517" s="16">
        <f t="shared" si="463"/>
        <v>30.016908631145149</v>
      </c>
      <c r="AA517" s="49">
        <f t="shared" si="434"/>
        <v>-1.8815268373933802E-3</v>
      </c>
      <c r="AB517" s="20">
        <f t="shared" si="464"/>
        <v>359.99811847316261</v>
      </c>
      <c r="AC517" s="49">
        <f t="shared" si="465"/>
        <v>3.7611313614489095E-3</v>
      </c>
      <c r="AD517" s="20">
        <f t="shared" si="466"/>
        <v>359.99623886863856</v>
      </c>
      <c r="AF517" s="58">
        <f t="shared" si="483"/>
        <v>6.1111936751244746</v>
      </c>
      <c r="AG517" s="51">
        <f t="shared" si="467"/>
        <v>366.6716205074685</v>
      </c>
      <c r="AH517" s="16">
        <f t="shared" si="468"/>
        <v>250.00337761872854</v>
      </c>
      <c r="AI517" s="52">
        <f t="shared" si="435"/>
        <v>159.83834637201366</v>
      </c>
      <c r="AJ517" s="52">
        <f t="shared" si="469"/>
        <v>4.8409907625625692E-2</v>
      </c>
      <c r="AK517" s="16">
        <f t="shared" si="484"/>
        <v>23.761531502191133</v>
      </c>
      <c r="AL517" s="16">
        <f t="shared" si="485"/>
        <v>23.759649975353739</v>
      </c>
      <c r="AM517" s="32">
        <f t="shared" si="436"/>
        <v>6.1111936652525687</v>
      </c>
      <c r="AN517" s="32">
        <f t="shared" si="437"/>
        <v>-3.4735897499177051E-4</v>
      </c>
      <c r="AO517" s="32">
        <f t="shared" si="438"/>
        <v>5.5932310982177711</v>
      </c>
      <c r="AP517" s="32">
        <f t="shared" si="439"/>
        <v>-3.4735897499177051E-4</v>
      </c>
      <c r="AQ517" s="32">
        <f t="shared" si="440"/>
        <v>2.4622050881583259</v>
      </c>
      <c r="AR517" s="56">
        <f t="shared" si="487"/>
        <v>2921.1674032440524</v>
      </c>
      <c r="AS517" s="56">
        <f t="shared" si="487"/>
        <v>-5.888580028050238E-2</v>
      </c>
      <c r="AT517" s="56">
        <f t="shared" si="487"/>
        <v>614.45847204238692</v>
      </c>
      <c r="AU517" s="55">
        <f t="shared" si="471"/>
        <v>0.31005890174502254</v>
      </c>
      <c r="AV517" s="56">
        <f t="shared" si="441"/>
        <v>11547.317396953365</v>
      </c>
      <c r="AW517" s="53">
        <f t="shared" si="442"/>
        <v>1.0320094164710488E-2</v>
      </c>
      <c r="AX517" s="53">
        <f t="shared" si="443"/>
        <v>9.67565211068942E-2</v>
      </c>
      <c r="AY517" s="56">
        <f t="shared" si="444"/>
        <v>676.66419135905903</v>
      </c>
      <c r="AZ517" s="56">
        <f t="shared" si="445"/>
        <v>399.59586593003417</v>
      </c>
      <c r="BA517" s="53">
        <f t="shared" si="446"/>
        <v>7.4403432051347793E-3</v>
      </c>
      <c r="BB517" s="56">
        <f t="shared" si="447"/>
        <v>277.09575196331491</v>
      </c>
      <c r="BC517" s="56">
        <f t="shared" si="448"/>
        <v>-2.7426534290043492E-2</v>
      </c>
      <c r="BD517" s="53">
        <f t="shared" si="449"/>
        <v>-2.4511703173551647E-8</v>
      </c>
      <c r="BE517" s="32">
        <f t="shared" si="450"/>
        <v>6.1111936506127718</v>
      </c>
      <c r="BF517" s="53">
        <f t="shared" si="451"/>
        <v>5.0798984869703905E-7</v>
      </c>
      <c r="BG517" s="51">
        <f t="shared" si="472"/>
        <v>6.1111941586026202</v>
      </c>
      <c r="BH517" s="51">
        <f t="shared" si="452"/>
        <v>-8.9372222077852021E-3</v>
      </c>
      <c r="BI517" s="51">
        <f t="shared" si="453"/>
        <v>-8.3791340988101454E-2</v>
      </c>
    </row>
    <row r="518" spans="1:61" ht="12.75" customHeight="1" x14ac:dyDescent="0.2">
      <c r="A518" s="45">
        <f t="shared" si="454"/>
        <v>492</v>
      </c>
      <c r="B518" s="57">
        <f t="shared" si="473"/>
        <v>9.67565211068942E-2</v>
      </c>
      <c r="C518" s="16">
        <f t="shared" si="455"/>
        <v>9.2995389745453849E-2</v>
      </c>
      <c r="D518" s="34">
        <f t="shared" si="456"/>
        <v>1</v>
      </c>
      <c r="E518" s="49">
        <f t="shared" si="474"/>
        <v>8.0522635605445925E-2</v>
      </c>
      <c r="F518" s="49">
        <f t="shared" si="457"/>
        <v>4.6521490667608981E-2</v>
      </c>
      <c r="G518" s="20">
        <f t="shared" si="428"/>
        <v>4.6521490667608981E-2</v>
      </c>
      <c r="H518" s="49">
        <f t="shared" si="458"/>
        <v>30.016941321457548</v>
      </c>
      <c r="I518" s="20">
        <f t="shared" si="429"/>
        <v>30.016941321457548</v>
      </c>
      <c r="J518" s="57">
        <f t="shared" si="459"/>
        <v>0</v>
      </c>
      <c r="K518" s="16">
        <f t="shared" si="430"/>
        <v>30.016941321457548</v>
      </c>
      <c r="L518" s="34">
        <f t="shared" si="460"/>
        <v>1</v>
      </c>
      <c r="M518" s="49">
        <f t="shared" si="475"/>
        <v>59.983091368854851</v>
      </c>
      <c r="N518" s="20">
        <f t="shared" si="476"/>
        <v>59.983091368854851</v>
      </c>
      <c r="O518" s="16">
        <f t="shared" si="461"/>
        <v>30.016908631145149</v>
      </c>
      <c r="P518" s="49">
        <f t="shared" si="477"/>
        <v>4.6521490667608967E-2</v>
      </c>
      <c r="Q518" s="20">
        <f t="shared" si="431"/>
        <v>4.6521490667608967E-2</v>
      </c>
      <c r="R518" s="49">
        <f t="shared" si="478"/>
        <v>9.2995389742720258E-2</v>
      </c>
      <c r="S518" s="20">
        <f t="shared" si="432"/>
        <v>9.2995389742720258E-2</v>
      </c>
      <c r="T518" s="57">
        <f t="shared" si="479"/>
        <v>-8.3791340988101454E-2</v>
      </c>
      <c r="U518" s="16">
        <f t="shared" si="462"/>
        <v>-3.268705382655529E-3</v>
      </c>
      <c r="V518" s="16">
        <f t="shared" si="480"/>
        <v>-3.268705382655529E-3</v>
      </c>
      <c r="W518" s="34">
        <f t="shared" si="433"/>
        <v>4</v>
      </c>
      <c r="X518" s="49">
        <f t="shared" si="481"/>
        <v>59.983058732410946</v>
      </c>
      <c r="Y518" s="20">
        <f t="shared" si="482"/>
        <v>59.983058732410946</v>
      </c>
      <c r="Z518" s="16">
        <f t="shared" si="463"/>
        <v>30.016941267589054</v>
      </c>
      <c r="AA518" s="49">
        <f t="shared" si="434"/>
        <v>-1.8884768133599903E-3</v>
      </c>
      <c r="AB518" s="20">
        <f t="shared" si="464"/>
        <v>359.99811152318665</v>
      </c>
      <c r="AC518" s="49">
        <f t="shared" si="465"/>
        <v>3.7750204954339565E-3</v>
      </c>
      <c r="AD518" s="20">
        <f t="shared" si="466"/>
        <v>359.99622497950458</v>
      </c>
      <c r="AF518" s="58">
        <f t="shared" si="483"/>
        <v>6.1111941586026202</v>
      </c>
      <c r="AG518" s="51">
        <f t="shared" si="467"/>
        <v>366.67164951615723</v>
      </c>
      <c r="AH518" s="16">
        <f t="shared" si="468"/>
        <v>250.00339739737996</v>
      </c>
      <c r="AI518" s="52">
        <f t="shared" si="435"/>
        <v>159.83837166276842</v>
      </c>
      <c r="AJ518" s="52">
        <f t="shared" si="469"/>
        <v>4.8409967480949945E-2</v>
      </c>
      <c r="AK518" s="16">
        <f t="shared" si="484"/>
        <v>23.809941469672083</v>
      </c>
      <c r="AL518" s="16">
        <f t="shared" si="485"/>
        <v>23.808052992858734</v>
      </c>
      <c r="AM518" s="32">
        <f t="shared" si="436"/>
        <v>6.1111941486576757</v>
      </c>
      <c r="AN518" s="32">
        <f t="shared" si="437"/>
        <v>-3.486416172290783E-4</v>
      </c>
      <c r="AO518" s="32">
        <f t="shared" si="438"/>
        <v>5.5911494936451147</v>
      </c>
      <c r="AP518" s="32">
        <f t="shared" si="439"/>
        <v>-3.486416172290783E-4</v>
      </c>
      <c r="AQ518" s="32">
        <f t="shared" si="440"/>
        <v>2.4669295211456266</v>
      </c>
      <c r="AR518" s="56">
        <f t="shared" si="487"/>
        <v>2926.7585527376973</v>
      </c>
      <c r="AS518" s="56">
        <f t="shared" si="487"/>
        <v>-5.9234441897731457E-2</v>
      </c>
      <c r="AT518" s="56">
        <f t="shared" si="487"/>
        <v>616.92540156353255</v>
      </c>
      <c r="AU518" s="55">
        <f t="shared" si="471"/>
        <v>0.31005890174502254</v>
      </c>
      <c r="AV518" s="56">
        <f t="shared" si="441"/>
        <v>11547.319224051675</v>
      </c>
      <c r="AW518" s="53">
        <f t="shared" si="442"/>
        <v>1.032009579762885E-2</v>
      </c>
      <c r="AX518" s="53">
        <f t="shared" si="443"/>
        <v>9.6756528761644783E-2</v>
      </c>
      <c r="AY518" s="56">
        <f t="shared" si="444"/>
        <v>676.66413782576592</v>
      </c>
      <c r="AZ518" s="56">
        <f t="shared" si="445"/>
        <v>399.59592915692104</v>
      </c>
      <c r="BA518" s="53">
        <f t="shared" si="446"/>
        <v>7.4403432051347793E-3</v>
      </c>
      <c r="BB518" s="56">
        <f t="shared" si="447"/>
        <v>277.09579580736658</v>
      </c>
      <c r="BC518" s="56">
        <f t="shared" si="448"/>
        <v>-2.7587138521710131E-2</v>
      </c>
      <c r="BD518" s="53">
        <f t="shared" si="449"/>
        <v>-2.4655238744375047E-8</v>
      </c>
      <c r="BE518" s="32">
        <f t="shared" si="450"/>
        <v>6.1111941339473814</v>
      </c>
      <c r="BF518" s="53">
        <f t="shared" si="451"/>
        <v>5.0986558898722472E-7</v>
      </c>
      <c r="BG518" s="51">
        <f t="shared" si="472"/>
        <v>6.1111946438129703</v>
      </c>
      <c r="BH518" s="51">
        <f t="shared" si="452"/>
        <v>-8.93722220767839E-3</v>
      </c>
      <c r="BI518" s="51">
        <f t="shared" si="453"/>
        <v>-8.3791334358071207E-2</v>
      </c>
    </row>
    <row r="519" spans="1:61" ht="12.75" customHeight="1" x14ac:dyDescent="0.2">
      <c r="A519" s="45">
        <f t="shared" si="454"/>
        <v>493</v>
      </c>
      <c r="B519" s="57">
        <f t="shared" si="473"/>
        <v>9.6756528761644783E-2</v>
      </c>
      <c r="C519" s="16">
        <f t="shared" si="455"/>
        <v>9.2981508266234414E-2</v>
      </c>
      <c r="D519" s="34">
        <f t="shared" si="456"/>
        <v>1</v>
      </c>
      <c r="E519" s="49">
        <f t="shared" si="474"/>
        <v>8.0510589449256167E-2</v>
      </c>
      <c r="F519" s="49">
        <f t="shared" si="457"/>
        <v>4.6514592226777882E-2</v>
      </c>
      <c r="G519" s="20">
        <f t="shared" si="428"/>
        <v>4.6514592226777882E-2</v>
      </c>
      <c r="H519" s="49">
        <f t="shared" si="458"/>
        <v>30.016973948164232</v>
      </c>
      <c r="I519" s="20">
        <f t="shared" si="429"/>
        <v>30.016973948164232</v>
      </c>
      <c r="J519" s="57">
        <f t="shared" si="459"/>
        <v>0</v>
      </c>
      <c r="K519" s="16">
        <f t="shared" si="430"/>
        <v>30.016973948164232</v>
      </c>
      <c r="L519" s="34">
        <f t="shared" si="460"/>
        <v>1</v>
      </c>
      <c r="M519" s="49">
        <f t="shared" si="475"/>
        <v>59.983058732410946</v>
      </c>
      <c r="N519" s="20">
        <f t="shared" si="476"/>
        <v>59.983058732410946</v>
      </c>
      <c r="O519" s="16">
        <f t="shared" si="461"/>
        <v>30.016941267589054</v>
      </c>
      <c r="P519" s="49">
        <f t="shared" si="477"/>
        <v>4.6514592226777875E-2</v>
      </c>
      <c r="Q519" s="20">
        <f t="shared" si="431"/>
        <v>4.6514592226777875E-2</v>
      </c>
      <c r="R519" s="49">
        <f t="shared" si="478"/>
        <v>9.2981508267180102E-2</v>
      </c>
      <c r="S519" s="20">
        <f t="shared" si="432"/>
        <v>9.2981508267180102E-2</v>
      </c>
      <c r="T519" s="57">
        <f t="shared" si="479"/>
        <v>-8.3791334358071207E-2</v>
      </c>
      <c r="U519" s="16">
        <f t="shared" si="462"/>
        <v>-3.2807449088150392E-3</v>
      </c>
      <c r="V519" s="16">
        <f t="shared" si="480"/>
        <v>-3.2807449088150392E-3</v>
      </c>
      <c r="W519" s="34">
        <f t="shared" si="433"/>
        <v>4</v>
      </c>
      <c r="X519" s="49">
        <f t="shared" si="481"/>
        <v>59.983026106101896</v>
      </c>
      <c r="Y519" s="20">
        <f t="shared" si="482"/>
        <v>59.983026106101896</v>
      </c>
      <c r="Z519" s="16">
        <f t="shared" si="463"/>
        <v>30.016973893898104</v>
      </c>
      <c r="AA519" s="49">
        <f t="shared" si="434"/>
        <v>-1.8954350760963679E-3</v>
      </c>
      <c r="AB519" s="20">
        <f t="shared" si="464"/>
        <v>359.99810456492389</v>
      </c>
      <c r="AC519" s="49">
        <f t="shared" si="465"/>
        <v>3.7889260502793239E-3</v>
      </c>
      <c r="AD519" s="20">
        <f t="shared" si="466"/>
        <v>359.99621107394972</v>
      </c>
      <c r="AF519" s="58">
        <f t="shared" si="483"/>
        <v>6.1111946438129703</v>
      </c>
      <c r="AG519" s="51">
        <f t="shared" si="467"/>
        <v>366.67167862877824</v>
      </c>
      <c r="AH519" s="16">
        <f t="shared" si="468"/>
        <v>250.00341724689426</v>
      </c>
      <c r="AI519" s="52">
        <f t="shared" si="435"/>
        <v>159.83839704413691</v>
      </c>
      <c r="AJ519" s="52">
        <f t="shared" si="469"/>
        <v>4.841002730290711E-2</v>
      </c>
      <c r="AK519" s="16">
        <f t="shared" si="484"/>
        <v>23.85835149697499</v>
      </c>
      <c r="AL519" s="16">
        <f t="shared" si="485"/>
        <v>23.856456061898882</v>
      </c>
      <c r="AM519" s="32">
        <f t="shared" si="436"/>
        <v>6.1111946337946303</v>
      </c>
      <c r="AN519" s="32">
        <f t="shared" si="437"/>
        <v>-3.4992578639991145E-4</v>
      </c>
      <c r="AO519" s="32">
        <f t="shared" si="438"/>
        <v>5.5890638978481482</v>
      </c>
      <c r="AP519" s="32">
        <f t="shared" si="439"/>
        <v>-3.4992578639991145E-4</v>
      </c>
      <c r="AQ519" s="32">
        <f t="shared" si="440"/>
        <v>2.4716522000254701</v>
      </c>
      <c r="AR519" s="56">
        <f t="shared" si="487"/>
        <v>2932.3476166355454</v>
      </c>
      <c r="AS519" s="56">
        <f t="shared" si="487"/>
        <v>-5.9584367684131369E-2</v>
      </c>
      <c r="AT519" s="56">
        <f t="shared" si="487"/>
        <v>619.39705376355801</v>
      </c>
      <c r="AU519" s="55">
        <f t="shared" si="471"/>
        <v>0.31005890174502254</v>
      </c>
      <c r="AV519" s="56">
        <f t="shared" si="441"/>
        <v>11547.321057696257</v>
      </c>
      <c r="AW519" s="53">
        <f t="shared" si="442"/>
        <v>1.0320097436397762E-2</v>
      </c>
      <c r="AX519" s="53">
        <f t="shared" si="443"/>
        <v>9.6756536443820818E-2</v>
      </c>
      <c r="AY519" s="56">
        <f t="shared" si="444"/>
        <v>676.66408410068232</v>
      </c>
      <c r="AZ519" s="56">
        <f t="shared" si="445"/>
        <v>399.59599261034225</v>
      </c>
      <c r="BA519" s="53">
        <f t="shared" si="446"/>
        <v>7.4403432051347793E-3</v>
      </c>
      <c r="BB519" s="56">
        <f t="shared" si="447"/>
        <v>277.09583980850613</v>
      </c>
      <c r="BC519" s="56">
        <f t="shared" si="448"/>
        <v>-2.7748318166061381E-2</v>
      </c>
      <c r="BD519" s="53">
        <f t="shared" si="449"/>
        <v>-2.4799288574301634E-8</v>
      </c>
      <c r="BE519" s="32">
        <f t="shared" si="450"/>
        <v>6.1111946190136814</v>
      </c>
      <c r="BF519" s="53">
        <f t="shared" si="451"/>
        <v>5.1174356187591693E-7</v>
      </c>
      <c r="BG519" s="51">
        <f t="shared" si="472"/>
        <v>6.1111951307572436</v>
      </c>
      <c r="BH519" s="51">
        <f t="shared" si="452"/>
        <v>-8.937222207571054E-3</v>
      </c>
      <c r="BI519" s="51">
        <f t="shared" si="453"/>
        <v>-8.3791327704286656E-2</v>
      </c>
    </row>
    <row r="520" spans="1:61" ht="12.75" customHeight="1" x14ac:dyDescent="0.2">
      <c r="A520" s="45">
        <f t="shared" si="454"/>
        <v>494</v>
      </c>
      <c r="B520" s="57">
        <f t="shared" si="473"/>
        <v>9.6756536443820818E-2</v>
      </c>
      <c r="C520" s="16">
        <f t="shared" si="455"/>
        <v>9.2967610393543509E-2</v>
      </c>
      <c r="D520" s="34">
        <f t="shared" si="456"/>
        <v>1</v>
      </c>
      <c r="E520" s="49">
        <f t="shared" si="474"/>
        <v>8.0498529114447673E-2</v>
      </c>
      <c r="F520" s="49">
        <f t="shared" si="457"/>
        <v>4.6507685557046069E-2</v>
      </c>
      <c r="G520" s="20">
        <f t="shared" si="428"/>
        <v>4.6507685557046069E-2</v>
      </c>
      <c r="H520" s="49">
        <f t="shared" si="458"/>
        <v>30.017006564725978</v>
      </c>
      <c r="I520" s="20">
        <f t="shared" si="429"/>
        <v>30.017006564725978</v>
      </c>
      <c r="J520" s="57">
        <f t="shared" si="459"/>
        <v>0</v>
      </c>
      <c r="K520" s="16">
        <f t="shared" si="430"/>
        <v>30.017006564725978</v>
      </c>
      <c r="L520" s="34">
        <f t="shared" si="460"/>
        <v>1</v>
      </c>
      <c r="M520" s="49">
        <f t="shared" si="475"/>
        <v>59.983026106101896</v>
      </c>
      <c r="N520" s="20">
        <f t="shared" si="476"/>
        <v>59.983026106101896</v>
      </c>
      <c r="O520" s="16">
        <f t="shared" si="461"/>
        <v>30.016973893898104</v>
      </c>
      <c r="P520" s="49">
        <f t="shared" si="477"/>
        <v>4.6507685557046069E-2</v>
      </c>
      <c r="Q520" s="20">
        <f t="shared" si="431"/>
        <v>4.6507685557046069E-2</v>
      </c>
      <c r="R520" s="49">
        <f t="shared" si="478"/>
        <v>9.2967610393984962E-2</v>
      </c>
      <c r="S520" s="20">
        <f t="shared" si="432"/>
        <v>9.2967610393984962E-2</v>
      </c>
      <c r="T520" s="57">
        <f t="shared" si="479"/>
        <v>-8.3791327704286656E-2</v>
      </c>
      <c r="U520" s="16">
        <f t="shared" si="462"/>
        <v>-3.2927985898389828E-3</v>
      </c>
      <c r="V520" s="16">
        <f t="shared" si="480"/>
        <v>-3.2927985898389828E-3</v>
      </c>
      <c r="W520" s="34">
        <f t="shared" si="433"/>
        <v>4</v>
      </c>
      <c r="X520" s="49">
        <f t="shared" si="481"/>
        <v>59.982993489939702</v>
      </c>
      <c r="Y520" s="20">
        <f t="shared" si="482"/>
        <v>59.982993489939702</v>
      </c>
      <c r="Z520" s="16">
        <f t="shared" si="463"/>
        <v>30.017006510060298</v>
      </c>
      <c r="AA520" s="49">
        <f t="shared" si="434"/>
        <v>-1.9024015342627442E-3</v>
      </c>
      <c r="AB520" s="20">
        <f t="shared" si="464"/>
        <v>359.99809759846573</v>
      </c>
      <c r="AC520" s="49">
        <f t="shared" si="465"/>
        <v>3.8028482291970114E-3</v>
      </c>
      <c r="AD520" s="20">
        <f t="shared" si="466"/>
        <v>359.99619715177079</v>
      </c>
      <c r="AF520" s="58">
        <f t="shared" si="483"/>
        <v>6.1111951307572436</v>
      </c>
      <c r="AG520" s="51">
        <f t="shared" si="467"/>
        <v>366.67170784543464</v>
      </c>
      <c r="AH520" s="16">
        <f t="shared" si="468"/>
        <v>250.00343716734181</v>
      </c>
      <c r="AI520" s="52">
        <f t="shared" si="435"/>
        <v>159.83842251620896</v>
      </c>
      <c r="AJ520" s="52">
        <f t="shared" si="469"/>
        <v>4.8410087091326659E-2</v>
      </c>
      <c r="AK520" s="16">
        <f t="shared" si="484"/>
        <v>23.906761584066317</v>
      </c>
      <c r="AL520" s="16">
        <f t="shared" si="485"/>
        <v>23.90485918253205</v>
      </c>
      <c r="AM520" s="32">
        <f t="shared" si="436"/>
        <v>6.1111951206651511</v>
      </c>
      <c r="AN520" s="32">
        <f t="shared" si="437"/>
        <v>-3.5121146563887087E-4</v>
      </c>
      <c r="AO520" s="32">
        <f t="shared" si="438"/>
        <v>5.5869743122992297</v>
      </c>
      <c r="AP520" s="32">
        <f t="shared" si="439"/>
        <v>-3.5121146563887087E-4</v>
      </c>
      <c r="AQ520" s="32">
        <f t="shared" si="440"/>
        <v>2.4763731214318452</v>
      </c>
      <c r="AR520" s="56">
        <f t="shared" si="487"/>
        <v>2937.9345909478448</v>
      </c>
      <c r="AS520" s="56">
        <f t="shared" si="487"/>
        <v>-5.9935579149770241E-2</v>
      </c>
      <c r="AT520" s="56">
        <f t="shared" si="487"/>
        <v>621.87342688498984</v>
      </c>
      <c r="AU520" s="55">
        <f t="shared" si="471"/>
        <v>0.31005890174502254</v>
      </c>
      <c r="AV520" s="56">
        <f t="shared" si="441"/>
        <v>11547.322897893604</v>
      </c>
      <c r="AW520" s="53">
        <f t="shared" si="442"/>
        <v>1.0320099081023023E-2</v>
      </c>
      <c r="AX520" s="53">
        <f t="shared" si="443"/>
        <v>9.6756544153449461E-2</v>
      </c>
      <c r="AY520" s="56">
        <f t="shared" si="444"/>
        <v>676.66403018361802</v>
      </c>
      <c r="AZ520" s="56">
        <f t="shared" si="445"/>
        <v>399.59605629052243</v>
      </c>
      <c r="BA520" s="53">
        <f t="shared" si="446"/>
        <v>7.4403432051347793E-3</v>
      </c>
      <c r="BB520" s="56">
        <f t="shared" si="447"/>
        <v>277.0958839668894</v>
      </c>
      <c r="BC520" s="56">
        <f t="shared" si="448"/>
        <v>-2.7910073793805168E-2</v>
      </c>
      <c r="BD520" s="53">
        <f t="shared" si="449"/>
        <v>-2.4943853173385763E-8</v>
      </c>
      <c r="BE520" s="32">
        <f t="shared" si="450"/>
        <v>6.1111951058133904</v>
      </c>
      <c r="BF520" s="53">
        <f t="shared" si="451"/>
        <v>5.1362374269630204E-7</v>
      </c>
      <c r="BG520" s="51">
        <f t="shared" si="472"/>
        <v>6.1111956194371331</v>
      </c>
      <c r="BH520" s="51">
        <f t="shared" si="452"/>
        <v>-8.9372222074631975E-3</v>
      </c>
      <c r="BI520" s="51">
        <f t="shared" si="453"/>
        <v>-8.379132102672425E-2</v>
      </c>
    </row>
    <row r="521" spans="1:61" ht="12.75" customHeight="1" x14ac:dyDescent="0.2">
      <c r="A521" s="45">
        <f t="shared" si="454"/>
        <v>495</v>
      </c>
      <c r="B521" s="57">
        <f t="shared" si="473"/>
        <v>9.6756544153449461E-2</v>
      </c>
      <c r="C521" s="16">
        <f t="shared" si="455"/>
        <v>9.2953695924222757E-2</v>
      </c>
      <c r="D521" s="34">
        <f t="shared" si="456"/>
        <v>1</v>
      </c>
      <c r="E521" s="49">
        <f t="shared" si="474"/>
        <v>8.0486454425130416E-2</v>
      </c>
      <c r="F521" s="49">
        <f t="shared" si="457"/>
        <v>4.6500770556747249E-2</v>
      </c>
      <c r="G521" s="20">
        <f t="shared" si="428"/>
        <v>4.6500770556747249E-2</v>
      </c>
      <c r="H521" s="49">
        <f t="shared" si="458"/>
        <v>30.017039171130648</v>
      </c>
      <c r="I521" s="20">
        <f t="shared" si="429"/>
        <v>30.017039171130648</v>
      </c>
      <c r="J521" s="57">
        <f t="shared" si="459"/>
        <v>0</v>
      </c>
      <c r="K521" s="16">
        <f t="shared" si="430"/>
        <v>30.017039171130648</v>
      </c>
      <c r="L521" s="34">
        <f t="shared" si="460"/>
        <v>1</v>
      </c>
      <c r="M521" s="49">
        <f t="shared" si="475"/>
        <v>59.982993489939702</v>
      </c>
      <c r="N521" s="20">
        <f t="shared" si="476"/>
        <v>59.982993489939702</v>
      </c>
      <c r="O521" s="16">
        <f t="shared" si="461"/>
        <v>30.017006510060298</v>
      </c>
      <c r="P521" s="49">
        <f t="shared" si="477"/>
        <v>4.6500770556747249E-2</v>
      </c>
      <c r="Q521" s="20">
        <f t="shared" si="431"/>
        <v>4.6500770556747249E-2</v>
      </c>
      <c r="R521" s="49">
        <f t="shared" si="478"/>
        <v>9.2953695923675875E-2</v>
      </c>
      <c r="S521" s="20">
        <f t="shared" si="432"/>
        <v>9.2953695923675875E-2</v>
      </c>
      <c r="T521" s="57">
        <f t="shared" si="479"/>
        <v>-8.379132102672425E-2</v>
      </c>
      <c r="U521" s="16">
        <f t="shared" si="462"/>
        <v>-3.3048666015938338E-3</v>
      </c>
      <c r="V521" s="16">
        <f t="shared" si="480"/>
        <v>-3.3048666015938338E-3</v>
      </c>
      <c r="W521" s="34">
        <f t="shared" si="433"/>
        <v>4</v>
      </c>
      <c r="X521" s="49">
        <f t="shared" si="481"/>
        <v>59.982960883936535</v>
      </c>
      <c r="Y521" s="20">
        <f t="shared" si="482"/>
        <v>59.982960883936535</v>
      </c>
      <c r="Z521" s="16">
        <f t="shared" si="463"/>
        <v>30.017039116063465</v>
      </c>
      <c r="AA521" s="49">
        <f t="shared" si="434"/>
        <v>-1.9093762894882064E-3</v>
      </c>
      <c r="AB521" s="20">
        <f t="shared" si="464"/>
        <v>359.99809062371054</v>
      </c>
      <c r="AC521" s="49">
        <f t="shared" si="465"/>
        <v>3.81678675477904E-3</v>
      </c>
      <c r="AD521" s="20">
        <f t="shared" si="466"/>
        <v>359.99618321324522</v>
      </c>
      <c r="AF521" s="58">
        <f t="shared" si="483"/>
        <v>6.1111956194371331</v>
      </c>
      <c r="AG521" s="51">
        <f t="shared" si="467"/>
        <v>366.67173716622801</v>
      </c>
      <c r="AH521" s="16">
        <f t="shared" si="468"/>
        <v>250.00345715879183</v>
      </c>
      <c r="AI521" s="52">
        <f t="shared" si="435"/>
        <v>159.83844807907323</v>
      </c>
      <c r="AJ521" s="52">
        <f t="shared" si="469"/>
        <v>4.841014684620859E-2</v>
      </c>
      <c r="AK521" s="16">
        <f t="shared" si="484"/>
        <v>23.955171730912525</v>
      </c>
      <c r="AL521" s="16">
        <f t="shared" si="485"/>
        <v>23.953262354623064</v>
      </c>
      <c r="AM521" s="32">
        <f t="shared" si="436"/>
        <v>6.1111956092709301</v>
      </c>
      <c r="AN521" s="32">
        <f t="shared" si="437"/>
        <v>-3.5249867370551274E-4</v>
      </c>
      <c r="AO521" s="32">
        <f t="shared" si="438"/>
        <v>5.5848807384818793</v>
      </c>
      <c r="AP521" s="32">
        <f t="shared" si="439"/>
        <v>-3.5249867370551274E-4</v>
      </c>
      <c r="AQ521" s="32">
        <f t="shared" si="440"/>
        <v>2.4810922819811432</v>
      </c>
      <c r="AR521" s="56">
        <f t="shared" si="487"/>
        <v>2943.5194716863266</v>
      </c>
      <c r="AS521" s="56">
        <f t="shared" si="487"/>
        <v>-6.0288077823475755E-2</v>
      </c>
      <c r="AT521" s="56">
        <f t="shared" si="487"/>
        <v>624.35451916697093</v>
      </c>
      <c r="AU521" s="55">
        <f t="shared" si="471"/>
        <v>0.31005890174502254</v>
      </c>
      <c r="AV521" s="56">
        <f t="shared" si="441"/>
        <v>11547.324744650117</v>
      </c>
      <c r="AW521" s="53">
        <f t="shared" si="442"/>
        <v>1.0320100731510356E-2</v>
      </c>
      <c r="AX521" s="53">
        <f t="shared" si="443"/>
        <v>9.6756551890557554E-2</v>
      </c>
      <c r="AY521" s="56">
        <f t="shared" si="444"/>
        <v>676.66397607438569</v>
      </c>
      <c r="AZ521" s="56">
        <f t="shared" si="445"/>
        <v>399.59612019768309</v>
      </c>
      <c r="BA521" s="53">
        <f t="shared" si="446"/>
        <v>7.4403432051347793E-3</v>
      </c>
      <c r="BB521" s="56">
        <f t="shared" si="447"/>
        <v>277.09592828267006</v>
      </c>
      <c r="BC521" s="56">
        <f t="shared" si="448"/>
        <v>-2.8072405967463965E-2</v>
      </c>
      <c r="BD521" s="53">
        <f t="shared" si="449"/>
        <v>-2.5088933044366268E-8</v>
      </c>
      <c r="BE521" s="32">
        <f t="shared" si="450"/>
        <v>6.1111955943482004</v>
      </c>
      <c r="BF521" s="53">
        <f t="shared" si="451"/>
        <v>5.155061588807281E-7</v>
      </c>
      <c r="BG521" s="51">
        <f t="shared" si="472"/>
        <v>6.111196109854359</v>
      </c>
      <c r="BH521" s="51">
        <f t="shared" si="452"/>
        <v>-8.9372222073548172E-3</v>
      </c>
      <c r="BI521" s="51">
        <f t="shared" si="453"/>
        <v>-8.3791314325360758E-2</v>
      </c>
    </row>
    <row r="522" spans="1:61" ht="12.75" customHeight="1" x14ac:dyDescent="0.2">
      <c r="A522" s="45">
        <f t="shared" si="454"/>
        <v>496</v>
      </c>
      <c r="B522" s="57">
        <f t="shared" si="473"/>
        <v>9.6756551890557554E-2</v>
      </c>
      <c r="C522" s="16">
        <f t="shared" si="455"/>
        <v>9.2939765135781727E-2</v>
      </c>
      <c r="D522" s="34">
        <f t="shared" si="456"/>
        <v>1</v>
      </c>
      <c r="E522" s="49">
        <f t="shared" si="474"/>
        <v>8.047436562161378E-2</v>
      </c>
      <c r="F522" s="49">
        <f t="shared" si="457"/>
        <v>4.6493847364672741E-2</v>
      </c>
      <c r="G522" s="20">
        <f t="shared" si="428"/>
        <v>4.6493847364672741E-2</v>
      </c>
      <c r="H522" s="49">
        <f t="shared" si="458"/>
        <v>30.017071767366257</v>
      </c>
      <c r="I522" s="20">
        <f t="shared" si="429"/>
        <v>30.017071767366257</v>
      </c>
      <c r="J522" s="57">
        <f t="shared" si="459"/>
        <v>0</v>
      </c>
      <c r="K522" s="16">
        <f t="shared" si="430"/>
        <v>30.017071767366257</v>
      </c>
      <c r="L522" s="34">
        <f t="shared" si="460"/>
        <v>1</v>
      </c>
      <c r="M522" s="49">
        <f t="shared" si="475"/>
        <v>59.982960883936549</v>
      </c>
      <c r="N522" s="20">
        <f t="shared" si="476"/>
        <v>59.982960883936549</v>
      </c>
      <c r="O522" s="16">
        <f t="shared" si="461"/>
        <v>30.017039116063451</v>
      </c>
      <c r="P522" s="49">
        <f t="shared" si="477"/>
        <v>4.6493847364672707E-2</v>
      </c>
      <c r="Q522" s="20">
        <f t="shared" si="431"/>
        <v>4.6493847364672707E-2</v>
      </c>
      <c r="R522" s="49">
        <f t="shared" si="478"/>
        <v>9.293976513504755E-2</v>
      </c>
      <c r="S522" s="20">
        <f t="shared" si="432"/>
        <v>9.293976513504755E-2</v>
      </c>
      <c r="T522" s="57">
        <f t="shared" si="479"/>
        <v>-8.3791314325360758E-2</v>
      </c>
      <c r="U522" s="16">
        <f t="shared" si="462"/>
        <v>-3.3169487037469775E-3</v>
      </c>
      <c r="V522" s="16">
        <f t="shared" si="480"/>
        <v>-3.3169487037469775E-3</v>
      </c>
      <c r="W522" s="34">
        <f t="shared" si="433"/>
        <v>4</v>
      </c>
      <c r="X522" s="49">
        <f t="shared" si="481"/>
        <v>59.982928288104375</v>
      </c>
      <c r="Y522" s="20">
        <f t="shared" si="482"/>
        <v>59.982928288104375</v>
      </c>
      <c r="Z522" s="16">
        <f t="shared" si="463"/>
        <v>30.017071711895625</v>
      </c>
      <c r="AA522" s="49">
        <f t="shared" si="434"/>
        <v>-1.9163592029443214E-3</v>
      </c>
      <c r="AB522" s="20">
        <f t="shared" si="464"/>
        <v>359.99808364079706</v>
      </c>
      <c r="AC522" s="49">
        <f t="shared" si="465"/>
        <v>3.8307416388952392E-3</v>
      </c>
      <c r="AD522" s="20">
        <f t="shared" si="466"/>
        <v>359.99616925836108</v>
      </c>
      <c r="AF522" s="58">
        <f t="shared" si="483"/>
        <v>6.111196109854359</v>
      </c>
      <c r="AG522" s="51">
        <f t="shared" si="467"/>
        <v>366.67176659126153</v>
      </c>
      <c r="AH522" s="16">
        <f t="shared" si="468"/>
        <v>250.00347722131471</v>
      </c>
      <c r="AI522" s="52">
        <f t="shared" si="435"/>
        <v>159.83847373281964</v>
      </c>
      <c r="AJ522" s="52">
        <f t="shared" si="469"/>
        <v>4.8410206567609748E-2</v>
      </c>
      <c r="AK522" s="16">
        <f t="shared" si="484"/>
        <v>24.003581937480135</v>
      </c>
      <c r="AL522" s="16">
        <f t="shared" si="485"/>
        <v>24.001665578277198</v>
      </c>
      <c r="AM522" s="32">
        <f t="shared" si="436"/>
        <v>6.1111960996136867</v>
      </c>
      <c r="AN522" s="32">
        <f t="shared" si="437"/>
        <v>-3.5378738496740468E-4</v>
      </c>
      <c r="AO522" s="32">
        <f t="shared" si="438"/>
        <v>5.5827831778721011</v>
      </c>
      <c r="AP522" s="32">
        <f t="shared" si="439"/>
        <v>-3.5378738496740468E-4</v>
      </c>
      <c r="AQ522" s="32">
        <f t="shared" si="440"/>
        <v>2.4858096783144559</v>
      </c>
      <c r="AR522" s="56">
        <f t="shared" si="487"/>
        <v>2949.1022548641986</v>
      </c>
      <c r="AS522" s="56">
        <f t="shared" si="487"/>
        <v>-6.0641865208443162E-2</v>
      </c>
      <c r="AT522" s="56">
        <f t="shared" si="487"/>
        <v>626.8403288452854</v>
      </c>
      <c r="AU522" s="55">
        <f t="shared" si="471"/>
        <v>0.31005890174502254</v>
      </c>
      <c r="AV522" s="56">
        <f t="shared" si="441"/>
        <v>11547.326597972295</v>
      </c>
      <c r="AW522" s="53">
        <f t="shared" si="442"/>
        <v>1.0320102387865572E-2</v>
      </c>
      <c r="AX522" s="53">
        <f t="shared" si="443"/>
        <v>9.6756559655172297E-2</v>
      </c>
      <c r="AY522" s="56">
        <f t="shared" si="444"/>
        <v>676.66392177279499</v>
      </c>
      <c r="AZ522" s="56">
        <f t="shared" si="445"/>
        <v>399.59618433204912</v>
      </c>
      <c r="BA522" s="53">
        <f t="shared" si="446"/>
        <v>7.4403432051347793E-3</v>
      </c>
      <c r="BB522" s="56">
        <f t="shared" si="447"/>
        <v>277.09597275600396</v>
      </c>
      <c r="BC522" s="56">
        <f t="shared" si="448"/>
        <v>-2.8235315258086757E-2</v>
      </c>
      <c r="BD522" s="53">
        <f t="shared" si="449"/>
        <v>-2.5234528697602315E-8</v>
      </c>
      <c r="BE522" s="32">
        <f t="shared" si="450"/>
        <v>6.1111960846198299</v>
      </c>
      <c r="BF522" s="53">
        <f t="shared" si="451"/>
        <v>5.1739077294116329E-7</v>
      </c>
      <c r="BG522" s="51">
        <f t="shared" si="472"/>
        <v>6.1111966020106028</v>
      </c>
      <c r="BH522" s="51">
        <f t="shared" si="452"/>
        <v>-8.9372222072459113E-3</v>
      </c>
      <c r="BI522" s="51">
        <f t="shared" si="453"/>
        <v>-8.3791307600172574E-2</v>
      </c>
    </row>
    <row r="523" spans="1:61" ht="12.75" customHeight="1" x14ac:dyDescent="0.2">
      <c r="A523" s="45">
        <f t="shared" si="454"/>
        <v>497</v>
      </c>
      <c r="B523" s="57">
        <f t="shared" si="473"/>
        <v>9.6756559655172297E-2</v>
      </c>
      <c r="C523" s="16">
        <f t="shared" si="455"/>
        <v>9.2925818016226458E-2</v>
      </c>
      <c r="D523" s="34">
        <f t="shared" si="456"/>
        <v>1</v>
      </c>
      <c r="E523" s="49">
        <f t="shared" si="474"/>
        <v>8.0462262693532488E-2</v>
      </c>
      <c r="F523" s="49">
        <f t="shared" si="457"/>
        <v>4.6486915974787948E-2</v>
      </c>
      <c r="G523" s="20">
        <f t="shared" si="428"/>
        <v>4.6486915974787948E-2</v>
      </c>
      <c r="H523" s="49">
        <f t="shared" si="458"/>
        <v>30.017104353420859</v>
      </c>
      <c r="I523" s="20">
        <f t="shared" si="429"/>
        <v>30.017104353420859</v>
      </c>
      <c r="J523" s="57">
        <f t="shared" si="459"/>
        <v>0</v>
      </c>
      <c r="K523" s="16">
        <f t="shared" si="430"/>
        <v>30.017104353420859</v>
      </c>
      <c r="L523" s="34">
        <f t="shared" si="460"/>
        <v>1</v>
      </c>
      <c r="M523" s="49">
        <f t="shared" si="475"/>
        <v>59.982928288104375</v>
      </c>
      <c r="N523" s="20">
        <f t="shared" si="476"/>
        <v>59.982928288104375</v>
      </c>
      <c r="O523" s="16">
        <f t="shared" si="461"/>
        <v>30.017071711895625</v>
      </c>
      <c r="P523" s="49">
        <f t="shared" si="477"/>
        <v>4.6486915974787955E-2</v>
      </c>
      <c r="Q523" s="20">
        <f t="shared" si="431"/>
        <v>4.6486915974787955E-2</v>
      </c>
      <c r="R523" s="49">
        <f t="shared" si="478"/>
        <v>9.2925818016853554E-2</v>
      </c>
      <c r="S523" s="20">
        <f t="shared" si="432"/>
        <v>9.2925818016853554E-2</v>
      </c>
      <c r="T523" s="57">
        <f t="shared" si="479"/>
        <v>-8.3791307600172574E-2</v>
      </c>
      <c r="U523" s="16">
        <f t="shared" si="462"/>
        <v>-3.3290449066400857E-3</v>
      </c>
      <c r="V523" s="16">
        <f t="shared" si="480"/>
        <v>-3.3290449066400857E-3</v>
      </c>
      <c r="W523" s="34">
        <f t="shared" si="433"/>
        <v>4</v>
      </c>
      <c r="X523" s="49">
        <f t="shared" si="481"/>
        <v>59.982895702455153</v>
      </c>
      <c r="Y523" s="20">
        <f t="shared" si="482"/>
        <v>59.982895702455153</v>
      </c>
      <c r="Z523" s="16">
        <f t="shared" si="463"/>
        <v>30.017104297544847</v>
      </c>
      <c r="AA523" s="49">
        <f t="shared" si="434"/>
        <v>-1.9233502806285591E-3</v>
      </c>
      <c r="AB523" s="20">
        <f t="shared" si="464"/>
        <v>359.99807664971939</v>
      </c>
      <c r="AC523" s="49">
        <f t="shared" si="465"/>
        <v>3.8447127033963808E-3</v>
      </c>
      <c r="AD523" s="20">
        <f t="shared" si="466"/>
        <v>359.99615528729663</v>
      </c>
      <c r="AF523" s="58">
        <f t="shared" si="483"/>
        <v>6.1111966020106028</v>
      </c>
      <c r="AG523" s="51">
        <f t="shared" si="467"/>
        <v>366.67179612063615</v>
      </c>
      <c r="AH523" s="16">
        <f t="shared" si="468"/>
        <v>250.0034973549792</v>
      </c>
      <c r="AI523" s="52">
        <f t="shared" si="435"/>
        <v>159.83849947753626</v>
      </c>
      <c r="AJ523" s="52">
        <f t="shared" si="469"/>
        <v>4.8410266255416445E-2</v>
      </c>
      <c r="AK523" s="16">
        <f t="shared" si="484"/>
        <v>24.051992203735551</v>
      </c>
      <c r="AL523" s="16">
        <f t="shared" si="485"/>
        <v>24.050068853454945</v>
      </c>
      <c r="AM523" s="32">
        <f t="shared" si="436"/>
        <v>6.1111965916951023</v>
      </c>
      <c r="AN523" s="32">
        <f t="shared" si="437"/>
        <v>-3.5507760052915302E-4</v>
      </c>
      <c r="AO523" s="32">
        <f t="shared" si="438"/>
        <v>5.5806816319549712</v>
      </c>
      <c r="AP523" s="32">
        <f t="shared" si="439"/>
        <v>-3.5507760052915302E-4</v>
      </c>
      <c r="AQ523" s="32">
        <f t="shared" si="440"/>
        <v>2.4905253070599858</v>
      </c>
      <c r="AR523" s="56">
        <f t="shared" ref="AR523:AT538" si="488">AR522+AO523</f>
        <v>2954.6829364961536</v>
      </c>
      <c r="AS523" s="56">
        <f t="shared" si="488"/>
        <v>-6.0996942808972318E-2</v>
      </c>
      <c r="AT523" s="56">
        <f t="shared" si="488"/>
        <v>629.33085415234541</v>
      </c>
      <c r="AU523" s="55">
        <f t="shared" si="471"/>
        <v>0.31005890174502254</v>
      </c>
      <c r="AV523" s="56">
        <f t="shared" si="441"/>
        <v>11547.328457866499</v>
      </c>
      <c r="AW523" s="53">
        <f t="shared" si="442"/>
        <v>1.0320104050094354E-2</v>
      </c>
      <c r="AX523" s="53">
        <f t="shared" si="443"/>
        <v>9.6756567447320377E-2</v>
      </c>
      <c r="AY523" s="56">
        <f t="shared" si="444"/>
        <v>676.66386727865984</v>
      </c>
      <c r="AZ523" s="56">
        <f t="shared" si="445"/>
        <v>399.59624869384066</v>
      </c>
      <c r="BA523" s="53">
        <f t="shared" si="446"/>
        <v>7.4403432051347793E-3</v>
      </c>
      <c r="BB523" s="56">
        <f t="shared" si="447"/>
        <v>277.09601738704379</v>
      </c>
      <c r="BC523" s="56">
        <f t="shared" si="448"/>
        <v>-2.8398802224614883E-2</v>
      </c>
      <c r="BD523" s="53">
        <f t="shared" si="449"/>
        <v>-2.5380640632632198E-8</v>
      </c>
      <c r="BE523" s="32">
        <f t="shared" si="450"/>
        <v>6.1111965766299621</v>
      </c>
      <c r="BF523" s="53">
        <f t="shared" si="451"/>
        <v>5.1927758649074226E-7</v>
      </c>
      <c r="BG523" s="51">
        <f t="shared" si="472"/>
        <v>6.1111970959075483</v>
      </c>
      <c r="BH523" s="51">
        <f t="shared" si="452"/>
        <v>-8.9372222071364832E-3</v>
      </c>
      <c r="BI523" s="51">
        <f t="shared" si="453"/>
        <v>-8.379130085113673E-2</v>
      </c>
    </row>
    <row r="524" spans="1:61" ht="12.75" customHeight="1" x14ac:dyDescent="0.2">
      <c r="A524" s="45">
        <f t="shared" si="454"/>
        <v>498</v>
      </c>
      <c r="B524" s="57">
        <f t="shared" si="473"/>
        <v>9.6756567447320377E-2</v>
      </c>
      <c r="C524" s="16">
        <f t="shared" si="455"/>
        <v>9.2911854743931599E-2</v>
      </c>
      <c r="D524" s="34">
        <f t="shared" si="456"/>
        <v>1</v>
      </c>
      <c r="E524" s="49">
        <f t="shared" si="474"/>
        <v>8.0450145795356726E-2</v>
      </c>
      <c r="F524" s="49">
        <f t="shared" si="457"/>
        <v>4.6479976476292068E-2</v>
      </c>
      <c r="G524" s="20">
        <f t="shared" si="428"/>
        <v>4.6479976476292068E-2</v>
      </c>
      <c r="H524" s="49">
        <f t="shared" si="458"/>
        <v>30.017136929282611</v>
      </c>
      <c r="I524" s="20">
        <f t="shared" si="429"/>
        <v>30.017136929282611</v>
      </c>
      <c r="J524" s="57">
        <f t="shared" si="459"/>
        <v>0</v>
      </c>
      <c r="K524" s="16">
        <f t="shared" si="430"/>
        <v>30.017136929282611</v>
      </c>
      <c r="L524" s="34">
        <f t="shared" si="460"/>
        <v>1</v>
      </c>
      <c r="M524" s="49">
        <f t="shared" si="475"/>
        <v>59.982895702455153</v>
      </c>
      <c r="N524" s="20">
        <f t="shared" si="476"/>
        <v>59.982895702455153</v>
      </c>
      <c r="O524" s="16">
        <f t="shared" si="461"/>
        <v>30.017104297544847</v>
      </c>
      <c r="P524" s="49">
        <f t="shared" si="477"/>
        <v>4.6479976476292068E-2</v>
      </c>
      <c r="Q524" s="20">
        <f t="shared" si="431"/>
        <v>4.6479976476292068E-2</v>
      </c>
      <c r="R524" s="49">
        <f t="shared" si="478"/>
        <v>9.2911854742179667E-2</v>
      </c>
      <c r="S524" s="20">
        <f t="shared" si="432"/>
        <v>9.2911854742179667E-2</v>
      </c>
      <c r="T524" s="57">
        <f t="shared" si="479"/>
        <v>-8.379130085113673E-2</v>
      </c>
      <c r="U524" s="16">
        <f t="shared" si="462"/>
        <v>-3.341155055780004E-3</v>
      </c>
      <c r="V524" s="16">
        <f t="shared" si="480"/>
        <v>-3.341155055780004E-3</v>
      </c>
      <c r="W524" s="34">
        <f t="shared" si="433"/>
        <v>4</v>
      </c>
      <c r="X524" s="49">
        <f t="shared" si="481"/>
        <v>59.982863127000741</v>
      </c>
      <c r="Y524" s="20">
        <f t="shared" si="482"/>
        <v>59.982863127000741</v>
      </c>
      <c r="Z524" s="16">
        <f t="shared" si="463"/>
        <v>30.017136872999259</v>
      </c>
      <c r="AA524" s="49">
        <f t="shared" si="434"/>
        <v>-1.9303494333052171E-3</v>
      </c>
      <c r="AB524" s="20">
        <f t="shared" si="464"/>
        <v>359.99806965056672</v>
      </c>
      <c r="AC524" s="49">
        <f t="shared" si="465"/>
        <v>3.8587000558997129E-3</v>
      </c>
      <c r="AD524" s="20">
        <f t="shared" si="466"/>
        <v>359.9961412999441</v>
      </c>
      <c r="AF524" s="58">
        <f t="shared" si="483"/>
        <v>6.1111970959075483</v>
      </c>
      <c r="AG524" s="51">
        <f t="shared" si="467"/>
        <v>366.67182575445293</v>
      </c>
      <c r="AH524" s="16">
        <f t="shared" si="468"/>
        <v>250.00351755985429</v>
      </c>
      <c r="AI524" s="52">
        <f t="shared" si="435"/>
        <v>159.83852531331115</v>
      </c>
      <c r="AJ524" s="52">
        <f t="shared" si="469"/>
        <v>4.8410325909571839E-2</v>
      </c>
      <c r="AK524" s="16">
        <f t="shared" si="484"/>
        <v>24.100402529645123</v>
      </c>
      <c r="AL524" s="16">
        <f t="shared" si="485"/>
        <v>24.098472180211843</v>
      </c>
      <c r="AM524" s="32">
        <f t="shared" si="436"/>
        <v>6.11119708551686</v>
      </c>
      <c r="AN524" s="32">
        <f t="shared" si="437"/>
        <v>-3.5636930391400197E-4</v>
      </c>
      <c r="AO524" s="32">
        <f t="shared" si="438"/>
        <v>5.5785761022142824</v>
      </c>
      <c r="AP524" s="32">
        <f t="shared" si="439"/>
        <v>-3.5636930391400197E-4</v>
      </c>
      <c r="AQ524" s="32">
        <f t="shared" si="440"/>
        <v>2.4952391648564411</v>
      </c>
      <c r="AR524" s="56">
        <f t="shared" si="488"/>
        <v>2960.261512598368</v>
      </c>
      <c r="AS524" s="56">
        <f t="shared" si="488"/>
        <v>-6.1353312112886318E-2</v>
      </c>
      <c r="AT524" s="56">
        <f t="shared" si="488"/>
        <v>631.82609331720187</v>
      </c>
      <c r="AU524" s="55">
        <f t="shared" si="471"/>
        <v>0.31005890174502254</v>
      </c>
      <c r="AV524" s="56">
        <f t="shared" si="441"/>
        <v>11547.330324339093</v>
      </c>
      <c r="AW524" s="53">
        <f t="shared" si="442"/>
        <v>1.0320105718202388E-2</v>
      </c>
      <c r="AX524" s="53">
        <f t="shared" si="443"/>
        <v>9.6756575267028411E-2</v>
      </c>
      <c r="AY524" s="56">
        <f t="shared" si="444"/>
        <v>676.66381259179366</v>
      </c>
      <c r="AZ524" s="56">
        <f t="shared" si="445"/>
        <v>399.59631328327788</v>
      </c>
      <c r="BA524" s="53">
        <f t="shared" si="446"/>
        <v>7.4403432051347793E-3</v>
      </c>
      <c r="BB524" s="56">
        <f t="shared" si="447"/>
        <v>277.09606217594234</v>
      </c>
      <c r="BC524" s="56">
        <f t="shared" si="448"/>
        <v>-2.8562867426558114E-2</v>
      </c>
      <c r="BD524" s="53">
        <f t="shared" si="449"/>
        <v>-2.5527269349502242E-8</v>
      </c>
      <c r="BE524" s="32">
        <f t="shared" si="450"/>
        <v>6.1111970703802792</v>
      </c>
      <c r="BF524" s="53">
        <f t="shared" si="451"/>
        <v>5.2116657543101204E-7</v>
      </c>
      <c r="BG524" s="51">
        <f t="shared" si="472"/>
        <v>6.1111975915468548</v>
      </c>
      <c r="BH524" s="51">
        <f t="shared" si="452"/>
        <v>-8.937222207026526E-3</v>
      </c>
      <c r="BI524" s="51">
        <f t="shared" si="453"/>
        <v>-8.379129407823005E-2</v>
      </c>
    </row>
    <row r="525" spans="1:61" ht="12.75" customHeight="1" x14ac:dyDescent="0.2">
      <c r="A525" s="45">
        <f t="shared" si="454"/>
        <v>499</v>
      </c>
      <c r="B525" s="57">
        <f t="shared" si="473"/>
        <v>9.6756575267028411E-2</v>
      </c>
      <c r="C525" s="16">
        <f t="shared" si="455"/>
        <v>9.2897875211122027E-2</v>
      </c>
      <c r="D525" s="34">
        <f t="shared" si="456"/>
        <v>1</v>
      </c>
      <c r="E525" s="49">
        <f t="shared" si="474"/>
        <v>8.0438014833786389E-2</v>
      </c>
      <c r="F525" s="49">
        <f t="shared" si="457"/>
        <v>4.6473028815235469E-2</v>
      </c>
      <c r="G525" s="20">
        <f t="shared" si="428"/>
        <v>4.6473028815235469E-2</v>
      </c>
      <c r="H525" s="49">
        <f t="shared" si="458"/>
        <v>30.017169494939591</v>
      </c>
      <c r="I525" s="20">
        <f t="shared" si="429"/>
        <v>30.017169494939591</v>
      </c>
      <c r="J525" s="57">
        <f t="shared" si="459"/>
        <v>0</v>
      </c>
      <c r="K525" s="16">
        <f t="shared" si="430"/>
        <v>30.017169494939591</v>
      </c>
      <c r="L525" s="34">
        <f t="shared" si="460"/>
        <v>1</v>
      </c>
      <c r="M525" s="49">
        <f t="shared" si="475"/>
        <v>59.982863127000726</v>
      </c>
      <c r="N525" s="20">
        <f t="shared" si="476"/>
        <v>59.982863127000726</v>
      </c>
      <c r="O525" s="16">
        <f t="shared" si="461"/>
        <v>30.017136872999274</v>
      </c>
      <c r="P525" s="49">
        <f t="shared" si="477"/>
        <v>4.6473028815235476E-2</v>
      </c>
      <c r="Q525" s="20">
        <f t="shared" si="431"/>
        <v>4.6473028815235476E-2</v>
      </c>
      <c r="R525" s="49">
        <f t="shared" si="478"/>
        <v>9.2897875213510062E-2</v>
      </c>
      <c r="S525" s="20">
        <f t="shared" si="432"/>
        <v>9.2897875213510062E-2</v>
      </c>
      <c r="T525" s="57">
        <f t="shared" si="479"/>
        <v>-8.379129407823005E-2</v>
      </c>
      <c r="U525" s="16">
        <f t="shared" si="462"/>
        <v>-3.3532792444436604E-3</v>
      </c>
      <c r="V525" s="16">
        <f t="shared" si="480"/>
        <v>-3.3532792444436604E-3</v>
      </c>
      <c r="W525" s="34">
        <f t="shared" si="433"/>
        <v>4</v>
      </c>
      <c r="X525" s="49">
        <f t="shared" si="481"/>
        <v>59.982830561753055</v>
      </c>
      <c r="Y525" s="20">
        <f t="shared" si="482"/>
        <v>59.982830561753055</v>
      </c>
      <c r="Z525" s="16">
        <f t="shared" si="463"/>
        <v>30.017169438246945</v>
      </c>
      <c r="AA525" s="49">
        <f t="shared" si="434"/>
        <v>-1.937356714887222E-3</v>
      </c>
      <c r="AB525" s="20">
        <f t="shared" si="464"/>
        <v>359.9980626432851</v>
      </c>
      <c r="AC525" s="49">
        <f t="shared" si="465"/>
        <v>3.872703519922617E-3</v>
      </c>
      <c r="AD525" s="20">
        <f t="shared" si="466"/>
        <v>359.9961272964801</v>
      </c>
      <c r="AF525" s="58">
        <f t="shared" si="483"/>
        <v>6.1111975915468548</v>
      </c>
      <c r="AG525" s="51">
        <f t="shared" si="467"/>
        <v>366.67185549281129</v>
      </c>
      <c r="AH525" s="16">
        <f t="shared" si="468"/>
        <v>250.00353783600772</v>
      </c>
      <c r="AI525" s="52">
        <f t="shared" si="435"/>
        <v>159.83855124023114</v>
      </c>
      <c r="AJ525" s="52">
        <f t="shared" si="469"/>
        <v>4.8410385530132771E-2</v>
      </c>
      <c r="AK525" s="16">
        <f t="shared" si="484"/>
        <v>24.148812915175256</v>
      </c>
      <c r="AL525" s="16">
        <f t="shared" si="485"/>
        <v>24.146875558460351</v>
      </c>
      <c r="AM525" s="32">
        <f t="shared" si="436"/>
        <v>6.1111975810806189</v>
      </c>
      <c r="AN525" s="32">
        <f t="shared" si="437"/>
        <v>-3.576625050724786E-4</v>
      </c>
      <c r="AO525" s="32">
        <f t="shared" si="438"/>
        <v>5.5764665901428749</v>
      </c>
      <c r="AP525" s="32">
        <f t="shared" si="439"/>
        <v>-3.576625050724786E-4</v>
      </c>
      <c r="AQ525" s="32">
        <f t="shared" si="440"/>
        <v>2.4999512483298361</v>
      </c>
      <c r="AR525" s="56">
        <f t="shared" si="488"/>
        <v>2965.8379791885109</v>
      </c>
      <c r="AS525" s="56">
        <f t="shared" si="488"/>
        <v>-6.1710974617958797E-2</v>
      </c>
      <c r="AT525" s="56">
        <f t="shared" si="488"/>
        <v>634.32604456553167</v>
      </c>
      <c r="AU525" s="55">
        <f t="shared" si="471"/>
        <v>0.31005890174502254</v>
      </c>
      <c r="AV525" s="56">
        <f t="shared" si="441"/>
        <v>11547.332197396348</v>
      </c>
      <c r="AW525" s="53">
        <f t="shared" si="442"/>
        <v>1.0320107392195282E-2</v>
      </c>
      <c r="AX525" s="53">
        <f t="shared" si="443"/>
        <v>9.6756583114322683E-2</v>
      </c>
      <c r="AY525" s="56">
        <f t="shared" si="444"/>
        <v>676.66375771201308</v>
      </c>
      <c r="AZ525" s="56">
        <f t="shared" si="445"/>
        <v>399.59637810057785</v>
      </c>
      <c r="BA525" s="53">
        <f t="shared" si="446"/>
        <v>7.4403432051347793E-3</v>
      </c>
      <c r="BB525" s="56">
        <f t="shared" si="447"/>
        <v>277.09610712284996</v>
      </c>
      <c r="BC525" s="56">
        <f t="shared" si="448"/>
        <v>-2.8727511414729179E-2</v>
      </c>
      <c r="BD525" s="53">
        <f t="shared" si="449"/>
        <v>-2.5674415340486015E-8</v>
      </c>
      <c r="BE525" s="32">
        <f t="shared" si="450"/>
        <v>6.1111975658724393</v>
      </c>
      <c r="BF525" s="53">
        <f t="shared" si="451"/>
        <v>5.2305775431167645E-7</v>
      </c>
      <c r="BG525" s="51">
        <f t="shared" si="472"/>
        <v>6.1111980889301938</v>
      </c>
      <c r="BH525" s="51">
        <f t="shared" si="452"/>
        <v>-8.9372222069160449E-3</v>
      </c>
      <c r="BI525" s="51">
        <f t="shared" si="453"/>
        <v>-8.3791287281429844E-2</v>
      </c>
    </row>
    <row r="526" spans="1:61" ht="12.75" customHeight="1" x14ac:dyDescent="0.2">
      <c r="A526" s="45">
        <f t="shared" si="454"/>
        <v>500</v>
      </c>
      <c r="B526" s="57">
        <f t="shared" si="473"/>
        <v>9.6756583114322683E-2</v>
      </c>
      <c r="C526" s="16">
        <f t="shared" si="455"/>
        <v>9.2883879594410246E-2</v>
      </c>
      <c r="D526" s="34">
        <f t="shared" si="456"/>
        <v>1</v>
      </c>
      <c r="E526" s="49">
        <f t="shared" si="474"/>
        <v>8.0425869961765761E-2</v>
      </c>
      <c r="F526" s="49">
        <f t="shared" si="457"/>
        <v>4.6466073079936165E-2</v>
      </c>
      <c r="G526" s="20">
        <f t="shared" si="428"/>
        <v>4.6466073079936165E-2</v>
      </c>
      <c r="H526" s="49">
        <f t="shared" si="458"/>
        <v>30.017202050379993</v>
      </c>
      <c r="I526" s="20">
        <f t="shared" si="429"/>
        <v>30.017202050379993</v>
      </c>
      <c r="J526" s="57">
        <f t="shared" si="459"/>
        <v>0</v>
      </c>
      <c r="K526" s="16">
        <f t="shared" si="430"/>
        <v>30.017202050379993</v>
      </c>
      <c r="L526" s="34">
        <f t="shared" si="460"/>
        <v>1</v>
      </c>
      <c r="M526" s="49">
        <f t="shared" si="475"/>
        <v>59.982830561753055</v>
      </c>
      <c r="N526" s="20">
        <f t="shared" si="476"/>
        <v>59.982830561753055</v>
      </c>
      <c r="O526" s="16">
        <f t="shared" si="461"/>
        <v>30.017169438246945</v>
      </c>
      <c r="P526" s="49">
        <f t="shared" si="477"/>
        <v>4.6466073079936158E-2</v>
      </c>
      <c r="Q526" s="20">
        <f t="shared" si="431"/>
        <v>4.6466073079936158E-2</v>
      </c>
      <c r="R526" s="49">
        <f t="shared" si="478"/>
        <v>9.2883879596157279E-2</v>
      </c>
      <c r="S526" s="20">
        <f t="shared" si="432"/>
        <v>9.2883879596157279E-2</v>
      </c>
      <c r="T526" s="57">
        <f t="shared" si="479"/>
        <v>-8.3791287281429844E-2</v>
      </c>
      <c r="U526" s="16">
        <f t="shared" si="462"/>
        <v>-3.3654173196640824E-3</v>
      </c>
      <c r="V526" s="16">
        <f t="shared" si="480"/>
        <v>-3.3654173196640824E-3</v>
      </c>
      <c r="W526" s="34">
        <f t="shared" si="433"/>
        <v>4</v>
      </c>
      <c r="X526" s="49">
        <f t="shared" si="481"/>
        <v>59.98279800672389</v>
      </c>
      <c r="Y526" s="20">
        <f t="shared" si="482"/>
        <v>59.98279800672389</v>
      </c>
      <c r="Z526" s="16">
        <f t="shared" si="463"/>
        <v>30.01720199327611</v>
      </c>
      <c r="AA526" s="49">
        <f t="shared" si="434"/>
        <v>-1.9443720370201864E-3</v>
      </c>
      <c r="AB526" s="20">
        <f t="shared" si="464"/>
        <v>359.99805562796297</v>
      </c>
      <c r="AC526" s="49">
        <f t="shared" si="465"/>
        <v>3.886723015086115E-3</v>
      </c>
      <c r="AD526" s="20">
        <f t="shared" si="466"/>
        <v>359.99611327698489</v>
      </c>
      <c r="AF526" s="58">
        <f t="shared" si="483"/>
        <v>6.1111980889301938</v>
      </c>
      <c r="AG526" s="51">
        <f t="shared" si="467"/>
        <v>366.67188533581162</v>
      </c>
      <c r="AH526" s="16">
        <f t="shared" si="468"/>
        <v>250.00355818350795</v>
      </c>
      <c r="AI526" s="52">
        <f t="shared" si="435"/>
        <v>159.83857725838368</v>
      </c>
      <c r="AJ526" s="52">
        <f t="shared" si="469"/>
        <v>4.8410445116985557E-2</v>
      </c>
      <c r="AK526" s="16">
        <f t="shared" si="484"/>
        <v>24.197223360292242</v>
      </c>
      <c r="AL526" s="16">
        <f t="shared" si="485"/>
        <v>24.195278988255211</v>
      </c>
      <c r="AM526" s="32">
        <f t="shared" si="436"/>
        <v>6.1111980783880497</v>
      </c>
      <c r="AN526" s="32">
        <f t="shared" si="437"/>
        <v>-3.5895718769061313E-4</v>
      </c>
      <c r="AO526" s="32">
        <f t="shared" si="438"/>
        <v>5.5743530972302509</v>
      </c>
      <c r="AP526" s="32">
        <f t="shared" si="439"/>
        <v>-3.5895718769061313E-4</v>
      </c>
      <c r="AQ526" s="32">
        <f t="shared" si="440"/>
        <v>2.5046615541212938</v>
      </c>
      <c r="AR526" s="56">
        <f t="shared" si="488"/>
        <v>2971.4123322857413</v>
      </c>
      <c r="AS526" s="56">
        <f t="shared" si="488"/>
        <v>-6.206993180564941E-2</v>
      </c>
      <c r="AT526" s="56">
        <f t="shared" si="488"/>
        <v>636.83070611965297</v>
      </c>
      <c r="AU526" s="55">
        <f t="shared" si="471"/>
        <v>0.31005890174502254</v>
      </c>
      <c r="AV526" s="56">
        <f t="shared" si="441"/>
        <v>11547.334077044581</v>
      </c>
      <c r="AW526" s="53">
        <f t="shared" si="442"/>
        <v>1.0320109072078676E-2</v>
      </c>
      <c r="AX526" s="53">
        <f t="shared" si="443"/>
        <v>9.6756590989229618E-2</v>
      </c>
      <c r="AY526" s="56">
        <f t="shared" si="444"/>
        <v>676.66370263913313</v>
      </c>
      <c r="AZ526" s="56">
        <f t="shared" si="445"/>
        <v>399.5964431459592</v>
      </c>
      <c r="BA526" s="53">
        <f t="shared" si="446"/>
        <v>7.4403432051347793E-3</v>
      </c>
      <c r="BB526" s="56">
        <f t="shared" si="447"/>
        <v>277.09615222791831</v>
      </c>
      <c r="BC526" s="56">
        <f t="shared" si="448"/>
        <v>-2.8892734744374593E-2</v>
      </c>
      <c r="BD526" s="53">
        <f t="shared" si="449"/>
        <v>-2.582207910181967E-8</v>
      </c>
      <c r="BE526" s="32">
        <f t="shared" si="450"/>
        <v>6.1111980631081151</v>
      </c>
      <c r="BF526" s="53">
        <f t="shared" si="451"/>
        <v>5.2495109927234197E-7</v>
      </c>
      <c r="BG526" s="51">
        <f t="shared" si="472"/>
        <v>6.1111985880592146</v>
      </c>
      <c r="BH526" s="51">
        <f t="shared" si="452"/>
        <v>-8.9372222068050348E-3</v>
      </c>
      <c r="BI526" s="51">
        <f t="shared" si="453"/>
        <v>-8.3791280460713186E-2</v>
      </c>
    </row>
    <row r="527" spans="1:61" ht="12.75" customHeight="1" x14ac:dyDescent="0.2">
      <c r="A527" s="45">
        <f t="shared" si="454"/>
        <v>501</v>
      </c>
      <c r="B527" s="57">
        <f t="shared" si="473"/>
        <v>9.6756590989229618E-2</v>
      </c>
      <c r="C527" s="16">
        <f t="shared" si="455"/>
        <v>9.2869867974116005E-2</v>
      </c>
      <c r="D527" s="34">
        <f t="shared" si="456"/>
        <v>1</v>
      </c>
      <c r="E527" s="49">
        <f t="shared" si="474"/>
        <v>8.0413711248861222E-2</v>
      </c>
      <c r="F527" s="49">
        <f t="shared" si="457"/>
        <v>4.6459109310541209E-2</v>
      </c>
      <c r="G527" s="20">
        <f t="shared" si="428"/>
        <v>4.6459109310541209E-2</v>
      </c>
      <c r="H527" s="49">
        <f t="shared" si="458"/>
        <v>30.017234595592114</v>
      </c>
      <c r="I527" s="20">
        <f t="shared" si="429"/>
        <v>30.017234595592114</v>
      </c>
      <c r="J527" s="57">
        <f t="shared" si="459"/>
        <v>0</v>
      </c>
      <c r="K527" s="16">
        <f t="shared" si="430"/>
        <v>30.017234595592114</v>
      </c>
      <c r="L527" s="34">
        <f t="shared" si="460"/>
        <v>1</v>
      </c>
      <c r="M527" s="49">
        <f t="shared" si="475"/>
        <v>59.982798006723904</v>
      </c>
      <c r="N527" s="20">
        <f t="shared" si="476"/>
        <v>59.982798006723904</v>
      </c>
      <c r="O527" s="16">
        <f t="shared" si="461"/>
        <v>30.017201993276096</v>
      </c>
      <c r="P527" s="49">
        <f t="shared" si="477"/>
        <v>4.6459109310541209E-2</v>
      </c>
      <c r="Q527" s="20">
        <f t="shared" si="431"/>
        <v>4.6459109310541209E-2</v>
      </c>
      <c r="R527" s="49">
        <f t="shared" si="478"/>
        <v>9.2869867977026788E-2</v>
      </c>
      <c r="S527" s="20">
        <f t="shared" si="432"/>
        <v>9.2869867977026788E-2</v>
      </c>
      <c r="T527" s="57">
        <f t="shared" si="479"/>
        <v>-8.3791280460713186E-2</v>
      </c>
      <c r="U527" s="16">
        <f t="shared" si="462"/>
        <v>-3.3775692118519635E-3</v>
      </c>
      <c r="V527" s="16">
        <f t="shared" si="480"/>
        <v>-3.3775692118519635E-3</v>
      </c>
      <c r="W527" s="34">
        <f t="shared" si="433"/>
        <v>4</v>
      </c>
      <c r="X527" s="49">
        <f t="shared" si="481"/>
        <v>59.982765461924984</v>
      </c>
      <c r="Y527" s="20">
        <f t="shared" si="482"/>
        <v>59.982765461924984</v>
      </c>
      <c r="Z527" s="16">
        <f t="shared" si="463"/>
        <v>30.017234538075016</v>
      </c>
      <c r="AA527" s="49">
        <f t="shared" si="434"/>
        <v>-1.9513953595207984E-3</v>
      </c>
      <c r="AB527" s="20">
        <f t="shared" si="464"/>
        <v>359.99804860464047</v>
      </c>
      <c r="AC527" s="49">
        <f t="shared" si="465"/>
        <v>3.9007586488420671E-3</v>
      </c>
      <c r="AD527" s="20">
        <f t="shared" si="466"/>
        <v>359.99609924135115</v>
      </c>
      <c r="AF527" s="58">
        <f t="shared" si="483"/>
        <v>6.1111985880592146</v>
      </c>
      <c r="AG527" s="51">
        <f t="shared" si="467"/>
        <v>366.67191528355289</v>
      </c>
      <c r="AH527" s="16">
        <f t="shared" si="468"/>
        <v>250.00357860242244</v>
      </c>
      <c r="AI527" s="52">
        <f t="shared" si="435"/>
        <v>159.83860336785506</v>
      </c>
      <c r="AJ527" s="52">
        <f t="shared" si="469"/>
        <v>4.8410504670073351E-2</v>
      </c>
      <c r="AK527" s="16">
        <f t="shared" si="484"/>
        <v>24.245633864962315</v>
      </c>
      <c r="AL527" s="16">
        <f t="shared" si="485"/>
        <v>24.243682469602788</v>
      </c>
      <c r="AM527" s="32">
        <f t="shared" si="436"/>
        <v>6.1111985774408009</v>
      </c>
      <c r="AN527" s="32">
        <f t="shared" si="437"/>
        <v>-3.6025334434754022E-4</v>
      </c>
      <c r="AO527" s="32">
        <f t="shared" si="438"/>
        <v>5.5722356249708351</v>
      </c>
      <c r="AP527" s="32">
        <f t="shared" si="439"/>
        <v>-3.6025334434754022E-4</v>
      </c>
      <c r="AQ527" s="32">
        <f t="shared" si="440"/>
        <v>2.5093700788684701</v>
      </c>
      <c r="AR527" s="56">
        <f t="shared" si="488"/>
        <v>2976.984567910712</v>
      </c>
      <c r="AS527" s="56">
        <f t="shared" si="488"/>
        <v>-6.2430185149996952E-2</v>
      </c>
      <c r="AT527" s="56">
        <f t="shared" si="488"/>
        <v>639.34007619852139</v>
      </c>
      <c r="AU527" s="55">
        <f t="shared" si="471"/>
        <v>0.31005890174502254</v>
      </c>
      <c r="AV527" s="56">
        <f t="shared" si="441"/>
        <v>11547.335963290028</v>
      </c>
      <c r="AW527" s="53">
        <f t="shared" si="442"/>
        <v>1.0320110757858148E-2</v>
      </c>
      <c r="AX527" s="53">
        <f t="shared" si="443"/>
        <v>9.6756598891775375E-2</v>
      </c>
      <c r="AY527" s="56">
        <f t="shared" si="444"/>
        <v>676.66364737297101</v>
      </c>
      <c r="AZ527" s="56">
        <f t="shared" si="445"/>
        <v>399.59650841963764</v>
      </c>
      <c r="BA527" s="53">
        <f t="shared" si="446"/>
        <v>7.4403432051347793E-3</v>
      </c>
      <c r="BB527" s="56">
        <f t="shared" si="447"/>
        <v>277.09619749129706</v>
      </c>
      <c r="BC527" s="56">
        <f t="shared" si="448"/>
        <v>-2.9058537963692288E-2</v>
      </c>
      <c r="BD527" s="53">
        <f t="shared" si="449"/>
        <v>-2.5970261123439879E-8</v>
      </c>
      <c r="BE527" s="32">
        <f t="shared" si="450"/>
        <v>6.1111985620889531</v>
      </c>
      <c r="BF527" s="53">
        <f t="shared" si="451"/>
        <v>5.2684659945819351E-7</v>
      </c>
      <c r="BG527" s="51">
        <f t="shared" si="472"/>
        <v>6.1111990889355523</v>
      </c>
      <c r="BH527" s="51">
        <f t="shared" si="452"/>
        <v>-8.9372222066934955E-3</v>
      </c>
      <c r="BI527" s="51">
        <f t="shared" si="453"/>
        <v>-8.3791273616057454E-2</v>
      </c>
    </row>
    <row r="528" spans="1:61" ht="12.75" customHeight="1" x14ac:dyDescent="0.2">
      <c r="A528" s="45">
        <f t="shared" si="454"/>
        <v>502</v>
      </c>
      <c r="B528" s="57">
        <f t="shared" si="473"/>
        <v>9.6756598891775375E-2</v>
      </c>
      <c r="C528" s="16">
        <f t="shared" si="455"/>
        <v>9.285584024291893E-2</v>
      </c>
      <c r="D528" s="34">
        <f t="shared" si="456"/>
        <v>1</v>
      </c>
      <c r="E528" s="49">
        <f t="shared" si="474"/>
        <v>8.0401538602166214E-2</v>
      </c>
      <c r="F528" s="49">
        <f t="shared" si="457"/>
        <v>4.6452137453328768E-2</v>
      </c>
      <c r="G528" s="20">
        <f t="shared" si="428"/>
        <v>4.6452137453328768E-2</v>
      </c>
      <c r="H528" s="49">
        <f t="shared" si="458"/>
        <v>30.017267130564122</v>
      </c>
      <c r="I528" s="20">
        <f t="shared" si="429"/>
        <v>30.017267130564122</v>
      </c>
      <c r="J528" s="57">
        <f t="shared" si="459"/>
        <v>0</v>
      </c>
      <c r="K528" s="16">
        <f t="shared" si="430"/>
        <v>30.017267130564122</v>
      </c>
      <c r="L528" s="34">
        <f t="shared" si="460"/>
        <v>1</v>
      </c>
      <c r="M528" s="49">
        <f t="shared" si="475"/>
        <v>59.982765461924984</v>
      </c>
      <c r="N528" s="20">
        <f t="shared" si="476"/>
        <v>59.982765461924984</v>
      </c>
      <c r="O528" s="16">
        <f t="shared" si="461"/>
        <v>30.017234538075016</v>
      </c>
      <c r="P528" s="49">
        <f t="shared" si="477"/>
        <v>4.6452137453328754E-2</v>
      </c>
      <c r="Q528" s="20">
        <f t="shared" si="431"/>
        <v>4.6452137453328754E-2</v>
      </c>
      <c r="R528" s="49">
        <f t="shared" si="478"/>
        <v>9.2855840242903553E-2</v>
      </c>
      <c r="S528" s="20">
        <f t="shared" si="432"/>
        <v>9.2855840242903553E-2</v>
      </c>
      <c r="T528" s="57">
        <f t="shared" si="479"/>
        <v>-8.3791273616057454E-2</v>
      </c>
      <c r="U528" s="16">
        <f t="shared" si="462"/>
        <v>-3.3897350138912402E-3</v>
      </c>
      <c r="V528" s="16">
        <f t="shared" si="480"/>
        <v>-3.3897350138912402E-3</v>
      </c>
      <c r="W528" s="34">
        <f t="shared" si="433"/>
        <v>4</v>
      </c>
      <c r="X528" s="49">
        <f t="shared" si="481"/>
        <v>59.982732927368133</v>
      </c>
      <c r="Y528" s="20">
        <f t="shared" si="482"/>
        <v>59.982732927368133</v>
      </c>
      <c r="Z528" s="16">
        <f t="shared" si="463"/>
        <v>30.017267072631867</v>
      </c>
      <c r="AA528" s="49">
        <f t="shared" si="434"/>
        <v>-1.9584267360747585E-3</v>
      </c>
      <c r="AB528" s="20">
        <f t="shared" si="464"/>
        <v>359.99804157326395</v>
      </c>
      <c r="AC528" s="49">
        <f t="shared" si="465"/>
        <v>3.9148101545200464E-3</v>
      </c>
      <c r="AD528" s="20">
        <f t="shared" si="466"/>
        <v>359.99608518984547</v>
      </c>
      <c r="AF528" s="58">
        <f t="shared" si="483"/>
        <v>6.1111990889355523</v>
      </c>
      <c r="AG528" s="51">
        <f t="shared" si="467"/>
        <v>366.67194533613315</v>
      </c>
      <c r="AH528" s="16">
        <f t="shared" si="468"/>
        <v>250.00359909281806</v>
      </c>
      <c r="AI528" s="52">
        <f t="shared" si="435"/>
        <v>159.83862956873085</v>
      </c>
      <c r="AJ528" s="52">
        <f t="shared" si="469"/>
        <v>4.8410564189396155E-2</v>
      </c>
      <c r="AK528" s="16">
        <f t="shared" si="484"/>
        <v>24.294044429151711</v>
      </c>
      <c r="AL528" s="16">
        <f t="shared" si="485"/>
        <v>24.292086002415658</v>
      </c>
      <c r="AM528" s="32">
        <f t="shared" si="436"/>
        <v>6.1111990782405057</v>
      </c>
      <c r="AN528" s="32">
        <f t="shared" si="437"/>
        <v>-3.6155098495187948E-4</v>
      </c>
      <c r="AO528" s="32">
        <f t="shared" si="438"/>
        <v>5.5701141748659913</v>
      </c>
      <c r="AP528" s="32">
        <f t="shared" si="439"/>
        <v>-3.6155098495187948E-4</v>
      </c>
      <c r="AQ528" s="32">
        <f t="shared" si="440"/>
        <v>2.5140768192011489</v>
      </c>
      <c r="AR528" s="56">
        <f t="shared" si="488"/>
        <v>2982.554682085578</v>
      </c>
      <c r="AS528" s="56">
        <f t="shared" si="488"/>
        <v>-6.2791736134948831E-2</v>
      </c>
      <c r="AT528" s="56">
        <f t="shared" si="488"/>
        <v>641.85415301772252</v>
      </c>
      <c r="AU528" s="55">
        <f t="shared" si="471"/>
        <v>0.31005890174502254</v>
      </c>
      <c r="AV528" s="56">
        <f t="shared" si="441"/>
        <v>11547.337856138871</v>
      </c>
      <c r="AW528" s="53">
        <f t="shared" si="442"/>
        <v>1.0320112449539223E-2</v>
      </c>
      <c r="AX528" s="53">
        <f t="shared" si="443"/>
        <v>9.6756606821985822E-2</v>
      </c>
      <c r="AY528" s="56">
        <f t="shared" si="444"/>
        <v>676.66359191334607</v>
      </c>
      <c r="AZ528" s="56">
        <f t="shared" si="445"/>
        <v>399.59657392182714</v>
      </c>
      <c r="BA528" s="53">
        <f t="shared" si="446"/>
        <v>7.4403432051347793E-3</v>
      </c>
      <c r="BB528" s="56">
        <f t="shared" si="447"/>
        <v>277.09624291313446</v>
      </c>
      <c r="BC528" s="56">
        <f t="shared" si="448"/>
        <v>-2.9224921615536914E-2</v>
      </c>
      <c r="BD528" s="53">
        <f t="shared" si="449"/>
        <v>-2.6118961890507907E-8</v>
      </c>
      <c r="BE528" s="32">
        <f t="shared" si="450"/>
        <v>6.1111990628165902</v>
      </c>
      <c r="BF528" s="53">
        <f t="shared" si="451"/>
        <v>5.2874426935763434E-7</v>
      </c>
      <c r="BG528" s="51">
        <f t="shared" si="472"/>
        <v>6.1111995915608599</v>
      </c>
      <c r="BH528" s="51">
        <f t="shared" si="452"/>
        <v>-8.9372222065814272E-3</v>
      </c>
      <c r="BI528" s="51">
        <f t="shared" si="453"/>
        <v>-8.3791266747440224E-2</v>
      </c>
    </row>
    <row r="529" spans="1:61" ht="12.75" customHeight="1" x14ac:dyDescent="0.2">
      <c r="A529" s="45">
        <f t="shared" si="454"/>
        <v>503</v>
      </c>
      <c r="B529" s="57">
        <f t="shared" si="473"/>
        <v>9.6756606821985822E-2</v>
      </c>
      <c r="C529" s="16">
        <f t="shared" si="455"/>
        <v>9.2841796667471499E-2</v>
      </c>
      <c r="D529" s="34">
        <f t="shared" si="456"/>
        <v>1</v>
      </c>
      <c r="E529" s="49">
        <f t="shared" si="474"/>
        <v>8.0389352252587878E-2</v>
      </c>
      <c r="F529" s="49">
        <f t="shared" si="457"/>
        <v>4.6445157641661176E-2</v>
      </c>
      <c r="G529" s="20">
        <f t="shared" si="428"/>
        <v>4.6445157641661176E-2</v>
      </c>
      <c r="H529" s="49">
        <f t="shared" si="458"/>
        <v>30.017299655284436</v>
      </c>
      <c r="I529" s="20">
        <f t="shared" si="429"/>
        <v>30.017299655284436</v>
      </c>
      <c r="J529" s="57">
        <f t="shared" si="459"/>
        <v>0</v>
      </c>
      <c r="K529" s="16">
        <f t="shared" si="430"/>
        <v>30.017299655284436</v>
      </c>
      <c r="L529" s="34">
        <f t="shared" si="460"/>
        <v>1</v>
      </c>
      <c r="M529" s="49">
        <f t="shared" si="475"/>
        <v>59.982732927368133</v>
      </c>
      <c r="N529" s="20">
        <f t="shared" si="476"/>
        <v>59.982732927368133</v>
      </c>
      <c r="O529" s="16">
        <f t="shared" si="461"/>
        <v>30.017267072631867</v>
      </c>
      <c r="P529" s="49">
        <f t="shared" si="477"/>
        <v>4.6445157641661169E-2</v>
      </c>
      <c r="Q529" s="20">
        <f t="shared" si="431"/>
        <v>4.6445157641661169E-2</v>
      </c>
      <c r="R529" s="49">
        <f t="shared" si="478"/>
        <v>9.2841796665190671E-2</v>
      </c>
      <c r="S529" s="20">
        <f t="shared" si="432"/>
        <v>9.2841796665190671E-2</v>
      </c>
      <c r="T529" s="57">
        <f t="shared" si="479"/>
        <v>-8.3791266747440224E-2</v>
      </c>
      <c r="U529" s="16">
        <f t="shared" si="462"/>
        <v>-3.4019144948523455E-3</v>
      </c>
      <c r="V529" s="16">
        <f t="shared" si="480"/>
        <v>-3.4019144948523455E-3</v>
      </c>
      <c r="W529" s="34">
        <f t="shared" si="433"/>
        <v>4</v>
      </c>
      <c r="X529" s="49">
        <f t="shared" si="481"/>
        <v>59.982700403064953</v>
      </c>
      <c r="Y529" s="20">
        <f t="shared" si="482"/>
        <v>59.982700403064953</v>
      </c>
      <c r="Z529" s="16">
        <f t="shared" si="463"/>
        <v>30.017299596935047</v>
      </c>
      <c r="AA529" s="49">
        <f t="shared" si="434"/>
        <v>-1.9654660332838396E-3</v>
      </c>
      <c r="AB529" s="20">
        <f t="shared" si="464"/>
        <v>359.99803453396669</v>
      </c>
      <c r="AC529" s="49">
        <f t="shared" si="465"/>
        <v>3.9288776401062439E-3</v>
      </c>
      <c r="AD529" s="20">
        <f t="shared" si="466"/>
        <v>359.99607112235992</v>
      </c>
      <c r="AF529" s="58">
        <f t="shared" si="483"/>
        <v>6.1111995915608599</v>
      </c>
      <c r="AG529" s="51">
        <f t="shared" si="467"/>
        <v>366.67197549365159</v>
      </c>
      <c r="AH529" s="16">
        <f t="shared" si="468"/>
        <v>250.00361965476247</v>
      </c>
      <c r="AI529" s="52">
        <f t="shared" si="435"/>
        <v>159.83865586109752</v>
      </c>
      <c r="AJ529" s="52">
        <f t="shared" si="469"/>
        <v>4.8410623674953968E-2</v>
      </c>
      <c r="AK529" s="16">
        <f t="shared" si="484"/>
        <v>24.342455052826665</v>
      </c>
      <c r="AL529" s="16">
        <f t="shared" si="485"/>
        <v>24.340489586793353</v>
      </c>
      <c r="AM529" s="32">
        <f t="shared" si="436"/>
        <v>6.1111995807888189</v>
      </c>
      <c r="AN529" s="32">
        <f t="shared" si="437"/>
        <v>-3.6285008487413133E-4</v>
      </c>
      <c r="AO529" s="32">
        <f t="shared" si="438"/>
        <v>5.5679887484117501</v>
      </c>
      <c r="AP529" s="32">
        <f t="shared" si="439"/>
        <v>-3.6285008487413133E-4</v>
      </c>
      <c r="AQ529" s="32">
        <f t="shared" si="440"/>
        <v>2.5187817717685643</v>
      </c>
      <c r="AR529" s="56">
        <f t="shared" si="488"/>
        <v>2988.1226708339896</v>
      </c>
      <c r="AS529" s="56">
        <f t="shared" si="488"/>
        <v>-6.3154586219822964E-2</v>
      </c>
      <c r="AT529" s="56">
        <f t="shared" si="488"/>
        <v>644.37293478949107</v>
      </c>
      <c r="AU529" s="55">
        <f t="shared" si="471"/>
        <v>0.31005890174502254</v>
      </c>
      <c r="AV529" s="56">
        <f t="shared" si="441"/>
        <v>11547.339755597355</v>
      </c>
      <c r="AW529" s="53">
        <f t="shared" si="442"/>
        <v>1.032011414712748E-2</v>
      </c>
      <c r="AX529" s="53">
        <f t="shared" si="443"/>
        <v>9.6756614779887146E-2</v>
      </c>
      <c r="AY529" s="56">
        <f t="shared" si="444"/>
        <v>676.66353626007526</v>
      </c>
      <c r="AZ529" s="56">
        <f t="shared" si="445"/>
        <v>399.59663965274382</v>
      </c>
      <c r="BA529" s="53">
        <f t="shared" si="446"/>
        <v>7.4403432051347793E-3</v>
      </c>
      <c r="BB529" s="56">
        <f t="shared" si="447"/>
        <v>277.09628849358046</v>
      </c>
      <c r="BC529" s="56">
        <f t="shared" si="448"/>
        <v>-2.9391886249015897E-2</v>
      </c>
      <c r="BD529" s="53">
        <f t="shared" si="449"/>
        <v>-2.6268181893773263E-8</v>
      </c>
      <c r="BE529" s="32">
        <f t="shared" si="450"/>
        <v>6.1111995652926776</v>
      </c>
      <c r="BF529" s="53">
        <f t="shared" si="451"/>
        <v>5.3064407294935764E-7</v>
      </c>
      <c r="BG529" s="51">
        <f t="shared" si="472"/>
        <v>6.1112000959367503</v>
      </c>
      <c r="BH529" s="51">
        <f t="shared" si="452"/>
        <v>-8.9372222064688298E-3</v>
      </c>
      <c r="BI529" s="51">
        <f t="shared" si="453"/>
        <v>-8.3791259854838873E-2</v>
      </c>
    </row>
    <row r="530" spans="1:61" ht="12.75" customHeight="1" x14ac:dyDescent="0.2">
      <c r="A530" s="45">
        <f t="shared" si="454"/>
        <v>504</v>
      </c>
      <c r="B530" s="57">
        <f t="shared" si="473"/>
        <v>9.6756614779887146E-2</v>
      </c>
      <c r="C530" s="16">
        <f t="shared" si="455"/>
        <v>9.2827737139828059E-2</v>
      </c>
      <c r="D530" s="34">
        <f t="shared" si="456"/>
        <v>1</v>
      </c>
      <c r="E530" s="49">
        <f t="shared" si="474"/>
        <v>8.0377152106678076E-2</v>
      </c>
      <c r="F530" s="49">
        <f t="shared" si="457"/>
        <v>4.6438169821504151E-2</v>
      </c>
      <c r="G530" s="20">
        <f t="shared" si="428"/>
        <v>4.6438169821504151E-2</v>
      </c>
      <c r="H530" s="49">
        <f t="shared" si="458"/>
        <v>30.017332169741355</v>
      </c>
      <c r="I530" s="20">
        <f t="shared" si="429"/>
        <v>30.017332169741355</v>
      </c>
      <c r="J530" s="57">
        <f t="shared" si="459"/>
        <v>0</v>
      </c>
      <c r="K530" s="16">
        <f t="shared" si="430"/>
        <v>30.017332169741355</v>
      </c>
      <c r="L530" s="34">
        <f t="shared" si="460"/>
        <v>1</v>
      </c>
      <c r="M530" s="49">
        <f t="shared" si="475"/>
        <v>59.982700403064953</v>
      </c>
      <c r="N530" s="20">
        <f t="shared" si="476"/>
        <v>59.982700403064953</v>
      </c>
      <c r="O530" s="16">
        <f t="shared" si="461"/>
        <v>30.017299596935047</v>
      </c>
      <c r="P530" s="49">
        <f t="shared" si="477"/>
        <v>4.6438169821504158E-2</v>
      </c>
      <c r="Q530" s="20">
        <f t="shared" si="431"/>
        <v>4.6438169821504158E-2</v>
      </c>
      <c r="R530" s="49">
        <f t="shared" si="478"/>
        <v>9.2827737138560906E-2</v>
      </c>
      <c r="S530" s="20">
        <f t="shared" si="432"/>
        <v>9.2827737138560906E-2</v>
      </c>
      <c r="T530" s="57">
        <f t="shared" si="479"/>
        <v>-8.3791259854838873E-2</v>
      </c>
      <c r="U530" s="16">
        <f t="shared" si="462"/>
        <v>-3.4141077481607968E-3</v>
      </c>
      <c r="V530" s="16">
        <f t="shared" si="480"/>
        <v>-3.4141077481607968E-3</v>
      </c>
      <c r="W530" s="34">
        <f t="shared" si="433"/>
        <v>4</v>
      </c>
      <c r="X530" s="49">
        <f t="shared" si="481"/>
        <v>59.982667889027127</v>
      </c>
      <c r="Y530" s="20">
        <f t="shared" si="482"/>
        <v>59.982667889027127</v>
      </c>
      <c r="Z530" s="16">
        <f t="shared" si="463"/>
        <v>30.017332110972873</v>
      </c>
      <c r="AA530" s="49">
        <f t="shared" si="434"/>
        <v>-1.9725133051464124E-3</v>
      </c>
      <c r="AB530" s="20">
        <f t="shared" si="464"/>
        <v>359.99802748669487</v>
      </c>
      <c r="AC530" s="49">
        <f t="shared" si="465"/>
        <v>3.9429609345631531E-3</v>
      </c>
      <c r="AD530" s="20">
        <f t="shared" si="466"/>
        <v>359.99605703906542</v>
      </c>
      <c r="AF530" s="58">
        <f t="shared" si="483"/>
        <v>6.1112000959367503</v>
      </c>
      <c r="AG530" s="51">
        <f t="shared" si="467"/>
        <v>366.67200575620501</v>
      </c>
      <c r="AH530" s="16">
        <f t="shared" si="468"/>
        <v>250.00364028832161</v>
      </c>
      <c r="AI530" s="52">
        <f t="shared" si="435"/>
        <v>159.83868224503948</v>
      </c>
      <c r="AJ530" s="52">
        <f t="shared" si="469"/>
        <v>4.8410683126633103E-2</v>
      </c>
      <c r="AK530" s="16">
        <f t="shared" si="484"/>
        <v>24.390865735953298</v>
      </c>
      <c r="AL530" s="16">
        <f t="shared" si="485"/>
        <v>24.388893222648164</v>
      </c>
      <c r="AM530" s="32">
        <f t="shared" si="436"/>
        <v>6.1112000850873507</v>
      </c>
      <c r="AN530" s="32">
        <f t="shared" si="437"/>
        <v>-3.6415065408068533E-4</v>
      </c>
      <c r="AO530" s="32">
        <f t="shared" si="438"/>
        <v>5.5658593471151567</v>
      </c>
      <c r="AP530" s="32">
        <f t="shared" si="439"/>
        <v>-3.6415065408068533E-4</v>
      </c>
      <c r="AQ530" s="32">
        <f t="shared" si="440"/>
        <v>2.5234849332029858</v>
      </c>
      <c r="AR530" s="56">
        <f t="shared" si="488"/>
        <v>2993.6885301811049</v>
      </c>
      <c r="AS530" s="56">
        <f t="shared" si="488"/>
        <v>-6.351873687390365E-2</v>
      </c>
      <c r="AT530" s="56">
        <f t="shared" si="488"/>
        <v>646.89641972269408</v>
      </c>
      <c r="AU530" s="55">
        <f t="shared" si="471"/>
        <v>0.31005890174502254</v>
      </c>
      <c r="AV530" s="56">
        <f t="shared" si="441"/>
        <v>11547.341661671577</v>
      </c>
      <c r="AW530" s="53">
        <f t="shared" si="442"/>
        <v>1.0320115850628369E-2</v>
      </c>
      <c r="AX530" s="53">
        <f t="shared" si="443"/>
        <v>9.6756622765504827E-2</v>
      </c>
      <c r="AY530" s="56">
        <f t="shared" si="444"/>
        <v>676.66348041298011</v>
      </c>
      <c r="AZ530" s="56">
        <f t="shared" si="445"/>
        <v>399.59670561259873</v>
      </c>
      <c r="BA530" s="53">
        <f t="shared" si="446"/>
        <v>7.4403432051347793E-3</v>
      </c>
      <c r="BB530" s="56">
        <f t="shared" si="447"/>
        <v>277.09633423278132</v>
      </c>
      <c r="BC530" s="56">
        <f t="shared" si="448"/>
        <v>-2.9559432399935304E-2</v>
      </c>
      <c r="BD530" s="53">
        <f t="shared" si="449"/>
        <v>-2.6417921612097735E-8</v>
      </c>
      <c r="BE530" s="32">
        <f t="shared" si="450"/>
        <v>6.1112000695188291</v>
      </c>
      <c r="BF530" s="53">
        <f t="shared" si="451"/>
        <v>5.3254602480624468E-7</v>
      </c>
      <c r="BG530" s="51">
        <f t="shared" si="472"/>
        <v>6.1112006020648542</v>
      </c>
      <c r="BH530" s="51">
        <f t="shared" si="452"/>
        <v>-8.937222206355698E-3</v>
      </c>
      <c r="BI530" s="51">
        <f t="shared" si="453"/>
        <v>-8.3791252938231225E-2</v>
      </c>
    </row>
    <row r="531" spans="1:61" ht="12.75" customHeight="1" x14ac:dyDescent="0.2">
      <c r="A531" s="45">
        <f t="shared" si="454"/>
        <v>505</v>
      </c>
      <c r="B531" s="57">
        <f t="shared" si="473"/>
        <v>9.6756622765504827E-2</v>
      </c>
      <c r="C531" s="16">
        <f t="shared" si="455"/>
        <v>9.2813661830916772E-2</v>
      </c>
      <c r="D531" s="34">
        <f t="shared" si="456"/>
        <v>1</v>
      </c>
      <c r="E531" s="49">
        <f t="shared" si="474"/>
        <v>8.0364938312458306E-2</v>
      </c>
      <c r="F531" s="49">
        <f t="shared" si="457"/>
        <v>4.6431174078333373E-2</v>
      </c>
      <c r="G531" s="20">
        <f t="shared" si="428"/>
        <v>4.6431174078333373E-2</v>
      </c>
      <c r="H531" s="49">
        <f t="shared" si="458"/>
        <v>30.017364673923304</v>
      </c>
      <c r="I531" s="20">
        <f t="shared" si="429"/>
        <v>30.017364673923304</v>
      </c>
      <c r="J531" s="57">
        <f t="shared" si="459"/>
        <v>0</v>
      </c>
      <c r="K531" s="16">
        <f t="shared" si="430"/>
        <v>30.017364673923304</v>
      </c>
      <c r="L531" s="34">
        <f t="shared" si="460"/>
        <v>1</v>
      </c>
      <c r="M531" s="49">
        <f t="shared" si="475"/>
        <v>59.982667889027127</v>
      </c>
      <c r="N531" s="20">
        <f t="shared" si="476"/>
        <v>59.982667889027127</v>
      </c>
      <c r="O531" s="16">
        <f t="shared" si="461"/>
        <v>30.017332110972873</v>
      </c>
      <c r="P531" s="49">
        <f t="shared" si="477"/>
        <v>4.6431174078333366E-2</v>
      </c>
      <c r="Q531" s="20">
        <f t="shared" si="431"/>
        <v>4.6431174078333366E-2</v>
      </c>
      <c r="R531" s="49">
        <f t="shared" si="478"/>
        <v>9.2813661832461467E-2</v>
      </c>
      <c r="S531" s="20">
        <f t="shared" si="432"/>
        <v>9.2813661832461467E-2</v>
      </c>
      <c r="T531" s="57">
        <f t="shared" si="479"/>
        <v>-8.3791252938231225E-2</v>
      </c>
      <c r="U531" s="16">
        <f t="shared" si="462"/>
        <v>-3.4263146257729193E-3</v>
      </c>
      <c r="V531" s="16">
        <f t="shared" si="480"/>
        <v>-3.4263146257729193E-3</v>
      </c>
      <c r="W531" s="34">
        <f t="shared" si="433"/>
        <v>4</v>
      </c>
      <c r="X531" s="49">
        <f t="shared" si="481"/>
        <v>59.982635385266256</v>
      </c>
      <c r="Y531" s="20">
        <f t="shared" si="482"/>
        <v>59.982635385266256</v>
      </c>
      <c r="Z531" s="16">
        <f t="shared" si="463"/>
        <v>30.017364614733744</v>
      </c>
      <c r="AA531" s="49">
        <f t="shared" si="434"/>
        <v>-1.9795684661512158E-3</v>
      </c>
      <c r="AB531" s="20">
        <f t="shared" si="464"/>
        <v>359.99802043153386</v>
      </c>
      <c r="AC531" s="49">
        <f t="shared" si="465"/>
        <v>3.95705986911782E-3</v>
      </c>
      <c r="AD531" s="20">
        <f t="shared" si="466"/>
        <v>359.99604294013091</v>
      </c>
      <c r="AF531" s="58">
        <f t="shared" si="483"/>
        <v>6.1112006020648542</v>
      </c>
      <c r="AG531" s="51">
        <f t="shared" si="467"/>
        <v>366.67203612389125</v>
      </c>
      <c r="AH531" s="16">
        <f t="shared" si="468"/>
        <v>250.00366099356222</v>
      </c>
      <c r="AI531" s="52">
        <f t="shared" si="435"/>
        <v>159.83870872064205</v>
      </c>
      <c r="AJ531" s="52">
        <f t="shared" si="469"/>
        <v>4.8410742544490404E-2</v>
      </c>
      <c r="AK531" s="16">
        <f t="shared" si="484"/>
        <v>24.439276478497789</v>
      </c>
      <c r="AL531" s="16">
        <f t="shared" si="485"/>
        <v>24.437296910031648</v>
      </c>
      <c r="AM531" s="32">
        <f t="shared" si="436"/>
        <v>6.1112005911377336</v>
      </c>
      <c r="AN531" s="32">
        <f t="shared" si="437"/>
        <v>-3.6545267678269726E-4</v>
      </c>
      <c r="AO531" s="32">
        <f t="shared" si="438"/>
        <v>5.5637259724799977</v>
      </c>
      <c r="AP531" s="32">
        <f t="shared" si="439"/>
        <v>-3.6545267678269726E-4</v>
      </c>
      <c r="AQ531" s="32">
        <f t="shared" si="440"/>
        <v>2.5281863001514928</v>
      </c>
      <c r="AR531" s="56">
        <f t="shared" si="488"/>
        <v>2999.2522561535848</v>
      </c>
      <c r="AS531" s="56">
        <f t="shared" si="488"/>
        <v>-6.3884189550686352E-2</v>
      </c>
      <c r="AT531" s="56">
        <f t="shared" si="488"/>
        <v>649.42460602284552</v>
      </c>
      <c r="AU531" s="55">
        <f t="shared" si="471"/>
        <v>0.31005890174502254</v>
      </c>
      <c r="AV531" s="56">
        <f t="shared" si="441"/>
        <v>11547.343574367706</v>
      </c>
      <c r="AW531" s="53">
        <f t="shared" si="442"/>
        <v>1.0320117560047404E-2</v>
      </c>
      <c r="AX531" s="53">
        <f t="shared" si="443"/>
        <v>9.6756630778864788E-2</v>
      </c>
      <c r="AY531" s="56">
        <f t="shared" si="444"/>
        <v>676.66342437188007</v>
      </c>
      <c r="AZ531" s="56">
        <f t="shared" si="445"/>
        <v>399.59677180160509</v>
      </c>
      <c r="BA531" s="53">
        <f t="shared" si="446"/>
        <v>7.4403432051347793E-3</v>
      </c>
      <c r="BB531" s="56">
        <f t="shared" si="447"/>
        <v>277.09638013088511</v>
      </c>
      <c r="BC531" s="56">
        <f t="shared" si="448"/>
        <v>-2.9727560610126602E-2</v>
      </c>
      <c r="BD531" s="53">
        <f t="shared" si="449"/>
        <v>-2.656818152972815E-8</v>
      </c>
      <c r="BE531" s="32">
        <f t="shared" si="450"/>
        <v>6.1112005754966727</v>
      </c>
      <c r="BF531" s="53">
        <f t="shared" si="451"/>
        <v>5.344501018358578E-7</v>
      </c>
      <c r="BG531" s="51">
        <f t="shared" si="472"/>
        <v>6.1112011099467747</v>
      </c>
      <c r="BH531" s="51">
        <f t="shared" si="452"/>
        <v>-8.9372222062420372E-3</v>
      </c>
      <c r="BI531" s="51">
        <f t="shared" si="453"/>
        <v>-8.3791245997595021E-2</v>
      </c>
    </row>
    <row r="532" spans="1:61" ht="12.75" customHeight="1" x14ac:dyDescent="0.2">
      <c r="A532" s="45">
        <f t="shared" si="454"/>
        <v>506</v>
      </c>
      <c r="B532" s="57">
        <f t="shared" si="473"/>
        <v>9.6756630778864788E-2</v>
      </c>
      <c r="C532" s="16">
        <f t="shared" si="455"/>
        <v>9.2799570909789963E-2</v>
      </c>
      <c r="D532" s="34">
        <f t="shared" si="456"/>
        <v>1</v>
      </c>
      <c r="E532" s="49">
        <f t="shared" si="474"/>
        <v>8.0352711016325629E-2</v>
      </c>
      <c r="F532" s="49">
        <f t="shared" si="457"/>
        <v>4.6424170496686595E-2</v>
      </c>
      <c r="G532" s="20">
        <f t="shared" si="428"/>
        <v>4.6424170496686595E-2</v>
      </c>
      <c r="H532" s="49">
        <f t="shared" si="458"/>
        <v>30.017397167818828</v>
      </c>
      <c r="I532" s="20">
        <f t="shared" si="429"/>
        <v>30.017397167818828</v>
      </c>
      <c r="J532" s="57">
        <f t="shared" si="459"/>
        <v>0</v>
      </c>
      <c r="K532" s="16">
        <f t="shared" si="430"/>
        <v>30.017397167818828</v>
      </c>
      <c r="L532" s="34">
        <f t="shared" si="460"/>
        <v>1</v>
      </c>
      <c r="M532" s="49">
        <f t="shared" si="475"/>
        <v>59.982635385266256</v>
      </c>
      <c r="N532" s="20">
        <f t="shared" si="476"/>
        <v>59.982635385266256</v>
      </c>
      <c r="O532" s="16">
        <f t="shared" si="461"/>
        <v>30.017364614733744</v>
      </c>
      <c r="P532" s="49">
        <f t="shared" si="477"/>
        <v>4.6424170496686581E-2</v>
      </c>
      <c r="Q532" s="20">
        <f t="shared" si="431"/>
        <v>4.6424170496686581E-2</v>
      </c>
      <c r="R532" s="49">
        <f t="shared" si="478"/>
        <v>9.2799570908604481E-2</v>
      </c>
      <c r="S532" s="20">
        <f t="shared" si="432"/>
        <v>9.2799570908604481E-2</v>
      </c>
      <c r="T532" s="57">
        <f t="shared" si="479"/>
        <v>-8.3791245997595021E-2</v>
      </c>
      <c r="U532" s="16">
        <f t="shared" si="462"/>
        <v>-3.4385349812693922E-3</v>
      </c>
      <c r="V532" s="16">
        <f t="shared" si="480"/>
        <v>-3.4385349812693922E-3</v>
      </c>
      <c r="W532" s="34">
        <f t="shared" si="433"/>
        <v>4</v>
      </c>
      <c r="X532" s="49">
        <f t="shared" si="481"/>
        <v>59.982602891793789</v>
      </c>
      <c r="Y532" s="20">
        <f t="shared" si="482"/>
        <v>59.982602891793789</v>
      </c>
      <c r="Z532" s="16">
        <f t="shared" si="463"/>
        <v>30.017397108206211</v>
      </c>
      <c r="AA532" s="49">
        <f t="shared" si="434"/>
        <v>-1.9866314317249921E-3</v>
      </c>
      <c r="AB532" s="20">
        <f t="shared" si="464"/>
        <v>359.99801336856825</v>
      </c>
      <c r="AC532" s="49">
        <f t="shared" si="465"/>
        <v>3.9711745524943247E-3</v>
      </c>
      <c r="AD532" s="20">
        <f t="shared" si="466"/>
        <v>359.99602882544752</v>
      </c>
      <c r="AF532" s="58">
        <f t="shared" si="483"/>
        <v>6.1112011099467747</v>
      </c>
      <c r="AG532" s="51">
        <f t="shared" si="467"/>
        <v>366.67206659680647</v>
      </c>
      <c r="AH532" s="16">
        <f t="shared" si="468"/>
        <v>250.00368177054989</v>
      </c>
      <c r="AI532" s="52">
        <f t="shared" si="435"/>
        <v>159.83873528798912</v>
      </c>
      <c r="AJ532" s="52">
        <f t="shared" si="469"/>
        <v>4.8410801928412184E-2</v>
      </c>
      <c r="AK532" s="16">
        <f t="shared" si="484"/>
        <v>24.487687280426201</v>
      </c>
      <c r="AL532" s="16">
        <f t="shared" si="485"/>
        <v>24.485700648994452</v>
      </c>
      <c r="AM532" s="32">
        <f t="shared" si="436"/>
        <v>6.1112010989415682</v>
      </c>
      <c r="AN532" s="32">
        <f t="shared" si="437"/>
        <v>-3.667561373645745E-4</v>
      </c>
      <c r="AO532" s="32">
        <f t="shared" si="438"/>
        <v>5.5615886260128855</v>
      </c>
      <c r="AP532" s="32">
        <f t="shared" si="439"/>
        <v>-3.667561373645745E-4</v>
      </c>
      <c r="AQ532" s="32">
        <f t="shared" si="440"/>
        <v>2.5328858692623188</v>
      </c>
      <c r="AR532" s="56">
        <f t="shared" si="488"/>
        <v>3004.8138447795977</v>
      </c>
      <c r="AS532" s="56">
        <f t="shared" si="488"/>
        <v>-6.4250945688050926E-2</v>
      </c>
      <c r="AT532" s="56">
        <f t="shared" si="488"/>
        <v>651.9574918921079</v>
      </c>
      <c r="AU532" s="55">
        <f t="shared" si="471"/>
        <v>0.31005890174502254</v>
      </c>
      <c r="AV532" s="56">
        <f t="shared" si="441"/>
        <v>11547.345493691797</v>
      </c>
      <c r="AW532" s="53">
        <f t="shared" si="442"/>
        <v>1.0320119275389996E-2</v>
      </c>
      <c r="AX532" s="53">
        <f t="shared" si="443"/>
        <v>9.6756638819992302E-2</v>
      </c>
      <c r="AY532" s="56">
        <f t="shared" si="444"/>
        <v>676.6633681365978</v>
      </c>
      <c r="AZ532" s="56">
        <f t="shared" si="445"/>
        <v>399.59683821997282</v>
      </c>
      <c r="BA532" s="53">
        <f t="shared" si="446"/>
        <v>7.4403432051347793E-3</v>
      </c>
      <c r="BB532" s="56">
        <f t="shared" si="447"/>
        <v>277.09642618803707</v>
      </c>
      <c r="BC532" s="56">
        <f t="shared" si="448"/>
        <v>-2.989627141209894E-2</v>
      </c>
      <c r="BD532" s="53">
        <f t="shared" si="449"/>
        <v>-2.6718962122579756E-8</v>
      </c>
      <c r="BE532" s="32">
        <f t="shared" si="450"/>
        <v>6.1112010832278125</v>
      </c>
      <c r="BF532" s="53">
        <f t="shared" si="451"/>
        <v>5.3635628119913213E-7</v>
      </c>
      <c r="BG532" s="51">
        <f t="shared" si="472"/>
        <v>6.1112016195840937</v>
      </c>
      <c r="BH532" s="51">
        <f t="shared" si="452"/>
        <v>-8.9372222061278438E-3</v>
      </c>
      <c r="BI532" s="51">
        <f t="shared" si="453"/>
        <v>-8.3791239032908207E-2</v>
      </c>
    </row>
    <row r="533" spans="1:61" ht="12.75" customHeight="1" x14ac:dyDescent="0.2">
      <c r="A533" s="45">
        <f t="shared" si="454"/>
        <v>507</v>
      </c>
      <c r="B533" s="57">
        <f t="shared" si="473"/>
        <v>9.6756638819992302E-2</v>
      </c>
      <c r="C533" s="16">
        <f t="shared" si="455"/>
        <v>9.2785464267535644E-2</v>
      </c>
      <c r="D533" s="34">
        <f t="shared" si="456"/>
        <v>1</v>
      </c>
      <c r="E533" s="49">
        <f t="shared" si="474"/>
        <v>8.0340470123994825E-2</v>
      </c>
      <c r="F533" s="49">
        <f t="shared" si="457"/>
        <v>4.6417159022046635E-2</v>
      </c>
      <c r="G533" s="20">
        <f t="shared" si="428"/>
        <v>4.6417159022046635E-2</v>
      </c>
      <c r="H533" s="49">
        <f t="shared" si="458"/>
        <v>30.017429651416418</v>
      </c>
      <c r="I533" s="20">
        <f t="shared" si="429"/>
        <v>30.017429651416418</v>
      </c>
      <c r="J533" s="57">
        <f t="shared" si="459"/>
        <v>0</v>
      </c>
      <c r="K533" s="16">
        <f t="shared" si="430"/>
        <v>30.017429651416418</v>
      </c>
      <c r="L533" s="34">
        <f t="shared" si="460"/>
        <v>1</v>
      </c>
      <c r="M533" s="49">
        <f t="shared" si="475"/>
        <v>59.982602891793789</v>
      </c>
      <c r="N533" s="20">
        <f t="shared" si="476"/>
        <v>59.982602891793789</v>
      </c>
      <c r="O533" s="16">
        <f t="shared" si="461"/>
        <v>30.017397108206211</v>
      </c>
      <c r="P533" s="49">
        <f t="shared" si="477"/>
        <v>4.6417159022046628E-2</v>
      </c>
      <c r="Q533" s="20">
        <f t="shared" si="431"/>
        <v>4.6417159022046628E-2</v>
      </c>
      <c r="R533" s="49">
        <f t="shared" si="478"/>
        <v>9.2785464265593878E-2</v>
      </c>
      <c r="S533" s="20">
        <f t="shared" si="432"/>
        <v>9.2785464265593878E-2</v>
      </c>
      <c r="T533" s="57">
        <f t="shared" si="479"/>
        <v>-8.3791239032908207E-2</v>
      </c>
      <c r="U533" s="16">
        <f t="shared" si="462"/>
        <v>-3.4507689089133819E-3</v>
      </c>
      <c r="V533" s="16">
        <f t="shared" si="480"/>
        <v>-3.4507689089133819E-3</v>
      </c>
      <c r="W533" s="34">
        <f t="shared" si="433"/>
        <v>4</v>
      </c>
      <c r="X533" s="49">
        <f t="shared" si="481"/>
        <v>59.982570408621221</v>
      </c>
      <c r="Y533" s="20">
        <f t="shared" si="482"/>
        <v>59.982570408621221</v>
      </c>
      <c r="Z533" s="16">
        <f t="shared" si="463"/>
        <v>30.017429591378779</v>
      </c>
      <c r="AA533" s="49">
        <f t="shared" si="434"/>
        <v>-1.9937022563497448E-3</v>
      </c>
      <c r="AB533" s="20">
        <f t="shared" si="464"/>
        <v>359.99800629774364</v>
      </c>
      <c r="AC533" s="49">
        <f t="shared" si="465"/>
        <v>3.9853048173827703E-3</v>
      </c>
      <c r="AD533" s="20">
        <f t="shared" si="466"/>
        <v>359.99601469518262</v>
      </c>
      <c r="AF533" s="58">
        <f t="shared" si="483"/>
        <v>6.1112016195840937</v>
      </c>
      <c r="AG533" s="51">
        <f t="shared" si="467"/>
        <v>366.67209717504562</v>
      </c>
      <c r="AH533" s="16">
        <f t="shared" si="468"/>
        <v>250.0037026193493</v>
      </c>
      <c r="AI533" s="52">
        <f t="shared" si="435"/>
        <v>159.83876194716348</v>
      </c>
      <c r="AJ533" s="52">
        <f t="shared" si="469"/>
        <v>4.8410861278398443E-2</v>
      </c>
      <c r="AK533" s="16">
        <f t="shared" si="484"/>
        <v>24.536098141704599</v>
      </c>
      <c r="AL533" s="16">
        <f t="shared" si="485"/>
        <v>24.534104439448242</v>
      </c>
      <c r="AM533" s="32">
        <f t="shared" si="436"/>
        <v>6.1112016085004361</v>
      </c>
      <c r="AN533" s="32">
        <f t="shared" si="437"/>
        <v>-3.6806104588205763E-4</v>
      </c>
      <c r="AO533" s="32">
        <f t="shared" si="438"/>
        <v>5.5594473092293955</v>
      </c>
      <c r="AP533" s="32">
        <f t="shared" si="439"/>
        <v>-3.6806104588205763E-4</v>
      </c>
      <c r="AQ533" s="32">
        <f t="shared" si="440"/>
        <v>2.5375836371714646</v>
      </c>
      <c r="AR533" s="56">
        <f t="shared" si="488"/>
        <v>3010.3732920888269</v>
      </c>
      <c r="AS533" s="56">
        <f t="shared" si="488"/>
        <v>-6.4619006733932977E-2</v>
      </c>
      <c r="AT533" s="56">
        <f t="shared" si="488"/>
        <v>654.49507552927935</v>
      </c>
      <c r="AU533" s="55">
        <f t="shared" si="471"/>
        <v>0.31005890174502254</v>
      </c>
      <c r="AV533" s="56">
        <f t="shared" si="441"/>
        <v>11547.347419649836</v>
      </c>
      <c r="AW533" s="53">
        <f t="shared" si="442"/>
        <v>1.0320120996661495E-2</v>
      </c>
      <c r="AX533" s="53">
        <f t="shared" si="443"/>
        <v>9.6756646888912501E-2</v>
      </c>
      <c r="AY533" s="56">
        <f t="shared" si="444"/>
        <v>676.6633117069581</v>
      </c>
      <c r="AZ533" s="56">
        <f t="shared" si="445"/>
        <v>399.59690486790868</v>
      </c>
      <c r="BA533" s="53">
        <f t="shared" si="446"/>
        <v>7.4403432051347793E-3</v>
      </c>
      <c r="BB533" s="56">
        <f t="shared" si="447"/>
        <v>277.09647240438085</v>
      </c>
      <c r="BC533" s="56">
        <f t="shared" si="448"/>
        <v>-3.0065565331426569E-2</v>
      </c>
      <c r="BD533" s="53">
        <f t="shared" si="449"/>
        <v>-2.6870263860369957E-8</v>
      </c>
      <c r="BE533" s="32">
        <f t="shared" si="450"/>
        <v>6.1112015927138295</v>
      </c>
      <c r="BF533" s="53">
        <f t="shared" si="451"/>
        <v>5.3826457759960894E-7</v>
      </c>
      <c r="BG533" s="51">
        <f t="shared" si="472"/>
        <v>6.1112021309784073</v>
      </c>
      <c r="BH533" s="51">
        <f t="shared" si="452"/>
        <v>-8.9372222060131162E-3</v>
      </c>
      <c r="BI533" s="51">
        <f t="shared" si="453"/>
        <v>-8.3791232044149122E-2</v>
      </c>
    </row>
    <row r="534" spans="1:61" ht="12.75" customHeight="1" x14ac:dyDescent="0.2">
      <c r="A534" s="45">
        <f t="shared" si="454"/>
        <v>508</v>
      </c>
      <c r="B534" s="57">
        <f t="shared" si="473"/>
        <v>9.6756646888912501E-2</v>
      </c>
      <c r="C534" s="16">
        <f t="shared" si="455"/>
        <v>9.2771342071557683E-2</v>
      </c>
      <c r="D534" s="34">
        <f t="shared" si="456"/>
        <v>1</v>
      </c>
      <c r="E534" s="49">
        <f t="shared" si="474"/>
        <v>8.0328215780435364E-2</v>
      </c>
      <c r="F534" s="49">
        <f t="shared" si="457"/>
        <v>4.6410139738126986E-2</v>
      </c>
      <c r="G534" s="20">
        <f t="shared" si="428"/>
        <v>4.6410139738126986E-2</v>
      </c>
      <c r="H534" s="49">
        <f t="shared" si="458"/>
        <v>30.017462124704657</v>
      </c>
      <c r="I534" s="20">
        <f t="shared" si="429"/>
        <v>30.017462124704657</v>
      </c>
      <c r="J534" s="57">
        <f t="shared" si="459"/>
        <v>0</v>
      </c>
      <c r="K534" s="16">
        <f t="shared" si="430"/>
        <v>30.017462124704657</v>
      </c>
      <c r="L534" s="34">
        <f t="shared" si="460"/>
        <v>1</v>
      </c>
      <c r="M534" s="49">
        <f t="shared" si="475"/>
        <v>59.982570408621221</v>
      </c>
      <c r="N534" s="20">
        <f t="shared" si="476"/>
        <v>59.982570408621221</v>
      </c>
      <c r="O534" s="16">
        <f t="shared" si="461"/>
        <v>30.017429591378779</v>
      </c>
      <c r="P534" s="49">
        <f t="shared" si="477"/>
        <v>4.6410139738126979E-2</v>
      </c>
      <c r="Q534" s="20">
        <f t="shared" si="431"/>
        <v>4.6410139738126979E-2</v>
      </c>
      <c r="R534" s="49">
        <f t="shared" si="478"/>
        <v>9.2771342069111112E-2</v>
      </c>
      <c r="S534" s="20">
        <f t="shared" si="432"/>
        <v>9.2771342069111112E-2</v>
      </c>
      <c r="T534" s="57">
        <f t="shared" si="479"/>
        <v>-8.3791232044149122E-2</v>
      </c>
      <c r="U534" s="16">
        <f t="shared" si="462"/>
        <v>-3.4630162637137585E-3</v>
      </c>
      <c r="V534" s="16">
        <f t="shared" si="480"/>
        <v>-3.4630162637137585E-3</v>
      </c>
      <c r="W534" s="34">
        <f t="shared" si="433"/>
        <v>4</v>
      </c>
      <c r="X534" s="49">
        <f t="shared" si="481"/>
        <v>59.982537935759979</v>
      </c>
      <c r="Y534" s="20">
        <f t="shared" si="482"/>
        <v>59.982537935759979</v>
      </c>
      <c r="Z534" s="16">
        <f t="shared" si="463"/>
        <v>30.017462064240021</v>
      </c>
      <c r="AA534" s="49">
        <f t="shared" si="434"/>
        <v>-2.0007808562769623E-3</v>
      </c>
      <c r="AB534" s="20">
        <f t="shared" si="464"/>
        <v>359.99799921914371</v>
      </c>
      <c r="AC534" s="49">
        <f t="shared" si="465"/>
        <v>3.9994506808690954E-3</v>
      </c>
      <c r="AD534" s="20">
        <f t="shared" si="466"/>
        <v>359.99600054931915</v>
      </c>
      <c r="AF534" s="58">
        <f t="shared" si="483"/>
        <v>6.1112021309784073</v>
      </c>
      <c r="AG534" s="51">
        <f t="shared" si="467"/>
        <v>366.67212785870441</v>
      </c>
      <c r="AH534" s="16">
        <f t="shared" si="468"/>
        <v>250.00372354002576</v>
      </c>
      <c r="AI534" s="52">
        <f t="shared" si="435"/>
        <v>159.83878869824861</v>
      </c>
      <c r="AJ534" s="52">
        <f t="shared" si="469"/>
        <v>4.8410920594392337E-2</v>
      </c>
      <c r="AK534" s="16">
        <f t="shared" si="484"/>
        <v>24.584509062298991</v>
      </c>
      <c r="AL534" s="16">
        <f t="shared" si="485"/>
        <v>24.582508281442699</v>
      </c>
      <c r="AM534" s="32">
        <f t="shared" si="436"/>
        <v>6.1112021198159328</v>
      </c>
      <c r="AN534" s="32">
        <f t="shared" si="437"/>
        <v>-3.6936738687188896E-4</v>
      </c>
      <c r="AO534" s="32">
        <f t="shared" si="438"/>
        <v>5.5573020236418484</v>
      </c>
      <c r="AP534" s="32">
        <f t="shared" si="439"/>
        <v>-3.6936738687188896E-4</v>
      </c>
      <c r="AQ534" s="32">
        <f t="shared" si="440"/>
        <v>2.5422796005296049</v>
      </c>
      <c r="AR534" s="56">
        <f t="shared" si="488"/>
        <v>3015.930594112469</v>
      </c>
      <c r="AS534" s="56">
        <f t="shared" si="488"/>
        <v>-6.4988374120804868E-2</v>
      </c>
      <c r="AT534" s="56">
        <f t="shared" si="488"/>
        <v>657.03735512980893</v>
      </c>
      <c r="AU534" s="55">
        <f t="shared" si="471"/>
        <v>0.31005890174502254</v>
      </c>
      <c r="AV534" s="56">
        <f t="shared" si="441"/>
        <v>11547.349352247849</v>
      </c>
      <c r="AW534" s="53">
        <f t="shared" si="442"/>
        <v>1.0320122723867287E-2</v>
      </c>
      <c r="AX534" s="53">
        <f t="shared" si="443"/>
        <v>9.6756654985650628E-2</v>
      </c>
      <c r="AY534" s="56">
        <f t="shared" si="444"/>
        <v>676.66325508278464</v>
      </c>
      <c r="AZ534" s="56">
        <f t="shared" si="445"/>
        <v>399.59697174562154</v>
      </c>
      <c r="BA534" s="53">
        <f t="shared" si="446"/>
        <v>7.4403432051347793E-3</v>
      </c>
      <c r="BB534" s="56">
        <f t="shared" si="447"/>
        <v>277.09651878006116</v>
      </c>
      <c r="BC534" s="56">
        <f t="shared" si="448"/>
        <v>-3.0235442898060683E-2</v>
      </c>
      <c r="BD534" s="53">
        <f t="shared" si="449"/>
        <v>-2.7022087216727898E-8</v>
      </c>
      <c r="BE534" s="32">
        <f t="shared" si="450"/>
        <v>6.1112021039563205</v>
      </c>
      <c r="BF534" s="53">
        <f t="shared" si="451"/>
        <v>5.4017496842099821E-7</v>
      </c>
      <c r="BG534" s="51">
        <f t="shared" si="472"/>
        <v>6.1112026441312892</v>
      </c>
      <c r="BH534" s="51">
        <f t="shared" si="452"/>
        <v>-8.9372222058978542E-3</v>
      </c>
      <c r="BI534" s="51">
        <f t="shared" si="453"/>
        <v>-8.3791225031295893E-2</v>
      </c>
    </row>
    <row r="535" spans="1:61" ht="12.75" customHeight="1" x14ac:dyDescent="0.2">
      <c r="A535" s="45">
        <f t="shared" si="454"/>
        <v>509</v>
      </c>
      <c r="B535" s="57">
        <f t="shared" si="473"/>
        <v>9.6756654985650628E-2</v>
      </c>
      <c r="C535" s="16">
        <f t="shared" si="455"/>
        <v>9.2757204304803054E-2</v>
      </c>
      <c r="D535" s="34">
        <f t="shared" si="456"/>
        <v>1</v>
      </c>
      <c r="E535" s="49">
        <f t="shared" si="474"/>
        <v>8.0315947970900109E-2</v>
      </c>
      <c r="F535" s="49">
        <f t="shared" si="457"/>
        <v>4.6403112636364374E-2</v>
      </c>
      <c r="G535" s="20">
        <f t="shared" si="428"/>
        <v>4.6403112636364374E-2</v>
      </c>
      <c r="H535" s="49">
        <f t="shared" si="458"/>
        <v>30.017494587672161</v>
      </c>
      <c r="I535" s="20">
        <f t="shared" si="429"/>
        <v>30.017494587672161</v>
      </c>
      <c r="J535" s="57">
        <f t="shared" si="459"/>
        <v>0</v>
      </c>
      <c r="K535" s="16">
        <f t="shared" si="430"/>
        <v>30.017494587672161</v>
      </c>
      <c r="L535" s="34">
        <f t="shared" si="460"/>
        <v>1</v>
      </c>
      <c r="M535" s="49">
        <f t="shared" si="475"/>
        <v>59.982537935759979</v>
      </c>
      <c r="N535" s="20">
        <f t="shared" si="476"/>
        <v>59.982537935759979</v>
      </c>
      <c r="O535" s="16">
        <f t="shared" si="461"/>
        <v>30.017462064240021</v>
      </c>
      <c r="P535" s="49">
        <f t="shared" si="477"/>
        <v>4.6403112636364353E-2</v>
      </c>
      <c r="Q535" s="20">
        <f t="shared" si="431"/>
        <v>4.6403112636364353E-2</v>
      </c>
      <c r="R535" s="49">
        <f t="shared" si="478"/>
        <v>9.2757204304207558E-2</v>
      </c>
      <c r="S535" s="20">
        <f t="shared" si="432"/>
        <v>9.2757204304207558E-2</v>
      </c>
      <c r="T535" s="57">
        <f t="shared" si="479"/>
        <v>-8.3791225031295893E-2</v>
      </c>
      <c r="U535" s="16">
        <f t="shared" si="462"/>
        <v>-3.4752770603957844E-3</v>
      </c>
      <c r="V535" s="16">
        <f t="shared" si="480"/>
        <v>-3.4752770603957844E-3</v>
      </c>
      <c r="W535" s="34">
        <f t="shared" si="433"/>
        <v>4</v>
      </c>
      <c r="X535" s="49">
        <f t="shared" si="481"/>
        <v>59.982505473221451</v>
      </c>
      <c r="Y535" s="20">
        <f t="shared" si="482"/>
        <v>59.982505473221451</v>
      </c>
      <c r="Z535" s="16">
        <f t="shared" si="463"/>
        <v>30.017494526778549</v>
      </c>
      <c r="AA535" s="49">
        <f t="shared" si="434"/>
        <v>-2.0078672400350027E-3</v>
      </c>
      <c r="AB535" s="20">
        <f t="shared" si="464"/>
        <v>359.99799213275998</v>
      </c>
      <c r="AC535" s="49">
        <f t="shared" si="465"/>
        <v>4.0136120688590978E-3</v>
      </c>
      <c r="AD535" s="20">
        <f t="shared" si="466"/>
        <v>359.99598638793117</v>
      </c>
      <c r="AF535" s="58">
        <f t="shared" si="483"/>
        <v>6.1112026441312892</v>
      </c>
      <c r="AG535" s="51">
        <f t="shared" si="467"/>
        <v>366.67215864787738</v>
      </c>
      <c r="AH535" s="16">
        <f t="shared" si="468"/>
        <v>250.00374453264368</v>
      </c>
      <c r="AI535" s="52">
        <f t="shared" si="435"/>
        <v>159.83881554132688</v>
      </c>
      <c r="AJ535" s="52">
        <f t="shared" si="469"/>
        <v>4.8410979876393867E-2</v>
      </c>
      <c r="AK535" s="16">
        <f t="shared" si="484"/>
        <v>24.632920042175385</v>
      </c>
      <c r="AL535" s="16">
        <f t="shared" si="485"/>
        <v>24.630912174935361</v>
      </c>
      <c r="AM535" s="32">
        <f t="shared" si="436"/>
        <v>6.1112026328896327</v>
      </c>
      <c r="AN535" s="32">
        <f t="shared" si="437"/>
        <v>-3.7067516190625554E-4</v>
      </c>
      <c r="AO535" s="32">
        <f t="shared" si="438"/>
        <v>5.5551527707694639</v>
      </c>
      <c r="AP535" s="32">
        <f t="shared" si="439"/>
        <v>-3.7067516190625554E-4</v>
      </c>
      <c r="AQ535" s="32">
        <f t="shared" si="440"/>
        <v>2.5469737559797365</v>
      </c>
      <c r="AR535" s="56">
        <f t="shared" si="488"/>
        <v>3021.4857468832383</v>
      </c>
      <c r="AS535" s="56">
        <f t="shared" si="488"/>
        <v>-6.5359049282711121E-2</v>
      </c>
      <c r="AT535" s="56">
        <f t="shared" si="488"/>
        <v>659.58432888578864</v>
      </c>
      <c r="AU535" s="55">
        <f t="shared" si="471"/>
        <v>0.31005890174502254</v>
      </c>
      <c r="AV535" s="56">
        <f t="shared" si="441"/>
        <v>11547.351291491788</v>
      </c>
      <c r="AW535" s="53">
        <f t="shared" si="442"/>
        <v>1.0320124457012688E-2</v>
      </c>
      <c r="AX535" s="53">
        <f t="shared" si="443"/>
        <v>9.6756663110231539E-2</v>
      </c>
      <c r="AY535" s="56">
        <f t="shared" si="444"/>
        <v>676.66319826390304</v>
      </c>
      <c r="AZ535" s="56">
        <f t="shared" si="445"/>
        <v>399.5970388533172</v>
      </c>
      <c r="BA535" s="53">
        <f t="shared" si="446"/>
        <v>7.4403432051347793E-3</v>
      </c>
      <c r="BB535" s="56">
        <f t="shared" si="447"/>
        <v>277.09656531522074</v>
      </c>
      <c r="BC535" s="56">
        <f t="shared" si="448"/>
        <v>-3.0405904634903891E-2</v>
      </c>
      <c r="BD535" s="53">
        <f t="shared" si="449"/>
        <v>-2.7174432658983273E-8</v>
      </c>
      <c r="BE535" s="32">
        <f t="shared" si="450"/>
        <v>6.1112026169568567</v>
      </c>
      <c r="BF535" s="53">
        <f t="shared" si="451"/>
        <v>5.4208745596020469E-7</v>
      </c>
      <c r="BG535" s="51">
        <f t="shared" si="472"/>
        <v>6.1112031590443125</v>
      </c>
      <c r="BH535" s="51">
        <f t="shared" si="452"/>
        <v>-8.9372222057820562E-3</v>
      </c>
      <c r="BI535" s="51">
        <f t="shared" si="453"/>
        <v>-8.3791217994326914E-2</v>
      </c>
    </row>
    <row r="536" spans="1:61" ht="12.75" customHeight="1" x14ac:dyDescent="0.2">
      <c r="A536" s="45">
        <f t="shared" si="454"/>
        <v>510</v>
      </c>
      <c r="B536" s="57">
        <f t="shared" si="473"/>
        <v>9.6756663110231539E-2</v>
      </c>
      <c r="C536" s="16">
        <f t="shared" si="455"/>
        <v>9.2743051041395574E-2</v>
      </c>
      <c r="D536" s="34">
        <f t="shared" si="456"/>
        <v>1</v>
      </c>
      <c r="E536" s="49">
        <f t="shared" si="474"/>
        <v>8.0303666759589637E-2</v>
      </c>
      <c r="F536" s="49">
        <f t="shared" si="457"/>
        <v>4.6396077753808114E-2</v>
      </c>
      <c r="G536" s="20">
        <f t="shared" si="428"/>
        <v>4.6396077753808114E-2</v>
      </c>
      <c r="H536" s="49">
        <f t="shared" si="458"/>
        <v>30.017527040307584</v>
      </c>
      <c r="I536" s="20">
        <f t="shared" si="429"/>
        <v>30.017527040307584</v>
      </c>
      <c r="J536" s="57">
        <f t="shared" si="459"/>
        <v>0</v>
      </c>
      <c r="K536" s="16">
        <f t="shared" si="430"/>
        <v>30.017527040307584</v>
      </c>
      <c r="L536" s="34">
        <f t="shared" si="460"/>
        <v>1</v>
      </c>
      <c r="M536" s="49">
        <f t="shared" si="475"/>
        <v>59.982505473221437</v>
      </c>
      <c r="N536" s="20">
        <f t="shared" si="476"/>
        <v>59.982505473221437</v>
      </c>
      <c r="O536" s="16">
        <f t="shared" si="461"/>
        <v>30.017494526778563</v>
      </c>
      <c r="P536" s="49">
        <f t="shared" si="477"/>
        <v>4.6396077753808135E-2</v>
      </c>
      <c r="Q536" s="20">
        <f t="shared" si="431"/>
        <v>4.6396077753808135E-2</v>
      </c>
      <c r="R536" s="49">
        <f t="shared" si="478"/>
        <v>9.2743051046287814E-2</v>
      </c>
      <c r="S536" s="20">
        <f t="shared" si="432"/>
        <v>9.2743051046287814E-2</v>
      </c>
      <c r="T536" s="57">
        <f t="shared" si="479"/>
        <v>-8.3791217994326914E-2</v>
      </c>
      <c r="U536" s="16">
        <f t="shared" si="462"/>
        <v>-3.4875512347372767E-3</v>
      </c>
      <c r="V536" s="16">
        <f t="shared" si="480"/>
        <v>-3.4875512347372767E-3</v>
      </c>
      <c r="W536" s="34">
        <f t="shared" si="433"/>
        <v>4</v>
      </c>
      <c r="X536" s="49">
        <f t="shared" si="481"/>
        <v>59.982473021017022</v>
      </c>
      <c r="Y536" s="20">
        <f t="shared" si="482"/>
        <v>59.982473021017022</v>
      </c>
      <c r="Z536" s="16">
        <f t="shared" si="463"/>
        <v>30.017526978982978</v>
      </c>
      <c r="AA536" s="49">
        <f t="shared" si="434"/>
        <v>-2.014961370539704E-3</v>
      </c>
      <c r="AB536" s="20">
        <f t="shared" si="464"/>
        <v>359.99798503862945</v>
      </c>
      <c r="AC536" s="49">
        <f t="shared" si="465"/>
        <v>4.0277888175669343E-3</v>
      </c>
      <c r="AD536" s="20">
        <f t="shared" si="466"/>
        <v>359.99597221118245</v>
      </c>
      <c r="AF536" s="58">
        <f t="shared" si="483"/>
        <v>6.1112031590443125</v>
      </c>
      <c r="AG536" s="51">
        <f t="shared" si="467"/>
        <v>366.67218954265877</v>
      </c>
      <c r="AH536" s="16">
        <f t="shared" si="468"/>
        <v>250.00376559726737</v>
      </c>
      <c r="AI536" s="52">
        <f t="shared" si="435"/>
        <v>159.83884247648058</v>
      </c>
      <c r="AJ536" s="52">
        <f t="shared" si="469"/>
        <v>4.8411039124346189E-2</v>
      </c>
      <c r="AK536" s="16">
        <f t="shared" si="484"/>
        <v>24.681331081299732</v>
      </c>
      <c r="AL536" s="16">
        <f t="shared" si="485"/>
        <v>24.679316119929183</v>
      </c>
      <c r="AM536" s="32">
        <f t="shared" si="436"/>
        <v>6.1112031477231072</v>
      </c>
      <c r="AN536" s="32">
        <f t="shared" si="437"/>
        <v>-3.7198436413676551E-4</v>
      </c>
      <c r="AO536" s="32">
        <f t="shared" si="438"/>
        <v>5.5529995521322792</v>
      </c>
      <c r="AP536" s="32">
        <f t="shared" si="439"/>
        <v>-3.7198436413676551E-4</v>
      </c>
      <c r="AQ536" s="32">
        <f t="shared" si="440"/>
        <v>2.5516661001705381</v>
      </c>
      <c r="AR536" s="56">
        <f t="shared" si="488"/>
        <v>3027.0387464353707</v>
      </c>
      <c r="AS536" s="56">
        <f t="shared" si="488"/>
        <v>-6.5731033646847889E-2</v>
      </c>
      <c r="AT536" s="56">
        <f t="shared" si="488"/>
        <v>662.1359949859592</v>
      </c>
      <c r="AU536" s="55">
        <f t="shared" si="471"/>
        <v>0.31005890174502254</v>
      </c>
      <c r="AV536" s="56">
        <f t="shared" si="441"/>
        <v>11547.353237387602</v>
      </c>
      <c r="AW536" s="53">
        <f t="shared" si="442"/>
        <v>1.032012619610302E-2</v>
      </c>
      <c r="AX536" s="53">
        <f t="shared" si="443"/>
        <v>9.6756671262680255E-2</v>
      </c>
      <c r="AY536" s="56">
        <f t="shared" si="444"/>
        <v>676.66314125013923</v>
      </c>
      <c r="AZ536" s="56">
        <f t="shared" si="445"/>
        <v>399.59710619120142</v>
      </c>
      <c r="BA536" s="53">
        <f t="shared" si="446"/>
        <v>7.4403432051347793E-3</v>
      </c>
      <c r="BB536" s="56">
        <f t="shared" si="447"/>
        <v>277.09661201000227</v>
      </c>
      <c r="BC536" s="56">
        <f t="shared" si="448"/>
        <v>-3.05769510644609E-2</v>
      </c>
      <c r="BD536" s="53">
        <f t="shared" si="449"/>
        <v>-2.7327300654110139E-8</v>
      </c>
      <c r="BE536" s="32">
        <f t="shared" si="450"/>
        <v>6.1112031317170121</v>
      </c>
      <c r="BF536" s="53">
        <f t="shared" si="451"/>
        <v>5.4400203019959808E-7</v>
      </c>
      <c r="BG536" s="51">
        <f t="shared" si="472"/>
        <v>6.1112036757190422</v>
      </c>
      <c r="BH536" s="51">
        <f t="shared" si="452"/>
        <v>-8.9372222056657239E-3</v>
      </c>
      <c r="BI536" s="51">
        <f t="shared" si="453"/>
        <v>-8.37912109332207E-2</v>
      </c>
    </row>
    <row r="537" spans="1:61" ht="12.75" customHeight="1" x14ac:dyDescent="0.2">
      <c r="A537" s="45">
        <f t="shared" si="454"/>
        <v>511</v>
      </c>
      <c r="B537" s="57">
        <f t="shared" si="473"/>
        <v>9.6756671262680255E-2</v>
      </c>
      <c r="C537" s="16">
        <f t="shared" si="455"/>
        <v>9.2728882445101135E-2</v>
      </c>
      <c r="D537" s="34">
        <f t="shared" si="456"/>
        <v>1</v>
      </c>
      <c r="E537" s="49">
        <f t="shared" si="474"/>
        <v>8.0291372288322768E-2</v>
      </c>
      <c r="F537" s="49">
        <f t="shared" si="457"/>
        <v>4.6389035172352586E-2</v>
      </c>
      <c r="G537" s="20">
        <f t="shared" si="428"/>
        <v>4.6389035172352586E-2</v>
      </c>
      <c r="H537" s="49">
        <f t="shared" si="458"/>
        <v>30.017559482599626</v>
      </c>
      <c r="I537" s="20">
        <f t="shared" si="429"/>
        <v>30.017559482599626</v>
      </c>
      <c r="J537" s="57">
        <f t="shared" si="459"/>
        <v>0</v>
      </c>
      <c r="K537" s="16">
        <f t="shared" si="430"/>
        <v>30.017559482599626</v>
      </c>
      <c r="L537" s="34">
        <f t="shared" si="460"/>
        <v>1</v>
      </c>
      <c r="M537" s="49">
        <f t="shared" si="475"/>
        <v>59.982473021017022</v>
      </c>
      <c r="N537" s="20">
        <f t="shared" si="476"/>
        <v>59.982473021017022</v>
      </c>
      <c r="O537" s="16">
        <f t="shared" si="461"/>
        <v>30.017526978982978</v>
      </c>
      <c r="P537" s="49">
        <f t="shared" si="477"/>
        <v>4.6389035172352572E-2</v>
      </c>
      <c r="Q537" s="20">
        <f t="shared" si="431"/>
        <v>4.6389035172352572E-2</v>
      </c>
      <c r="R537" s="49">
        <f t="shared" si="478"/>
        <v>9.2728882441542912E-2</v>
      </c>
      <c r="S537" s="20">
        <f t="shared" si="432"/>
        <v>9.2728882441542912E-2</v>
      </c>
      <c r="T537" s="57">
        <f t="shared" si="479"/>
        <v>-8.37912109332207E-2</v>
      </c>
      <c r="U537" s="16">
        <f t="shared" si="462"/>
        <v>-3.4998386448979318E-3</v>
      </c>
      <c r="V537" s="16">
        <f t="shared" si="480"/>
        <v>-3.4998386448979318E-3</v>
      </c>
      <c r="W537" s="34">
        <f t="shared" si="433"/>
        <v>4</v>
      </c>
      <c r="X537" s="49">
        <f t="shared" si="481"/>
        <v>59.982440579157931</v>
      </c>
      <c r="Y537" s="20">
        <f t="shared" si="482"/>
        <v>59.982440579157931</v>
      </c>
      <c r="Z537" s="16">
        <f t="shared" si="463"/>
        <v>30.017559420842069</v>
      </c>
      <c r="AA537" s="49">
        <f t="shared" si="434"/>
        <v>-2.0220631658621172E-3</v>
      </c>
      <c r="AB537" s="20">
        <f t="shared" si="464"/>
        <v>359.99797793683416</v>
      </c>
      <c r="AC537" s="49">
        <f t="shared" si="465"/>
        <v>4.0419809457451564E-3</v>
      </c>
      <c r="AD537" s="20">
        <f t="shared" si="466"/>
        <v>359.99595801905423</v>
      </c>
      <c r="AF537" s="58">
        <f t="shared" si="483"/>
        <v>6.1112036757190422</v>
      </c>
      <c r="AG537" s="51">
        <f t="shared" si="467"/>
        <v>366.67222054314254</v>
      </c>
      <c r="AH537" s="16">
        <f t="shared" si="468"/>
        <v>250.00378673396085</v>
      </c>
      <c r="AI537" s="52">
        <f t="shared" si="435"/>
        <v>159.83886950379159</v>
      </c>
      <c r="AJ537" s="52">
        <f t="shared" si="469"/>
        <v>4.841109833819246E-2</v>
      </c>
      <c r="AK537" s="16">
        <f t="shared" si="484"/>
        <v>24.729742179637924</v>
      </c>
      <c r="AL537" s="16">
        <f t="shared" si="485"/>
        <v>24.727720116472085</v>
      </c>
      <c r="AM537" s="32">
        <f t="shared" si="436"/>
        <v>6.1112036643179213</v>
      </c>
      <c r="AN537" s="32">
        <f t="shared" si="437"/>
        <v>-3.7329497843623073E-4</v>
      </c>
      <c r="AO537" s="32">
        <f t="shared" si="438"/>
        <v>5.5508423692511499</v>
      </c>
      <c r="AP537" s="32">
        <f t="shared" si="439"/>
        <v>-3.7329497843623073E-4</v>
      </c>
      <c r="AQ537" s="32">
        <f t="shared" si="440"/>
        <v>2.5563566297563156</v>
      </c>
      <c r="AR537" s="56">
        <f t="shared" si="488"/>
        <v>3032.5895888046221</v>
      </c>
      <c r="AS537" s="56">
        <f t="shared" si="488"/>
        <v>-6.610432862528412E-2</v>
      </c>
      <c r="AT537" s="56">
        <f t="shared" si="488"/>
        <v>664.69235161571555</v>
      </c>
      <c r="AU537" s="55">
        <f t="shared" si="471"/>
        <v>0.31005890174502254</v>
      </c>
      <c r="AV537" s="56">
        <f t="shared" si="441"/>
        <v>11547.355189941201</v>
      </c>
      <c r="AW537" s="53">
        <f t="shared" si="442"/>
        <v>1.0320127941143563E-2</v>
      </c>
      <c r="AX537" s="53">
        <f t="shared" si="443"/>
        <v>9.6756679443021451E-2</v>
      </c>
      <c r="AY537" s="56">
        <f t="shared" si="444"/>
        <v>676.66308404132019</v>
      </c>
      <c r="AZ537" s="56">
        <f t="shared" si="445"/>
        <v>399.59717375947895</v>
      </c>
      <c r="BA537" s="53">
        <f t="shared" si="446"/>
        <v>7.4403432051347793E-3</v>
      </c>
      <c r="BB537" s="56">
        <f t="shared" si="447"/>
        <v>277.09665886454775</v>
      </c>
      <c r="BC537" s="56">
        <f t="shared" si="448"/>
        <v>-3.0748582706507932E-2</v>
      </c>
      <c r="BD537" s="53">
        <f t="shared" si="449"/>
        <v>-2.748069166664406E-8</v>
      </c>
      <c r="BE537" s="32">
        <f t="shared" si="450"/>
        <v>6.1112036482383507</v>
      </c>
      <c r="BF537" s="53">
        <f t="shared" si="451"/>
        <v>5.4591866901436695E-7</v>
      </c>
      <c r="BG537" s="51">
        <f t="shared" si="472"/>
        <v>6.1112041941570201</v>
      </c>
      <c r="BH537" s="51">
        <f t="shared" si="452"/>
        <v>-8.9372222055488539E-3</v>
      </c>
      <c r="BI537" s="51">
        <f t="shared" si="453"/>
        <v>-8.37912038479557E-2</v>
      </c>
    </row>
    <row r="538" spans="1:61" ht="12.75" customHeight="1" x14ac:dyDescent="0.2">
      <c r="A538" s="45">
        <f t="shared" si="454"/>
        <v>512</v>
      </c>
      <c r="B538" s="57">
        <f t="shared" si="473"/>
        <v>9.6756679443021451E-2</v>
      </c>
      <c r="C538" s="16">
        <f t="shared" si="455"/>
        <v>9.2714698497275094E-2</v>
      </c>
      <c r="D538" s="34">
        <f t="shared" si="456"/>
        <v>1</v>
      </c>
      <c r="E538" s="49">
        <f t="shared" si="474"/>
        <v>8.0279064540973999E-2</v>
      </c>
      <c r="F538" s="49">
        <f t="shared" si="457"/>
        <v>4.638198488263888E-2</v>
      </c>
      <c r="G538" s="20">
        <f t="shared" ref="G538:G601" si="489">MOD(IF(OR(D538=2,D538=3,D538=6,D538=7,D538=10,D538=11,D538=14,D538=15),180+F538,F538),360)</f>
        <v>4.638198488263888E-2</v>
      </c>
      <c r="H538" s="49">
        <f t="shared" si="458"/>
        <v>30.017591914537093</v>
      </c>
      <c r="I538" s="20">
        <f t="shared" ref="I538:I601" si="490">IF(D538&gt;8,360-H538,H538)</f>
        <v>30.017591914537093</v>
      </c>
      <c r="J538" s="57">
        <f t="shared" si="459"/>
        <v>0</v>
      </c>
      <c r="K538" s="16">
        <f t="shared" ref="K538:K601" si="491">MOD(I538+J538,360)</f>
        <v>30.017591914537093</v>
      </c>
      <c r="L538" s="34">
        <f t="shared" si="460"/>
        <v>1</v>
      </c>
      <c r="M538" s="49">
        <f t="shared" si="475"/>
        <v>59.982440579157931</v>
      </c>
      <c r="N538" s="20">
        <f t="shared" si="476"/>
        <v>59.982440579157931</v>
      </c>
      <c r="O538" s="16">
        <f t="shared" si="461"/>
        <v>30.017559420842069</v>
      </c>
      <c r="P538" s="49">
        <f t="shared" si="477"/>
        <v>4.6381984882638887E-2</v>
      </c>
      <c r="Q538" s="20">
        <f t="shared" ref="Q538:Q601" si="492">MOD(IF(OR(L538=2,L538=3,L538=6,L538=7,L538=10,L538=11,L538=14,L538=15),180+P538,P538),360)</f>
        <v>4.6381984882638887E-2</v>
      </c>
      <c r="R538" s="49">
        <f t="shared" si="478"/>
        <v>9.2714698498649384E-2</v>
      </c>
      <c r="S538" s="20">
        <f t="shared" ref="S538:S601" si="493">MOD(IF(OR(L538=3,L538=4,L538=7,L538=8,L538=11,L538=12,L538=15,L538=16),360-R538,R538),360)</f>
        <v>9.2714698498649384E-2</v>
      </c>
      <c r="T538" s="57">
        <f t="shared" si="479"/>
        <v>-8.37912038479557E-2</v>
      </c>
      <c r="U538" s="16">
        <f t="shared" si="462"/>
        <v>-3.5121393069817014E-3</v>
      </c>
      <c r="V538" s="16">
        <f t="shared" si="480"/>
        <v>-3.5121393069817014E-3</v>
      </c>
      <c r="W538" s="34">
        <f t="shared" ref="W538:W601" si="494">IF(AND(E538&gt;=0,V538&lt;0),IF(L538=1,4,IF(L538=2,3,IF(L538=7,6,IF(L538=8,5,IF(L538=11,10,IF(L538=12,9,IF(L538=13,16,IF(L538=14,15,L538)))))))),L538)</f>
        <v>4</v>
      </c>
      <c r="X538" s="49">
        <f t="shared" si="481"/>
        <v>59.98240814765542</v>
      </c>
      <c r="Y538" s="20">
        <f t="shared" si="482"/>
        <v>59.98240814765542</v>
      </c>
      <c r="Z538" s="16">
        <f t="shared" si="463"/>
        <v>30.01759185234458</v>
      </c>
      <c r="AA538" s="49">
        <f t="shared" ref="AA538:AA601" si="495">DEGREES(ATAN(TAN(RADIANS(K538))*SIN(RADIANS(V538))))</f>
        <v>-2.029172635326669E-3</v>
      </c>
      <c r="AB538" s="20">
        <f t="shared" si="464"/>
        <v>359.99797082736467</v>
      </c>
      <c r="AC538" s="49">
        <f t="shared" si="465"/>
        <v>4.0561883817803925E-3</v>
      </c>
      <c r="AD538" s="20">
        <f t="shared" si="466"/>
        <v>359.99594381161825</v>
      </c>
      <c r="AF538" s="58">
        <f t="shared" si="483"/>
        <v>6.1112041941570201</v>
      </c>
      <c r="AG538" s="51">
        <f t="shared" si="467"/>
        <v>366.67225164942118</v>
      </c>
      <c r="AH538" s="16">
        <f t="shared" si="468"/>
        <v>250.00380794278718</v>
      </c>
      <c r="AI538" s="52">
        <f t="shared" ref="AI538:AI601" si="496">AG538^2*$H$7/2</f>
        <v>159.83889662334059</v>
      </c>
      <c r="AJ538" s="52">
        <f t="shared" si="469"/>
        <v>4.8411157517989523E-2</v>
      </c>
      <c r="AK538" s="16">
        <f t="shared" si="484"/>
        <v>24.778153337155914</v>
      </c>
      <c r="AL538" s="16">
        <f t="shared" si="485"/>
        <v>24.776124164520581</v>
      </c>
      <c r="AM538" s="32">
        <f t="shared" ref="AM538:AM601" si="497">AF538*COS(RADIANS($V538))</f>
        <v>6.1112041826756158</v>
      </c>
      <c r="AN538" s="32">
        <f t="shared" ref="AN538:AN601" si="498">AF538*SIN(RADIANS($V538))</f>
        <v>-3.7460700652389492E-4</v>
      </c>
      <c r="AO538" s="32">
        <f t="shared" ref="AO538:AO601" si="499">AM538*COS(RADIANS(AL538))</f>
        <v>5.5486812236538094</v>
      </c>
      <c r="AP538" s="32">
        <f t="shared" ref="AP538:AP601" si="500">AN538</f>
        <v>-3.7460700652389492E-4</v>
      </c>
      <c r="AQ538" s="32">
        <f t="shared" ref="AQ538:AQ601" si="501">AM538*SIN(RADIANS(AL538))</f>
        <v>2.5610453413837884</v>
      </c>
      <c r="AR538" s="56">
        <f t="shared" si="488"/>
        <v>3038.1382700282757</v>
      </c>
      <c r="AS538" s="56">
        <f t="shared" si="488"/>
        <v>-6.6478935631808012E-2</v>
      </c>
      <c r="AT538" s="56">
        <f t="shared" si="488"/>
        <v>667.25339695709931</v>
      </c>
      <c r="AU538" s="55">
        <f t="shared" si="471"/>
        <v>0.31005890174502254</v>
      </c>
      <c r="AV538" s="56">
        <f t="shared" ref="AV538:AV601" si="502">AI538*AU538*$C$16</f>
        <v>11547.357149158417</v>
      </c>
      <c r="AW538" s="53">
        <f t="shared" ref="AW538:AW601" si="503">(AV538/$C$6)*$H$8^2</f>
        <v>1.0320129692139525E-2</v>
      </c>
      <c r="AX538" s="53">
        <f t="shared" ref="AX538:AX601" si="504">AW538*360 / (2*PI()*AF538)</f>
        <v>9.6756687651279552E-2</v>
      </c>
      <c r="AY538" s="56">
        <f t="shared" ref="AY538:AY601" si="505">550*$H$19*$C$13/AG538</f>
        <v>676.66302663727515</v>
      </c>
      <c r="AZ538" s="56">
        <f t="shared" ref="AZ538:AZ601" si="506">AI538*$C$18*$C$19</f>
        <v>399.59724155835147</v>
      </c>
      <c r="BA538" s="53">
        <f t="shared" ref="BA538:BA601" si="507">ABS((AU538^2)/(PI()*$C$17*$C$14))</f>
        <v>7.4403432051347793E-3</v>
      </c>
      <c r="BB538" s="56">
        <f t="shared" ref="BB538:BB601" si="508">BA538*AI538*$C$16</f>
        <v>277.096705878997</v>
      </c>
      <c r="BC538" s="56">
        <f t="shared" ref="BC538:BC601" si="509">AY538-AZ538-BB538</f>
        <v>-3.0920800073317878E-2</v>
      </c>
      <c r="BD538" s="53">
        <f t="shared" ref="BD538:BD601" si="510">(BC538/$C$6)*$H$8^2</f>
        <v>-2.7634606154414704E-8</v>
      </c>
      <c r="BE538" s="32">
        <f t="shared" ref="BE538:BE601" si="511">AF538+BD538</f>
        <v>6.1112041665224144</v>
      </c>
      <c r="BF538" s="53">
        <f t="shared" ref="BF538:BF601" si="512">-$H$9*SIN(RADIANS(V538))</f>
        <v>5.4783737491646923E-7</v>
      </c>
      <c r="BG538" s="51">
        <f t="shared" si="472"/>
        <v>6.111204714359789</v>
      </c>
      <c r="BH538" s="51">
        <f t="shared" ref="BH538:BH601" si="513">-$H$9*COS(RADIANS(V538))</f>
        <v>-8.937222205431446E-3</v>
      </c>
      <c r="BI538" s="51">
        <f t="shared" ref="BI538:BI601" si="514">BH538*360 / (2*PI()*AF538)</f>
        <v>-8.3791196738510834E-2</v>
      </c>
    </row>
    <row r="539" spans="1:61" ht="12.75" customHeight="1" x14ac:dyDescent="0.2">
      <c r="A539" s="45">
        <f t="shared" ref="A539:A602" si="515">A538+1</f>
        <v>513</v>
      </c>
      <c r="B539" s="57">
        <f t="shared" si="473"/>
        <v>9.6756687651279552E-2</v>
      </c>
      <c r="C539" s="16">
        <f t="shared" ref="C539:C602" si="516">MOD(AD538+B539,360)</f>
        <v>9.270049926954016E-2</v>
      </c>
      <c r="D539" s="34">
        <f t="shared" ref="D539:D602" si="517">IF($O538&gt;=270,IF(C539&gt;270,16,IF(C539&gt;180,15,IF(C539&gt;90,14,13))),IF($O538&gt;=180,IF(C539&gt;270,12,IF(C539&gt;180,11,IF(C539&gt;90,10,9))),IF($O538&gt;=90,IF(C539&gt;270,8,IF(C539&gt;180,7,IF(C539&gt;90,6,5))),IF(C539&gt;270,4,IF(C539&gt;180,3,IF(C539&gt;90,2,1))))))</f>
        <v>1</v>
      </c>
      <c r="E539" s="49">
        <f t="shared" si="474"/>
        <v>8.0266743579577748E-2</v>
      </c>
      <c r="F539" s="49">
        <f t="shared" ref="F539:F602" si="518">IF(OR(N538=90, N538=270), 0, DEGREES(ATAN(COS(RADIANS(Y538))*TAN(RADIANS(C539)))))</f>
        <v>4.6374926920465798E-2</v>
      </c>
      <c r="G539" s="20">
        <f t="shared" si="489"/>
        <v>4.6374926920465798E-2</v>
      </c>
      <c r="H539" s="49">
        <f t="shared" ref="H539:H602" si="519">DEGREES(ACOS(SIN(RADIANS(Y538))*COS(RADIANS(G539))))</f>
        <v>30.017624336108753</v>
      </c>
      <c r="I539" s="20">
        <f t="shared" si="490"/>
        <v>30.017624336108753</v>
      </c>
      <c r="J539" s="57">
        <f t="shared" ref="J539:J602" si="520">J538</f>
        <v>0</v>
      </c>
      <c r="K539" s="16">
        <f t="shared" si="491"/>
        <v>30.017624336108753</v>
      </c>
      <c r="L539" s="34">
        <f t="shared" ref="L539:L602" si="521">IF(J539&gt;0,IF(K539&gt;=270,IF(D539=9,16,IF(D539=12,13,IF(D539=14,11,IF(D539=15,10,D539)))),IF(K539&gt;=180,IF(D539=2,14,IF(D539=3,15,IF(D539=5,9,IF(D539=8,12,D539)))),IF(K539&gt;=90,IF(D539=1,8,IF(D539=4,5,IF(D539=6,3,IF(D539=7,2,D539)))),IF(D539=10,6,IF(D539=11,7,IF(D539=13,1,IF(D539=16,4,D539))))))),IF(K539&gt;=270,IF(D539=1,13,IF(D539=4,16,IF(D539=6,10,IF(D539=7,11,D539)))),IF(K539&gt;=180,IF(D539=10,15,IF(D539=11,14,IF(D539=13,12,IF(D539=16,9,D539)))),IF(K539&gt;=90,IF(D539=9,5,IF(D539=12,8,IF(D539=14,2,IF(D539=15,3,D539)))),IF(D539=2,7,IF(D539=3,6,IF(D539=5,4,IF(D539=8,1,D539))))))))</f>
        <v>1</v>
      </c>
      <c r="M539" s="49">
        <f t="shared" si="475"/>
        <v>59.98240814765542</v>
      </c>
      <c r="N539" s="20">
        <f t="shared" si="476"/>
        <v>59.98240814765542</v>
      </c>
      <c r="O539" s="16">
        <f t="shared" ref="O539:O602" si="522">MOD(90-N539,360)</f>
        <v>30.01759185234458</v>
      </c>
      <c r="P539" s="49">
        <f t="shared" si="477"/>
        <v>4.6374926920465798E-2</v>
      </c>
      <c r="Q539" s="20">
        <f t="shared" si="492"/>
        <v>4.6374926920465798E-2</v>
      </c>
      <c r="R539" s="49">
        <f t="shared" si="478"/>
        <v>9.2700499269564779E-2</v>
      </c>
      <c r="S539" s="20">
        <f t="shared" si="493"/>
        <v>9.2700499269564779E-2</v>
      </c>
      <c r="T539" s="57">
        <f t="shared" si="479"/>
        <v>-8.3791196738510834E-2</v>
      </c>
      <c r="U539" s="16">
        <f t="shared" ref="U539:U602" si="523">E539+T539</f>
        <v>-3.5244531589330858E-3</v>
      </c>
      <c r="V539" s="16">
        <f t="shared" si="480"/>
        <v>-3.5244531589330858E-3</v>
      </c>
      <c r="W539" s="34">
        <f t="shared" si="494"/>
        <v>4</v>
      </c>
      <c r="X539" s="49">
        <f t="shared" si="481"/>
        <v>59.982375726520708</v>
      </c>
      <c r="Y539" s="20">
        <f t="shared" si="482"/>
        <v>59.982375726520708</v>
      </c>
      <c r="Z539" s="16">
        <f t="shared" ref="Z539:Z602" si="524">MOD(90-Y539,360)</f>
        <v>30.017624273479292</v>
      </c>
      <c r="AA539" s="49">
        <f t="shared" si="495"/>
        <v>-2.0362897431003587E-3</v>
      </c>
      <c r="AB539" s="20">
        <f t="shared" ref="AB539:AB602" si="525">MOD(IF(OR(W539=2,W539=3,W539=6,W539=7,W539=10,W539=11,W539=14,W539=15),180+AA539,AA539),360)</f>
        <v>359.9979637102569</v>
      </c>
      <c r="AC539" s="49">
        <f t="shared" ref="AC539:AC602" si="526">DEGREES(ACOS(COS(RADIANS(V539))*COS(RADIANS(AB539))))</f>
        <v>4.0704110549371082E-3</v>
      </c>
      <c r="AD539" s="20">
        <f t="shared" ref="AD539:AD602" si="527">MOD(IF(OR(W539=3,W539=4,W539=7,W539=8,W539=11,W539=12,W539=15,W539=16),360-AC539,AC539),360)</f>
        <v>359.99592958894505</v>
      </c>
      <c r="AF539" s="58">
        <f t="shared" si="483"/>
        <v>6.111204714359789</v>
      </c>
      <c r="AG539" s="51">
        <f t="shared" ref="AG539:AG602" si="528">AF539/$H$8</f>
        <v>366.67228286158735</v>
      </c>
      <c r="AH539" s="16">
        <f t="shared" ref="AH539:AH602" si="529">AG539/(5280/3600)</f>
        <v>250.00382922380956</v>
      </c>
      <c r="AI539" s="52">
        <f t="shared" si="496"/>
        <v>159.83892383520833</v>
      </c>
      <c r="AJ539" s="52">
        <f t="shared" ref="AJ539:AJ602" si="530">MOD(Q539-AB539,360)</f>
        <v>4.8411216663566847E-2</v>
      </c>
      <c r="AK539" s="16">
        <f t="shared" si="484"/>
        <v>24.82656455381948</v>
      </c>
      <c r="AL539" s="16">
        <f t="shared" si="485"/>
        <v>24.824528264076378</v>
      </c>
      <c r="AM539" s="32">
        <f t="shared" si="497"/>
        <v>6.1112047027977328</v>
      </c>
      <c r="AN539" s="32">
        <f t="shared" si="498"/>
        <v>-3.7592044178246859E-4</v>
      </c>
      <c r="AO539" s="32">
        <f t="shared" si="499"/>
        <v>5.546516116868812</v>
      </c>
      <c r="AP539" s="32">
        <f t="shared" si="500"/>
        <v>-3.7592044178246859E-4</v>
      </c>
      <c r="AQ539" s="32">
        <f t="shared" si="501"/>
        <v>2.5657322317053346</v>
      </c>
      <c r="AR539" s="56">
        <f t="shared" ref="AR539:AT554" si="531">AR538+AO539</f>
        <v>3043.6847861451442</v>
      </c>
      <c r="AS539" s="56">
        <f t="shared" si="531"/>
        <v>-6.6854856073590485E-2</v>
      </c>
      <c r="AT539" s="56">
        <f t="shared" si="531"/>
        <v>669.8191291888046</v>
      </c>
      <c r="AU539" s="55">
        <f t="shared" ref="AU539:AU602" si="532">$H$15</f>
        <v>0.31005890174502254</v>
      </c>
      <c r="AV539" s="56">
        <f t="shared" si="502"/>
        <v>11547.359115045083</v>
      </c>
      <c r="AW539" s="53">
        <f t="shared" si="503"/>
        <v>1.0320131449096125E-2</v>
      </c>
      <c r="AX539" s="53">
        <f t="shared" si="504"/>
        <v>9.6756695887479038E-2</v>
      </c>
      <c r="AY539" s="56">
        <f t="shared" si="505"/>
        <v>676.66296903783336</v>
      </c>
      <c r="AZ539" s="56">
        <f t="shared" si="506"/>
        <v>399.59730958802083</v>
      </c>
      <c r="BA539" s="53">
        <f t="shared" si="507"/>
        <v>7.4403432051347793E-3</v>
      </c>
      <c r="BB539" s="56">
        <f t="shared" si="508"/>
        <v>277.09675305349003</v>
      </c>
      <c r="BC539" s="56">
        <f t="shared" si="509"/>
        <v>-3.1093603677504689E-2</v>
      </c>
      <c r="BD539" s="53">
        <f t="shared" si="510"/>
        <v>-2.7789044575556554E-8</v>
      </c>
      <c r="BE539" s="32">
        <f t="shared" si="511"/>
        <v>6.1112046865707441</v>
      </c>
      <c r="BF539" s="53">
        <f t="shared" si="512"/>
        <v>5.4975813822624238E-7</v>
      </c>
      <c r="BG539" s="51">
        <f t="shared" ref="BG539:BG602" si="533">BE539+BF539</f>
        <v>6.1112052363288827</v>
      </c>
      <c r="BH539" s="51">
        <f t="shared" si="513"/>
        <v>-8.9372222053134987E-3</v>
      </c>
      <c r="BI539" s="51">
        <f t="shared" si="514"/>
        <v>-8.3791189604864938E-2</v>
      </c>
    </row>
    <row r="540" spans="1:61" ht="12.75" customHeight="1" x14ac:dyDescent="0.2">
      <c r="A540" s="45">
        <f t="shared" si="515"/>
        <v>514</v>
      </c>
      <c r="B540" s="57">
        <f t="shared" ref="B540:B603" si="534">AX539</f>
        <v>9.6756695887479038E-2</v>
      </c>
      <c r="C540" s="16">
        <f t="shared" si="516"/>
        <v>9.2686284832552701E-2</v>
      </c>
      <c r="D540" s="34">
        <f t="shared" si="517"/>
        <v>1</v>
      </c>
      <c r="E540" s="49">
        <f t="shared" ref="E540:E603" si="535">DEGREES(ASIN(SIN(RADIANS(Y539))*SIN(RADIANS(C540))))</f>
        <v>8.0254409465331522E-2</v>
      </c>
      <c r="F540" s="49">
        <f t="shared" si="518"/>
        <v>4.6367861321148958E-2</v>
      </c>
      <c r="G540" s="20">
        <f t="shared" si="489"/>
        <v>4.6367861321148958E-2</v>
      </c>
      <c r="H540" s="49">
        <f t="shared" si="519"/>
        <v>30.017656747303469</v>
      </c>
      <c r="I540" s="20">
        <f t="shared" si="490"/>
        <v>30.017656747303469</v>
      </c>
      <c r="J540" s="57">
        <f t="shared" si="520"/>
        <v>0</v>
      </c>
      <c r="K540" s="16">
        <f t="shared" si="491"/>
        <v>30.017656747303469</v>
      </c>
      <c r="L540" s="34">
        <f t="shared" si="521"/>
        <v>1</v>
      </c>
      <c r="M540" s="49">
        <f t="shared" ref="M540:M603" si="536">DEGREES(ACOS(SIN(RADIANS(K540))*COS(RADIANS(E540))))</f>
        <v>59.982375726520708</v>
      </c>
      <c r="N540" s="20">
        <f t="shared" ref="N540:N603" si="537">MOD(IF(AND(L540&gt;=5,L540&lt;=12),360-M540,M540),360)</f>
        <v>59.982375726520708</v>
      </c>
      <c r="O540" s="16">
        <f t="shared" si="522"/>
        <v>30.017624273479292</v>
      </c>
      <c r="P540" s="49">
        <f t="shared" ref="P540:P603" si="538">IF(OR(N540=90, N540=270), 0, DEGREES(ATAN(TAN(RADIANS(K540))*SIN(RADIANS(E540)))))</f>
        <v>4.6367861321148958E-2</v>
      </c>
      <c r="Q540" s="20">
        <f t="shared" si="492"/>
        <v>4.6367861321148958E-2</v>
      </c>
      <c r="R540" s="49">
        <f t="shared" ref="R540:R603" si="539">DEGREES(ACOS(COS(RADIANS(E540))*COS(RADIANS(Q540))))</f>
        <v>9.2686284833752075E-2</v>
      </c>
      <c r="S540" s="20">
        <f t="shared" si="493"/>
        <v>9.2686284833752075E-2</v>
      </c>
      <c r="T540" s="57">
        <f t="shared" ref="T540:T603" si="540">BI539</f>
        <v>-8.3791189604864938E-2</v>
      </c>
      <c r="U540" s="16">
        <f t="shared" si="523"/>
        <v>-3.5367801395334159E-3</v>
      </c>
      <c r="V540" s="16">
        <f t="shared" ref="V540:V603" si="541">IF(U540&lt;-90,-90,U540)</f>
        <v>-3.5367801395334159E-3</v>
      </c>
      <c r="W540" s="34">
        <f t="shared" si="494"/>
        <v>4</v>
      </c>
      <c r="X540" s="49">
        <f t="shared" ref="X540:X603" si="542">DEGREES(ACOS(SIN(RADIANS(K540))*COS(RADIANS(V540))))</f>
        <v>59.982343315764943</v>
      </c>
      <c r="Y540" s="20">
        <f t="shared" ref="Y540:Y603" si="543">MOD(IF(AND(W540&gt;=5,W540&lt;=12),360-X540,X540),360)</f>
        <v>59.982343315764943</v>
      </c>
      <c r="Z540" s="16">
        <f t="shared" si="524"/>
        <v>30.017656684235057</v>
      </c>
      <c r="AA540" s="49">
        <f t="shared" si="495"/>
        <v>-2.0434144538334607E-3</v>
      </c>
      <c r="AB540" s="20">
        <f t="shared" si="525"/>
        <v>359.99795658554615</v>
      </c>
      <c r="AC540" s="49">
        <f t="shared" si="526"/>
        <v>4.0846488952685448E-3</v>
      </c>
      <c r="AD540" s="20">
        <f t="shared" si="527"/>
        <v>359.99591535110471</v>
      </c>
      <c r="AF540" s="58">
        <f t="shared" ref="AF540:AF603" si="544">BG539</f>
        <v>6.1112052363288827</v>
      </c>
      <c r="AG540" s="51">
        <f t="shared" si="528"/>
        <v>366.67231417973295</v>
      </c>
      <c r="AH540" s="16">
        <f t="shared" si="529"/>
        <v>250.00385057709067</v>
      </c>
      <c r="AI540" s="52">
        <f t="shared" si="496"/>
        <v>159.83895113947506</v>
      </c>
      <c r="AJ540" s="52">
        <f t="shared" si="530"/>
        <v>4.8411275774981277E-2</v>
      </c>
      <c r="AK540" s="16">
        <f t="shared" ref="AK540:AK603" si="545">MOD(AJ540+AK539,360)</f>
        <v>24.874975829594462</v>
      </c>
      <c r="AL540" s="16">
        <f t="shared" ref="AL540:AL603" si="546">MOD(AB540+AK540,360)</f>
        <v>24.87293241514061</v>
      </c>
      <c r="AM540" s="32">
        <f t="shared" si="497"/>
        <v>6.111205224685806</v>
      </c>
      <c r="AN540" s="32">
        <f t="shared" si="498"/>
        <v>-3.7723527768392014E-4</v>
      </c>
      <c r="AO540" s="32">
        <f t="shared" si="499"/>
        <v>5.5443470504275574</v>
      </c>
      <c r="AP540" s="32">
        <f t="shared" si="500"/>
        <v>-3.7723527768392014E-4</v>
      </c>
      <c r="AQ540" s="32">
        <f t="shared" si="501"/>
        <v>2.57041729737456</v>
      </c>
      <c r="AR540" s="56">
        <f t="shared" si="531"/>
        <v>3049.2291331955716</v>
      </c>
      <c r="AS540" s="56">
        <f t="shared" si="531"/>
        <v>-6.7232091351274406E-2</v>
      </c>
      <c r="AT540" s="56">
        <f t="shared" si="531"/>
        <v>672.38954648617914</v>
      </c>
      <c r="AU540" s="55">
        <f t="shared" si="532"/>
        <v>0.31005890174502254</v>
      </c>
      <c r="AV540" s="56">
        <f t="shared" si="502"/>
        <v>11547.361087606996</v>
      </c>
      <c r="AW540" s="53">
        <f t="shared" si="503"/>
        <v>1.0320133212018542E-2</v>
      </c>
      <c r="AX540" s="53">
        <f t="shared" si="504"/>
        <v>9.6756704151644182E-2</v>
      </c>
      <c r="AY540" s="56">
        <f t="shared" si="505"/>
        <v>676.6629112428252</v>
      </c>
      <c r="AZ540" s="56">
        <f t="shared" si="506"/>
        <v>399.59737784868764</v>
      </c>
      <c r="BA540" s="53">
        <f t="shared" si="507"/>
        <v>7.4403432051347793E-3</v>
      </c>
      <c r="BB540" s="56">
        <f t="shared" si="508"/>
        <v>277.09680038816595</v>
      </c>
      <c r="BC540" s="56">
        <f t="shared" si="509"/>
        <v>-3.1266994028385398E-2</v>
      </c>
      <c r="BD540" s="53">
        <f t="shared" si="510"/>
        <v>-2.7944007385257548E-8</v>
      </c>
      <c r="BE540" s="32">
        <f t="shared" si="511"/>
        <v>6.1112052083848756</v>
      </c>
      <c r="BF540" s="53">
        <f t="shared" si="512"/>
        <v>5.5168094939455629E-7</v>
      </c>
      <c r="BG540" s="51">
        <f t="shared" si="533"/>
        <v>6.1112057600658254</v>
      </c>
      <c r="BH540" s="51">
        <f t="shared" si="513"/>
        <v>-8.9372222051950136E-3</v>
      </c>
      <c r="BI540" s="51">
        <f t="shared" si="514"/>
        <v>-8.3791182446997015E-2</v>
      </c>
    </row>
    <row r="541" spans="1:61" ht="12.75" customHeight="1" x14ac:dyDescent="0.2">
      <c r="A541" s="45">
        <f t="shared" si="515"/>
        <v>515</v>
      </c>
      <c r="B541" s="57">
        <f t="shared" si="534"/>
        <v>9.6756704151644182E-2</v>
      </c>
      <c r="C541" s="16">
        <f t="shared" si="516"/>
        <v>9.267205525634381E-2</v>
      </c>
      <c r="D541" s="34">
        <f t="shared" si="517"/>
        <v>1</v>
      </c>
      <c r="E541" s="49">
        <f t="shared" si="535"/>
        <v>8.024206225889137E-2</v>
      </c>
      <c r="F541" s="49">
        <f t="shared" si="518"/>
        <v>4.636078811969141E-2</v>
      </c>
      <c r="G541" s="20">
        <f t="shared" si="489"/>
        <v>4.636078811969141E-2</v>
      </c>
      <c r="H541" s="49">
        <f t="shared" si="519"/>
        <v>30.017689148110122</v>
      </c>
      <c r="I541" s="20">
        <f t="shared" si="490"/>
        <v>30.017689148110122</v>
      </c>
      <c r="J541" s="57">
        <f t="shared" si="520"/>
        <v>0</v>
      </c>
      <c r="K541" s="16">
        <f t="shared" si="491"/>
        <v>30.017689148110122</v>
      </c>
      <c r="L541" s="34">
        <f t="shared" si="521"/>
        <v>1</v>
      </c>
      <c r="M541" s="49">
        <f t="shared" si="536"/>
        <v>59.982343315764957</v>
      </c>
      <c r="N541" s="20">
        <f t="shared" si="537"/>
        <v>59.982343315764957</v>
      </c>
      <c r="O541" s="16">
        <f t="shared" si="522"/>
        <v>30.017656684235043</v>
      </c>
      <c r="P541" s="49">
        <f t="shared" si="538"/>
        <v>4.6360788119691375E-2</v>
      </c>
      <c r="Q541" s="20">
        <f t="shared" si="492"/>
        <v>4.6360788119691375E-2</v>
      </c>
      <c r="R541" s="49">
        <f t="shared" si="539"/>
        <v>9.2672055255013208E-2</v>
      </c>
      <c r="S541" s="20">
        <f t="shared" si="493"/>
        <v>9.2672055255013208E-2</v>
      </c>
      <c r="T541" s="57">
        <f t="shared" si="540"/>
        <v>-8.3791182446997015E-2</v>
      </c>
      <c r="U541" s="16">
        <f t="shared" si="523"/>
        <v>-3.549120188105645E-3</v>
      </c>
      <c r="V541" s="16">
        <f t="shared" si="541"/>
        <v>-3.549120188105645E-3</v>
      </c>
      <c r="W541" s="34">
        <f t="shared" si="494"/>
        <v>4</v>
      </c>
      <c r="X541" s="49">
        <f t="shared" si="542"/>
        <v>59.982310915399232</v>
      </c>
      <c r="Y541" s="20">
        <f t="shared" si="543"/>
        <v>59.982310915399232</v>
      </c>
      <c r="Z541" s="16">
        <f t="shared" si="524"/>
        <v>30.017689084600768</v>
      </c>
      <c r="AA541" s="49">
        <f t="shared" si="495"/>
        <v>-2.0505467324889674E-3</v>
      </c>
      <c r="AB541" s="20">
        <f t="shared" si="525"/>
        <v>359.99794945326749</v>
      </c>
      <c r="AC541" s="49">
        <f t="shared" si="526"/>
        <v>4.0989018336548876E-3</v>
      </c>
      <c r="AD541" s="20">
        <f t="shared" si="527"/>
        <v>359.99590109816637</v>
      </c>
      <c r="AF541" s="58">
        <f t="shared" si="544"/>
        <v>6.1112057600658254</v>
      </c>
      <c r="AG541" s="51">
        <f t="shared" si="528"/>
        <v>366.67234560394951</v>
      </c>
      <c r="AH541" s="16">
        <f t="shared" si="529"/>
        <v>250.00387200269287</v>
      </c>
      <c r="AI541" s="52">
        <f t="shared" si="496"/>
        <v>159.83897853622051</v>
      </c>
      <c r="AJ541" s="52">
        <f t="shared" si="530"/>
        <v>4.8411334852175969E-2</v>
      </c>
      <c r="AK541" s="16">
        <f t="shared" si="545"/>
        <v>24.923387164446638</v>
      </c>
      <c r="AL541" s="16">
        <f t="shared" si="546"/>
        <v>24.921336617714132</v>
      </c>
      <c r="AM541" s="32">
        <f t="shared" si="497"/>
        <v>6.1112057483413595</v>
      </c>
      <c r="AN541" s="32">
        <f t="shared" si="498"/>
        <v>-3.78551507757989E-4</v>
      </c>
      <c r="AO541" s="32">
        <f t="shared" si="499"/>
        <v>5.5421740258642744</v>
      </c>
      <c r="AP541" s="32">
        <f t="shared" si="500"/>
        <v>-3.78551507757989E-4</v>
      </c>
      <c r="AQ541" s="32">
        <f t="shared" si="501"/>
        <v>2.5751005350463236</v>
      </c>
      <c r="AR541" s="56">
        <f t="shared" si="531"/>
        <v>3054.771307221436</v>
      </c>
      <c r="AS541" s="56">
        <f t="shared" si="531"/>
        <v>-6.7610642859032399E-2</v>
      </c>
      <c r="AT541" s="56">
        <f t="shared" si="531"/>
        <v>674.96464702122546</v>
      </c>
      <c r="AU541" s="55">
        <f t="shared" si="532"/>
        <v>0.31005890174502254</v>
      </c>
      <c r="AV541" s="56">
        <f t="shared" si="502"/>
        <v>11547.363066849915</v>
      </c>
      <c r="AW541" s="53">
        <f t="shared" si="503"/>
        <v>1.0320134980911921E-2</v>
      </c>
      <c r="AX541" s="53">
        <f t="shared" si="504"/>
        <v>9.6756712443799048E-2</v>
      </c>
      <c r="AY541" s="56">
        <f t="shared" si="505"/>
        <v>676.66285325208185</v>
      </c>
      <c r="AZ541" s="56">
        <f t="shared" si="506"/>
        <v>399.5974463405513</v>
      </c>
      <c r="BA541" s="53">
        <f t="shared" si="507"/>
        <v>7.4403432051347793E-3</v>
      </c>
      <c r="BB541" s="56">
        <f t="shared" si="508"/>
        <v>277.09684788316292</v>
      </c>
      <c r="BC541" s="56">
        <f t="shared" si="509"/>
        <v>-3.1440971632378023E-2</v>
      </c>
      <c r="BD541" s="53">
        <f t="shared" si="510"/>
        <v>-2.8099495036114737E-8</v>
      </c>
      <c r="BE541" s="32">
        <f t="shared" si="511"/>
        <v>6.1112057319663302</v>
      </c>
      <c r="BF541" s="53">
        <f t="shared" si="512"/>
        <v>5.5360579895676527E-7</v>
      </c>
      <c r="BG541" s="51">
        <f t="shared" si="533"/>
        <v>6.1112062855721287</v>
      </c>
      <c r="BH541" s="51">
        <f t="shared" si="513"/>
        <v>-8.9372222050759891E-3</v>
      </c>
      <c r="BI541" s="51">
        <f t="shared" si="514"/>
        <v>-8.3791175264886136E-2</v>
      </c>
    </row>
    <row r="542" spans="1:61" ht="12.75" customHeight="1" x14ac:dyDescent="0.2">
      <c r="A542" s="45">
        <f t="shared" si="515"/>
        <v>516</v>
      </c>
      <c r="B542" s="57">
        <f t="shared" si="534"/>
        <v>9.6756712443799048E-2</v>
      </c>
      <c r="C542" s="16">
        <f t="shared" si="516"/>
        <v>9.2657810610148772E-2</v>
      </c>
      <c r="D542" s="34">
        <f t="shared" si="517"/>
        <v>1</v>
      </c>
      <c r="E542" s="49">
        <f t="shared" si="535"/>
        <v>8.0229702020224114E-2</v>
      </c>
      <c r="F542" s="49">
        <f t="shared" si="518"/>
        <v>4.6353707350698305E-2</v>
      </c>
      <c r="G542" s="20">
        <f t="shared" si="489"/>
        <v>4.6353707350698305E-2</v>
      </c>
      <c r="H542" s="49">
        <f t="shared" si="519"/>
        <v>30.017721538517701</v>
      </c>
      <c r="I542" s="20">
        <f t="shared" si="490"/>
        <v>30.017721538517701</v>
      </c>
      <c r="J542" s="57">
        <f t="shared" si="520"/>
        <v>0</v>
      </c>
      <c r="K542" s="16">
        <f t="shared" si="491"/>
        <v>30.017721538517701</v>
      </c>
      <c r="L542" s="34">
        <f t="shared" si="521"/>
        <v>1</v>
      </c>
      <c r="M542" s="49">
        <f t="shared" si="536"/>
        <v>59.982310915399232</v>
      </c>
      <c r="N542" s="20">
        <f t="shared" si="537"/>
        <v>59.982310915399232</v>
      </c>
      <c r="O542" s="16">
        <f t="shared" si="522"/>
        <v>30.017689084600768</v>
      </c>
      <c r="P542" s="49">
        <f t="shared" si="538"/>
        <v>4.6353707350698305E-2</v>
      </c>
      <c r="Q542" s="20">
        <f t="shared" si="492"/>
        <v>4.6353707350698305E-2</v>
      </c>
      <c r="R542" s="49">
        <f t="shared" si="539"/>
        <v>9.2657810608969035E-2</v>
      </c>
      <c r="S542" s="20">
        <f t="shared" si="493"/>
        <v>9.2657810608969035E-2</v>
      </c>
      <c r="T542" s="57">
        <f t="shared" si="540"/>
        <v>-8.3791175264886136E-2</v>
      </c>
      <c r="U542" s="16">
        <f t="shared" si="523"/>
        <v>-3.5614732446620223E-3</v>
      </c>
      <c r="V542" s="16">
        <f t="shared" si="541"/>
        <v>-3.5614732446620223E-3</v>
      </c>
      <c r="W542" s="34">
        <f t="shared" si="494"/>
        <v>4</v>
      </c>
      <c r="X542" s="49">
        <f t="shared" si="542"/>
        <v>59.982278525434616</v>
      </c>
      <c r="Y542" s="20">
        <f t="shared" si="543"/>
        <v>59.982278525434616</v>
      </c>
      <c r="Z542" s="16">
        <f t="shared" si="524"/>
        <v>30.017721474565384</v>
      </c>
      <c r="AA542" s="49">
        <f t="shared" si="495"/>
        <v>-2.0576865444279098E-3</v>
      </c>
      <c r="AB542" s="20">
        <f t="shared" si="525"/>
        <v>359.99794231345555</v>
      </c>
      <c r="AC542" s="49">
        <f t="shared" si="526"/>
        <v>4.1131698017396546E-3</v>
      </c>
      <c r="AD542" s="20">
        <f t="shared" si="527"/>
        <v>359.99588683019829</v>
      </c>
      <c r="AF542" s="58">
        <f t="shared" si="544"/>
        <v>6.1112062855721287</v>
      </c>
      <c r="AG542" s="51">
        <f t="shared" si="528"/>
        <v>366.67237713432775</v>
      </c>
      <c r="AH542" s="16">
        <f t="shared" si="529"/>
        <v>250.00389350067803</v>
      </c>
      <c r="AI542" s="52">
        <f t="shared" si="496"/>
        <v>159.83900602552384</v>
      </c>
      <c r="AJ542" s="52">
        <f t="shared" si="530"/>
        <v>4.8411393895150923E-2</v>
      </c>
      <c r="AK542" s="16">
        <f t="shared" si="545"/>
        <v>24.971798558341789</v>
      </c>
      <c r="AL542" s="16">
        <f t="shared" si="546"/>
        <v>24.969740871797342</v>
      </c>
      <c r="AM542" s="32">
        <f t="shared" si="497"/>
        <v>6.1112062737659034</v>
      </c>
      <c r="AN542" s="32">
        <f t="shared" si="498"/>
        <v>-3.798691256079358E-4</v>
      </c>
      <c r="AO542" s="32">
        <f t="shared" si="499"/>
        <v>5.5399970447160243</v>
      </c>
      <c r="AP542" s="32">
        <f t="shared" si="500"/>
        <v>-3.798691256079358E-4</v>
      </c>
      <c r="AQ542" s="32">
        <f t="shared" si="501"/>
        <v>2.5797819413767233</v>
      </c>
      <c r="AR542" s="56">
        <f t="shared" si="531"/>
        <v>3060.3113042661521</v>
      </c>
      <c r="AS542" s="56">
        <f t="shared" si="531"/>
        <v>-6.7990511984640331E-2</v>
      </c>
      <c r="AT542" s="56">
        <f t="shared" si="531"/>
        <v>677.54442896260218</v>
      </c>
      <c r="AU542" s="55">
        <f t="shared" si="532"/>
        <v>0.31005890174502254</v>
      </c>
      <c r="AV542" s="56">
        <f t="shared" si="502"/>
        <v>11547.365052779562</v>
      </c>
      <c r="AW542" s="53">
        <f t="shared" si="503"/>
        <v>1.0320136755781377E-2</v>
      </c>
      <c r="AX542" s="53">
        <f t="shared" si="504"/>
        <v>9.6756720763967671E-2</v>
      </c>
      <c r="AY542" s="56">
        <f t="shared" si="505"/>
        <v>676.66279506543617</v>
      </c>
      <c r="AZ542" s="56">
        <f t="shared" si="506"/>
        <v>399.59751506380962</v>
      </c>
      <c r="BA542" s="53">
        <f t="shared" si="507"/>
        <v>7.4403432051347793E-3</v>
      </c>
      <c r="BB542" s="56">
        <f t="shared" si="508"/>
        <v>277.0968955386183</v>
      </c>
      <c r="BC542" s="56">
        <f t="shared" si="509"/>
        <v>-3.1615536991751014E-2</v>
      </c>
      <c r="BD542" s="53">
        <f t="shared" si="510"/>
        <v>-2.8255507977016585E-8</v>
      </c>
      <c r="BE542" s="32">
        <f t="shared" si="511"/>
        <v>6.1112062573166206</v>
      </c>
      <c r="BF542" s="53">
        <f t="shared" si="512"/>
        <v>5.5553267755574252E-7</v>
      </c>
      <c r="BG542" s="51">
        <f t="shared" si="533"/>
        <v>6.1112068128492982</v>
      </c>
      <c r="BH542" s="51">
        <f t="shared" si="513"/>
        <v>-8.9372222049564232E-3</v>
      </c>
      <c r="BI542" s="51">
        <f t="shared" si="514"/>
        <v>-8.3791168058511598E-2</v>
      </c>
    </row>
    <row r="543" spans="1:61" ht="12.75" customHeight="1" x14ac:dyDescent="0.2">
      <c r="A543" s="45">
        <f t="shared" si="515"/>
        <v>517</v>
      </c>
      <c r="B543" s="57">
        <f t="shared" si="534"/>
        <v>9.6756720763967671E-2</v>
      </c>
      <c r="C543" s="16">
        <f t="shared" si="516"/>
        <v>9.2643550962236532E-2</v>
      </c>
      <c r="D543" s="34">
        <f t="shared" si="517"/>
        <v>1</v>
      </c>
      <c r="E543" s="49">
        <f t="shared" si="535"/>
        <v>8.0217328808459609E-2</v>
      </c>
      <c r="F543" s="49">
        <f t="shared" si="518"/>
        <v>4.6346619048291605E-2</v>
      </c>
      <c r="G543" s="20">
        <f t="shared" si="489"/>
        <v>4.6346619048291605E-2</v>
      </c>
      <c r="H543" s="49">
        <f t="shared" si="519"/>
        <v>30.017753918515197</v>
      </c>
      <c r="I543" s="20">
        <f t="shared" si="490"/>
        <v>30.017753918515197</v>
      </c>
      <c r="J543" s="57">
        <f t="shared" si="520"/>
        <v>0</v>
      </c>
      <c r="K543" s="16">
        <f t="shared" si="491"/>
        <v>30.017753918515197</v>
      </c>
      <c r="L543" s="34">
        <f t="shared" si="521"/>
        <v>1</v>
      </c>
      <c r="M543" s="49">
        <f t="shared" si="536"/>
        <v>59.982278525434616</v>
      </c>
      <c r="N543" s="20">
        <f t="shared" si="537"/>
        <v>59.982278525434616</v>
      </c>
      <c r="O543" s="16">
        <f t="shared" si="522"/>
        <v>30.017721474565384</v>
      </c>
      <c r="P543" s="49">
        <f t="shared" si="538"/>
        <v>4.6346619048291599E-2</v>
      </c>
      <c r="Q543" s="20">
        <f t="shared" si="492"/>
        <v>4.6346619048291599E-2</v>
      </c>
      <c r="R543" s="49">
        <f t="shared" si="539"/>
        <v>9.2643550963428967E-2</v>
      </c>
      <c r="S543" s="20">
        <f t="shared" si="493"/>
        <v>9.2643550963428967E-2</v>
      </c>
      <c r="T543" s="57">
        <f t="shared" si="540"/>
        <v>-8.3791168058511598E-2</v>
      </c>
      <c r="U543" s="16">
        <f t="shared" si="523"/>
        <v>-3.5738392500519883E-3</v>
      </c>
      <c r="V543" s="16">
        <f t="shared" si="541"/>
        <v>-3.5738392500519883E-3</v>
      </c>
      <c r="W543" s="34">
        <f t="shared" si="494"/>
        <v>4</v>
      </c>
      <c r="X543" s="49">
        <f t="shared" si="542"/>
        <v>59.98224614588208</v>
      </c>
      <c r="Y543" s="20">
        <f t="shared" si="543"/>
        <v>59.98224614588208</v>
      </c>
      <c r="Z543" s="16">
        <f t="shared" si="524"/>
        <v>30.01775385411792</v>
      </c>
      <c r="AA543" s="49">
        <f t="shared" si="495"/>
        <v>-2.0648338554948077E-3</v>
      </c>
      <c r="AB543" s="20">
        <f t="shared" si="525"/>
        <v>359.99793516614449</v>
      </c>
      <c r="AC543" s="49">
        <f t="shared" si="526"/>
        <v>4.1274527319551434E-3</v>
      </c>
      <c r="AD543" s="20">
        <f t="shared" si="527"/>
        <v>359.99587254726805</v>
      </c>
      <c r="AF543" s="58">
        <f t="shared" si="544"/>
        <v>6.1112068128492982</v>
      </c>
      <c r="AG543" s="51">
        <f t="shared" si="528"/>
        <v>366.67240877095787</v>
      </c>
      <c r="AH543" s="16">
        <f t="shared" si="529"/>
        <v>250.00391507110766</v>
      </c>
      <c r="AI543" s="52">
        <f t="shared" si="496"/>
        <v>159.83903360746373</v>
      </c>
      <c r="AJ543" s="52">
        <f t="shared" si="530"/>
        <v>4.8411452903792451E-2</v>
      </c>
      <c r="AK543" s="16">
        <f t="shared" si="545"/>
        <v>25.020210011245581</v>
      </c>
      <c r="AL543" s="16">
        <f t="shared" si="546"/>
        <v>25.018145177390068</v>
      </c>
      <c r="AM543" s="32">
        <f t="shared" si="497"/>
        <v>6.1112068009609439</v>
      </c>
      <c r="AN543" s="32">
        <f t="shared" si="498"/>
        <v>-3.8118812492631774E-4</v>
      </c>
      <c r="AO543" s="32">
        <f t="shared" si="499"/>
        <v>5.5378161085227182</v>
      </c>
      <c r="AP543" s="32">
        <f t="shared" si="500"/>
        <v>-3.8118812492631774E-4</v>
      </c>
      <c r="AQ543" s="32">
        <f t="shared" si="501"/>
        <v>2.5844615130230895</v>
      </c>
      <c r="AR543" s="56">
        <f t="shared" si="531"/>
        <v>3065.8491203746748</v>
      </c>
      <c r="AS543" s="56">
        <f t="shared" si="531"/>
        <v>-6.8371700109566655E-2</v>
      </c>
      <c r="AT543" s="56">
        <f t="shared" si="531"/>
        <v>680.12889047562533</v>
      </c>
      <c r="AU543" s="55">
        <f t="shared" si="532"/>
        <v>0.31005890174502254</v>
      </c>
      <c r="AV543" s="56">
        <f t="shared" si="502"/>
        <v>11547.367045401617</v>
      </c>
      <c r="AW543" s="53">
        <f t="shared" si="503"/>
        <v>1.032013853663199E-2</v>
      </c>
      <c r="AX543" s="53">
        <f t="shared" si="504"/>
        <v>9.6756729112173812E-2</v>
      </c>
      <c r="AY543" s="56">
        <f t="shared" si="505"/>
        <v>676.66273668272163</v>
      </c>
      <c r="AZ543" s="56">
        <f t="shared" si="506"/>
        <v>399.59758401865935</v>
      </c>
      <c r="BA543" s="53">
        <f t="shared" si="507"/>
        <v>7.4403432051347793E-3</v>
      </c>
      <c r="BB543" s="56">
        <f t="shared" si="508"/>
        <v>277.09694335466838</v>
      </c>
      <c r="BC543" s="56">
        <f t="shared" si="509"/>
        <v>-3.179069060610118E-2</v>
      </c>
      <c r="BD543" s="53">
        <f t="shared" si="510"/>
        <v>-2.8412046654463869E-8</v>
      </c>
      <c r="BE543" s="32">
        <f t="shared" si="511"/>
        <v>6.1112067844372513</v>
      </c>
      <c r="BF543" s="53">
        <f t="shared" si="512"/>
        <v>5.5746157596494969E-7</v>
      </c>
      <c r="BG543" s="51">
        <f t="shared" si="533"/>
        <v>6.1112073418988269</v>
      </c>
      <c r="BH543" s="51">
        <f t="shared" si="513"/>
        <v>-8.9372222048363145E-3</v>
      </c>
      <c r="BI543" s="51">
        <f t="shared" si="514"/>
        <v>-8.3791160827852748E-2</v>
      </c>
    </row>
    <row r="544" spans="1:61" ht="12.75" customHeight="1" x14ac:dyDescent="0.2">
      <c r="A544" s="45">
        <f t="shared" si="515"/>
        <v>518</v>
      </c>
      <c r="B544" s="57">
        <f t="shared" si="534"/>
        <v>9.6756729112173812E-2</v>
      </c>
      <c r="C544" s="16">
        <f t="shared" si="516"/>
        <v>9.2629276380250758E-2</v>
      </c>
      <c r="D544" s="34">
        <f t="shared" si="517"/>
        <v>1</v>
      </c>
      <c r="E544" s="49">
        <f t="shared" si="535"/>
        <v>8.0204942682186309E-2</v>
      </c>
      <c r="F544" s="49">
        <f t="shared" si="518"/>
        <v>4.6339523246280705E-2</v>
      </c>
      <c r="G544" s="20">
        <f t="shared" si="489"/>
        <v>4.6339523246280705E-2</v>
      </c>
      <c r="H544" s="49">
        <f t="shared" si="519"/>
        <v>30.017786288091656</v>
      </c>
      <c r="I544" s="20">
        <f t="shared" si="490"/>
        <v>30.017786288091656</v>
      </c>
      <c r="J544" s="57">
        <f t="shared" si="520"/>
        <v>0</v>
      </c>
      <c r="K544" s="16">
        <f t="shared" si="491"/>
        <v>30.017786288091656</v>
      </c>
      <c r="L544" s="34">
        <f t="shared" si="521"/>
        <v>1</v>
      </c>
      <c r="M544" s="49">
        <f t="shared" si="536"/>
        <v>59.98224614588208</v>
      </c>
      <c r="N544" s="20">
        <f t="shared" si="537"/>
        <v>59.98224614588208</v>
      </c>
      <c r="O544" s="16">
        <f t="shared" si="522"/>
        <v>30.01775385411792</v>
      </c>
      <c r="P544" s="49">
        <f t="shared" si="538"/>
        <v>4.6339523246280705E-2</v>
      </c>
      <c r="Q544" s="20">
        <f t="shared" si="492"/>
        <v>4.6339523246280705E-2</v>
      </c>
      <c r="R544" s="49">
        <f t="shared" si="539"/>
        <v>9.2629276382271294E-2</v>
      </c>
      <c r="S544" s="20">
        <f t="shared" si="493"/>
        <v>9.2629276382271294E-2</v>
      </c>
      <c r="T544" s="57">
        <f t="shared" si="540"/>
        <v>-8.3791160827852748E-2</v>
      </c>
      <c r="U544" s="16">
        <f t="shared" si="523"/>
        <v>-3.5862181456664394E-3</v>
      </c>
      <c r="V544" s="16">
        <f t="shared" si="541"/>
        <v>-3.5862181456664394E-3</v>
      </c>
      <c r="W544" s="34">
        <f t="shared" si="494"/>
        <v>4</v>
      </c>
      <c r="X544" s="49">
        <f t="shared" si="542"/>
        <v>59.982213776752587</v>
      </c>
      <c r="Y544" s="20">
        <f t="shared" si="543"/>
        <v>59.982213776752587</v>
      </c>
      <c r="Z544" s="16">
        <f t="shared" si="524"/>
        <v>30.017786223247413</v>
      </c>
      <c r="AA544" s="49">
        <f t="shared" si="495"/>
        <v>-2.0719886318468096E-3</v>
      </c>
      <c r="AB544" s="20">
        <f t="shared" si="525"/>
        <v>359.99792801136817</v>
      </c>
      <c r="AC544" s="49">
        <f t="shared" si="526"/>
        <v>4.141750557522428E-3</v>
      </c>
      <c r="AD544" s="20">
        <f t="shared" si="527"/>
        <v>359.99585824944251</v>
      </c>
      <c r="AF544" s="58">
        <f t="shared" si="544"/>
        <v>6.1112073418988269</v>
      </c>
      <c r="AG544" s="51">
        <f t="shared" si="528"/>
        <v>366.67244051392964</v>
      </c>
      <c r="AH544" s="16">
        <f t="shared" si="529"/>
        <v>250.00393671404296</v>
      </c>
      <c r="AI544" s="52">
        <f t="shared" si="496"/>
        <v>159.83906128211842</v>
      </c>
      <c r="AJ544" s="52">
        <f t="shared" si="530"/>
        <v>4.8411511878100555E-2</v>
      </c>
      <c r="AK544" s="16">
        <f t="shared" si="545"/>
        <v>25.068621523123682</v>
      </c>
      <c r="AL544" s="16">
        <f t="shared" si="546"/>
        <v>25.066549534491855</v>
      </c>
      <c r="AM544" s="32">
        <f t="shared" si="497"/>
        <v>6.1112073299279723</v>
      </c>
      <c r="AN544" s="32">
        <f t="shared" si="498"/>
        <v>-3.8250849946344493E-4</v>
      </c>
      <c r="AO544" s="32">
        <f t="shared" si="499"/>
        <v>5.5356312188270858</v>
      </c>
      <c r="AP544" s="32">
        <f t="shared" si="500"/>
        <v>-3.8250849946344493E-4</v>
      </c>
      <c r="AQ544" s="32">
        <f t="shared" si="501"/>
        <v>2.589139246644014</v>
      </c>
      <c r="AR544" s="56">
        <f t="shared" si="531"/>
        <v>3071.3847515935017</v>
      </c>
      <c r="AS544" s="56">
        <f t="shared" si="531"/>
        <v>-6.8754208609030101E-2</v>
      </c>
      <c r="AT544" s="56">
        <f t="shared" si="531"/>
        <v>682.71802972226931</v>
      </c>
      <c r="AU544" s="55">
        <f t="shared" si="532"/>
        <v>0.31005890174502254</v>
      </c>
      <c r="AV544" s="56">
        <f t="shared" si="502"/>
        <v>11547.369044721736</v>
      </c>
      <c r="AW544" s="53">
        <f t="shared" si="503"/>
        <v>1.0320140323468809E-2</v>
      </c>
      <c r="AX544" s="53">
        <f t="shared" si="504"/>
        <v>9.6756737488441144E-2</v>
      </c>
      <c r="AY544" s="56">
        <f t="shared" si="505"/>
        <v>676.66267810377281</v>
      </c>
      <c r="AZ544" s="56">
        <f t="shared" si="506"/>
        <v>399.59765320529607</v>
      </c>
      <c r="BA544" s="53">
        <f t="shared" si="507"/>
        <v>7.4403432051347793E-3</v>
      </c>
      <c r="BB544" s="56">
        <f t="shared" si="508"/>
        <v>277.09699133144881</v>
      </c>
      <c r="BC544" s="56">
        <f t="shared" si="509"/>
        <v>-3.196643297206947E-2</v>
      </c>
      <c r="BD544" s="53">
        <f t="shared" si="510"/>
        <v>-2.8569111512315644E-8</v>
      </c>
      <c r="BE544" s="32">
        <f t="shared" si="511"/>
        <v>6.1112073133297153</v>
      </c>
      <c r="BF544" s="53">
        <f t="shared" si="512"/>
        <v>5.5939248504230702E-7</v>
      </c>
      <c r="BG544" s="51">
        <f t="shared" si="533"/>
        <v>6.1112078727222006</v>
      </c>
      <c r="BH544" s="51">
        <f t="shared" si="513"/>
        <v>-8.9372222047156662E-3</v>
      </c>
      <c r="BI544" s="51">
        <f t="shared" si="514"/>
        <v>-8.3791153572889146E-2</v>
      </c>
    </row>
    <row r="545" spans="1:61" ht="12.75" customHeight="1" x14ac:dyDescent="0.2">
      <c r="A545" s="45">
        <f t="shared" si="515"/>
        <v>519</v>
      </c>
      <c r="B545" s="57">
        <f t="shared" si="534"/>
        <v>9.6756737488441144E-2</v>
      </c>
      <c r="C545" s="16">
        <f t="shared" si="516"/>
        <v>9.2614986930925625E-2</v>
      </c>
      <c r="D545" s="34">
        <f t="shared" si="517"/>
        <v>1</v>
      </c>
      <c r="E545" s="49">
        <f t="shared" si="535"/>
        <v>8.0192543699205004E-2</v>
      </c>
      <c r="F545" s="49">
        <f t="shared" si="518"/>
        <v>4.6332419978020227E-2</v>
      </c>
      <c r="G545" s="20">
        <f t="shared" si="489"/>
        <v>4.6332419978020227E-2</v>
      </c>
      <c r="H545" s="49">
        <f t="shared" si="519"/>
        <v>30.017818647236187</v>
      </c>
      <c r="I545" s="20">
        <f t="shared" si="490"/>
        <v>30.017818647236187</v>
      </c>
      <c r="J545" s="57">
        <f t="shared" si="520"/>
        <v>0</v>
      </c>
      <c r="K545" s="16">
        <f t="shared" si="491"/>
        <v>30.017818647236187</v>
      </c>
      <c r="L545" s="34">
        <f t="shared" si="521"/>
        <v>1</v>
      </c>
      <c r="M545" s="49">
        <f t="shared" si="536"/>
        <v>59.98221377675258</v>
      </c>
      <c r="N545" s="20">
        <f t="shared" si="537"/>
        <v>59.98221377675258</v>
      </c>
      <c r="O545" s="16">
        <f t="shared" si="522"/>
        <v>30.01778622324742</v>
      </c>
      <c r="P545" s="49">
        <f t="shared" si="538"/>
        <v>4.6332419978020234E-2</v>
      </c>
      <c r="Q545" s="20">
        <f t="shared" si="492"/>
        <v>4.6332419978020234E-2</v>
      </c>
      <c r="R545" s="49">
        <f t="shared" si="539"/>
        <v>9.261498692945061E-2</v>
      </c>
      <c r="S545" s="20">
        <f t="shared" si="493"/>
        <v>9.261498692945061E-2</v>
      </c>
      <c r="T545" s="57">
        <f t="shared" si="540"/>
        <v>-8.3791153572889146E-2</v>
      </c>
      <c r="U545" s="16">
        <f t="shared" si="523"/>
        <v>-3.5986098736841415E-3</v>
      </c>
      <c r="V545" s="16">
        <f t="shared" si="541"/>
        <v>-3.5986098736841415E-3</v>
      </c>
      <c r="W545" s="34">
        <f t="shared" si="494"/>
        <v>4</v>
      </c>
      <c r="X545" s="49">
        <f t="shared" si="542"/>
        <v>59.982181418057024</v>
      </c>
      <c r="Y545" s="20">
        <f t="shared" si="543"/>
        <v>59.982181418057024</v>
      </c>
      <c r="Z545" s="16">
        <f t="shared" si="524"/>
        <v>30.017818581942976</v>
      </c>
      <c r="AA545" s="49">
        <f t="shared" si="495"/>
        <v>-2.079150840096064E-3</v>
      </c>
      <c r="AB545" s="20">
        <f t="shared" si="525"/>
        <v>359.99792084915993</v>
      </c>
      <c r="AC545" s="49">
        <f t="shared" si="526"/>
        <v>4.1560631247062165E-3</v>
      </c>
      <c r="AD545" s="20">
        <f t="shared" si="527"/>
        <v>359.9958439368753</v>
      </c>
      <c r="AF545" s="58">
        <f t="shared" si="544"/>
        <v>6.1112078727222006</v>
      </c>
      <c r="AG545" s="51">
        <f t="shared" si="528"/>
        <v>366.67247236333202</v>
      </c>
      <c r="AH545" s="16">
        <f t="shared" si="529"/>
        <v>250.00395842954458</v>
      </c>
      <c r="AI545" s="52">
        <f t="shared" si="496"/>
        <v>159.83908904956556</v>
      </c>
      <c r="AJ545" s="52">
        <f t="shared" si="530"/>
        <v>4.8411570818075234E-2</v>
      </c>
      <c r="AK545" s="16">
        <f t="shared" si="545"/>
        <v>25.117033093941757</v>
      </c>
      <c r="AL545" s="16">
        <f t="shared" si="546"/>
        <v>25.114953943101682</v>
      </c>
      <c r="AM545" s="32">
        <f t="shared" si="497"/>
        <v>6.1112078606684745</v>
      </c>
      <c r="AN545" s="32">
        <f t="shared" si="498"/>
        <v>-3.8383024305366318E-4</v>
      </c>
      <c r="AO545" s="32">
        <f t="shared" si="499"/>
        <v>5.533442377174703</v>
      </c>
      <c r="AP545" s="32">
        <f t="shared" si="500"/>
        <v>-3.8383024305366318E-4</v>
      </c>
      <c r="AQ545" s="32">
        <f t="shared" si="501"/>
        <v>2.5938151388993251</v>
      </c>
      <c r="AR545" s="56">
        <f t="shared" si="531"/>
        <v>3076.9181939706764</v>
      </c>
      <c r="AS545" s="56">
        <f t="shared" si="531"/>
        <v>-6.9138038852083764E-2</v>
      </c>
      <c r="AT545" s="56">
        <f t="shared" si="531"/>
        <v>685.31184486116865</v>
      </c>
      <c r="AU545" s="55">
        <f t="shared" si="532"/>
        <v>0.31005890174502254</v>
      </c>
      <c r="AV545" s="56">
        <f t="shared" si="502"/>
        <v>11547.371050745525</v>
      </c>
      <c r="AW545" s="53">
        <f t="shared" si="503"/>
        <v>1.0320142116296848E-2</v>
      </c>
      <c r="AX545" s="53">
        <f t="shared" si="504"/>
        <v>9.675674589279315E-2</v>
      </c>
      <c r="AY545" s="56">
        <f t="shared" si="505"/>
        <v>676.66261932842542</v>
      </c>
      <c r="AZ545" s="56">
        <f t="shared" si="506"/>
        <v>399.59772262391391</v>
      </c>
      <c r="BA545" s="53">
        <f t="shared" si="507"/>
        <v>7.4403432051347793E-3</v>
      </c>
      <c r="BB545" s="56">
        <f t="shared" si="508"/>
        <v>277.09703946909423</v>
      </c>
      <c r="BC545" s="56">
        <f t="shared" si="509"/>
        <v>-3.2142764582715699E-2</v>
      </c>
      <c r="BD545" s="53">
        <f t="shared" si="510"/>
        <v>-2.8726702991230414E-8</v>
      </c>
      <c r="BE545" s="32">
        <f t="shared" si="511"/>
        <v>6.1112078439954978</v>
      </c>
      <c r="BF545" s="53">
        <f t="shared" si="512"/>
        <v>5.6132539576862971E-7</v>
      </c>
      <c r="BG545" s="51">
        <f t="shared" si="533"/>
        <v>6.1112084053208937</v>
      </c>
      <c r="BH545" s="51">
        <f t="shared" si="513"/>
        <v>-8.9372222045944732E-3</v>
      </c>
      <c r="BI545" s="51">
        <f t="shared" si="514"/>
        <v>-8.3791146293600405E-2</v>
      </c>
    </row>
    <row r="546" spans="1:61" ht="12.75" customHeight="1" x14ac:dyDescent="0.2">
      <c r="A546" s="45">
        <f t="shared" si="515"/>
        <v>520</v>
      </c>
      <c r="B546" s="57">
        <f t="shared" si="534"/>
        <v>9.675674589279315E-2</v>
      </c>
      <c r="C546" s="16">
        <f t="shared" si="516"/>
        <v>9.2600682768079423E-2</v>
      </c>
      <c r="D546" s="34">
        <f t="shared" si="517"/>
        <v>1</v>
      </c>
      <c r="E546" s="49">
        <f t="shared" si="535"/>
        <v>8.0180131992719783E-2</v>
      </c>
      <c r="F546" s="49">
        <f t="shared" si="518"/>
        <v>4.6325309320430622E-2</v>
      </c>
      <c r="G546" s="20">
        <f t="shared" si="489"/>
        <v>4.6325309320430622E-2</v>
      </c>
      <c r="H546" s="49">
        <f t="shared" si="519"/>
        <v>30.017850995938002</v>
      </c>
      <c r="I546" s="20">
        <f t="shared" si="490"/>
        <v>30.017850995938002</v>
      </c>
      <c r="J546" s="57">
        <f t="shared" si="520"/>
        <v>0</v>
      </c>
      <c r="K546" s="16">
        <f t="shared" si="491"/>
        <v>30.017850995938002</v>
      </c>
      <c r="L546" s="34">
        <f t="shared" si="521"/>
        <v>1</v>
      </c>
      <c r="M546" s="49">
        <f t="shared" si="536"/>
        <v>59.982181418057024</v>
      </c>
      <c r="N546" s="20">
        <f t="shared" si="537"/>
        <v>59.982181418057024</v>
      </c>
      <c r="O546" s="16">
        <f t="shared" si="522"/>
        <v>30.017818581942976</v>
      </c>
      <c r="P546" s="49">
        <f t="shared" si="538"/>
        <v>4.6325309320430601E-2</v>
      </c>
      <c r="Q546" s="20">
        <f t="shared" si="492"/>
        <v>4.6325309320430601E-2</v>
      </c>
      <c r="R546" s="49">
        <f t="shared" si="539"/>
        <v>9.2600682767302392E-2</v>
      </c>
      <c r="S546" s="20">
        <f t="shared" si="493"/>
        <v>9.2600682767302392E-2</v>
      </c>
      <c r="T546" s="57">
        <f t="shared" si="540"/>
        <v>-8.3791146293600405E-2</v>
      </c>
      <c r="U546" s="16">
        <f t="shared" si="523"/>
        <v>-3.6110143008806217E-3</v>
      </c>
      <c r="V546" s="16">
        <f t="shared" si="541"/>
        <v>-3.6110143008806217E-3</v>
      </c>
      <c r="W546" s="34">
        <f t="shared" si="494"/>
        <v>4</v>
      </c>
      <c r="X546" s="49">
        <f t="shared" si="542"/>
        <v>59.982149069806212</v>
      </c>
      <c r="Y546" s="20">
        <f t="shared" si="543"/>
        <v>59.982149069806212</v>
      </c>
      <c r="Z546" s="16">
        <f t="shared" si="524"/>
        <v>30.017850930193788</v>
      </c>
      <c r="AA546" s="49">
        <f t="shared" si="495"/>
        <v>-2.0863204032891139E-3</v>
      </c>
      <c r="AB546" s="20">
        <f t="shared" si="525"/>
        <v>359.99791367959671</v>
      </c>
      <c r="AC546" s="49">
        <f t="shared" si="526"/>
        <v>4.1703905438972011E-3</v>
      </c>
      <c r="AD546" s="20">
        <f t="shared" si="527"/>
        <v>359.99582960945611</v>
      </c>
      <c r="AF546" s="58">
        <f t="shared" si="544"/>
        <v>6.1112084053208937</v>
      </c>
      <c r="AG546" s="51">
        <f t="shared" si="528"/>
        <v>366.67250431925362</v>
      </c>
      <c r="AH546" s="16">
        <f t="shared" si="529"/>
        <v>250.00398021767293</v>
      </c>
      <c r="AI546" s="52">
        <f t="shared" si="496"/>
        <v>159.83911690988234</v>
      </c>
      <c r="AJ546" s="52">
        <f t="shared" si="530"/>
        <v>4.8411629723716487E-2</v>
      </c>
      <c r="AK546" s="16">
        <f t="shared" si="545"/>
        <v>25.165444723665473</v>
      </c>
      <c r="AL546" s="16">
        <f t="shared" si="546"/>
        <v>25.16335840326218</v>
      </c>
      <c r="AM546" s="32">
        <f t="shared" si="497"/>
        <v>6.1112083931839241</v>
      </c>
      <c r="AN546" s="32">
        <f t="shared" si="498"/>
        <v>-3.8515334148875633E-4</v>
      </c>
      <c r="AO546" s="32">
        <f t="shared" si="499"/>
        <v>5.5312495851119756</v>
      </c>
      <c r="AP546" s="32">
        <f t="shared" si="500"/>
        <v>-3.8515334148875633E-4</v>
      </c>
      <c r="AQ546" s="32">
        <f t="shared" si="501"/>
        <v>2.5984891864543593</v>
      </c>
      <c r="AR546" s="56">
        <f t="shared" si="531"/>
        <v>3082.4494435557885</v>
      </c>
      <c r="AS546" s="56">
        <f t="shared" si="531"/>
        <v>-6.9523192193572517E-2</v>
      </c>
      <c r="AT546" s="56">
        <f t="shared" si="531"/>
        <v>687.910334047623</v>
      </c>
      <c r="AU546" s="55">
        <f t="shared" si="532"/>
        <v>0.31005890174502254</v>
      </c>
      <c r="AV546" s="56">
        <f t="shared" si="502"/>
        <v>11547.373063478564</v>
      </c>
      <c r="AW546" s="53">
        <f t="shared" si="503"/>
        <v>1.0320143915121092E-2</v>
      </c>
      <c r="AX546" s="53">
        <f t="shared" si="504"/>
        <v>9.6756754325253241E-2</v>
      </c>
      <c r="AY546" s="56">
        <f t="shared" si="505"/>
        <v>676.66256035651634</v>
      </c>
      <c r="AZ546" s="56">
        <f t="shared" si="506"/>
        <v>399.59779227470585</v>
      </c>
      <c r="BA546" s="53">
        <f t="shared" si="507"/>
        <v>7.4403432051347793E-3</v>
      </c>
      <c r="BB546" s="56">
        <f t="shared" si="508"/>
        <v>277.09708776773851</v>
      </c>
      <c r="BC546" s="56">
        <f t="shared" si="509"/>
        <v>-3.231968592803014E-2</v>
      </c>
      <c r="BD546" s="53">
        <f t="shared" si="510"/>
        <v>-2.888482152912338E-8</v>
      </c>
      <c r="BE546" s="32">
        <f t="shared" si="511"/>
        <v>6.1112083764360721</v>
      </c>
      <c r="BF546" s="53">
        <f t="shared" si="512"/>
        <v>5.6326028736303759E-7</v>
      </c>
      <c r="BG546" s="51">
        <f t="shared" si="533"/>
        <v>6.1112089396963594</v>
      </c>
      <c r="BH546" s="51">
        <f t="shared" si="513"/>
        <v>-8.9372222044727372E-3</v>
      </c>
      <c r="BI546" s="51">
        <f t="shared" si="514"/>
        <v>-8.3791138989966346E-2</v>
      </c>
    </row>
    <row r="547" spans="1:61" ht="12.75" customHeight="1" x14ac:dyDescent="0.2">
      <c r="A547" s="45">
        <f t="shared" si="515"/>
        <v>521</v>
      </c>
      <c r="B547" s="57">
        <f t="shared" si="534"/>
        <v>9.6756754325253241E-2</v>
      </c>
      <c r="C547" s="16">
        <f t="shared" si="516"/>
        <v>9.2586363781379077E-2</v>
      </c>
      <c r="D547" s="34">
        <f t="shared" si="517"/>
        <v>1</v>
      </c>
      <c r="E547" s="49">
        <f t="shared" si="535"/>
        <v>8.0167707467214022E-2</v>
      </c>
      <c r="F547" s="49">
        <f t="shared" si="518"/>
        <v>4.6318191218285537E-2</v>
      </c>
      <c r="G547" s="20">
        <f t="shared" si="489"/>
        <v>4.6318191218285537E-2</v>
      </c>
      <c r="H547" s="49">
        <f t="shared" si="519"/>
        <v>30.017883334186227</v>
      </c>
      <c r="I547" s="20">
        <f t="shared" si="490"/>
        <v>30.017883334186227</v>
      </c>
      <c r="J547" s="57">
        <f t="shared" si="520"/>
        <v>0</v>
      </c>
      <c r="K547" s="16">
        <f t="shared" si="491"/>
        <v>30.017883334186227</v>
      </c>
      <c r="L547" s="34">
        <f t="shared" si="521"/>
        <v>1</v>
      </c>
      <c r="M547" s="49">
        <f t="shared" si="536"/>
        <v>59.982149069806212</v>
      </c>
      <c r="N547" s="20">
        <f t="shared" si="537"/>
        <v>59.982149069806212</v>
      </c>
      <c r="O547" s="16">
        <f t="shared" si="522"/>
        <v>30.017850930193788</v>
      </c>
      <c r="P547" s="49">
        <f t="shared" si="538"/>
        <v>4.631819121828553E-2</v>
      </c>
      <c r="Q547" s="20">
        <f t="shared" si="492"/>
        <v>4.631819121828553E-2</v>
      </c>
      <c r="R547" s="49">
        <f t="shared" si="539"/>
        <v>9.2586363782726153E-2</v>
      </c>
      <c r="S547" s="20">
        <f t="shared" si="493"/>
        <v>9.2586363782726153E-2</v>
      </c>
      <c r="T547" s="57">
        <f t="shared" si="540"/>
        <v>-8.3791138989966346E-2</v>
      </c>
      <c r="U547" s="16">
        <f t="shared" si="523"/>
        <v>-3.6234315227523239E-3</v>
      </c>
      <c r="V547" s="16">
        <f t="shared" si="541"/>
        <v>-3.6234315227523239E-3</v>
      </c>
      <c r="W547" s="34">
        <f t="shared" si="494"/>
        <v>4</v>
      </c>
      <c r="X547" s="49">
        <f t="shared" si="542"/>
        <v>59.982116732011015</v>
      </c>
      <c r="Y547" s="20">
        <f t="shared" si="543"/>
        <v>59.982116732011015</v>
      </c>
      <c r="Z547" s="16">
        <f t="shared" si="524"/>
        <v>30.017883267988985</v>
      </c>
      <c r="AA547" s="49">
        <f t="shared" si="495"/>
        <v>-2.093497376619347E-3</v>
      </c>
      <c r="AB547" s="20">
        <f t="shared" si="525"/>
        <v>359.99790650262338</v>
      </c>
      <c r="AC547" s="49">
        <f t="shared" si="526"/>
        <v>4.1847326625559797E-3</v>
      </c>
      <c r="AD547" s="20">
        <f t="shared" si="527"/>
        <v>359.99581526733743</v>
      </c>
      <c r="AF547" s="58">
        <f t="shared" si="544"/>
        <v>6.1112089396963594</v>
      </c>
      <c r="AG547" s="51">
        <f t="shared" si="528"/>
        <v>366.67253638178158</v>
      </c>
      <c r="AH547" s="16">
        <f t="shared" si="529"/>
        <v>250.00400207848747</v>
      </c>
      <c r="AI547" s="52">
        <f t="shared" si="496"/>
        <v>159.83914486314484</v>
      </c>
      <c r="AJ547" s="52">
        <f t="shared" si="530"/>
        <v>4.8411688594910629E-2</v>
      </c>
      <c r="AK547" s="16">
        <f t="shared" si="545"/>
        <v>25.213856412260384</v>
      </c>
      <c r="AL547" s="16">
        <f t="shared" si="546"/>
        <v>25.211762914883764</v>
      </c>
      <c r="AM547" s="32">
        <f t="shared" si="497"/>
        <v>6.1112089274757748</v>
      </c>
      <c r="AN547" s="32">
        <f t="shared" si="498"/>
        <v>-3.864778049560425E-4</v>
      </c>
      <c r="AO547" s="32">
        <f t="shared" si="499"/>
        <v>5.529052844194104</v>
      </c>
      <c r="AP547" s="32">
        <f t="shared" si="500"/>
        <v>-3.864778049560425E-4</v>
      </c>
      <c r="AQ547" s="32">
        <f t="shared" si="501"/>
        <v>2.6031613859629785</v>
      </c>
      <c r="AR547" s="56">
        <f t="shared" si="531"/>
        <v>3087.9784963999828</v>
      </c>
      <c r="AS547" s="56">
        <f t="shared" si="531"/>
        <v>-6.9909669998528559E-2</v>
      </c>
      <c r="AT547" s="56">
        <f t="shared" si="531"/>
        <v>690.51349543358594</v>
      </c>
      <c r="AU547" s="55">
        <f t="shared" si="532"/>
        <v>0.31005890174502254</v>
      </c>
      <c r="AV547" s="56">
        <f t="shared" si="502"/>
        <v>11547.375082926348</v>
      </c>
      <c r="AW547" s="53">
        <f t="shared" si="503"/>
        <v>1.0320145719946452E-2</v>
      </c>
      <c r="AX547" s="53">
        <f t="shared" si="504"/>
        <v>9.6756762785844372E-2</v>
      </c>
      <c r="AY547" s="56">
        <f t="shared" si="505"/>
        <v>676.66250118788457</v>
      </c>
      <c r="AZ547" s="56">
        <f t="shared" si="506"/>
        <v>399.5978621578621</v>
      </c>
      <c r="BA547" s="53">
        <f t="shared" si="507"/>
        <v>7.4403432051347793E-3</v>
      </c>
      <c r="BB547" s="56">
        <f t="shared" si="508"/>
        <v>277.09713622751343</v>
      </c>
      <c r="BC547" s="56">
        <f t="shared" si="509"/>
        <v>-3.2497197490954477E-2</v>
      </c>
      <c r="BD547" s="53">
        <f t="shared" si="510"/>
        <v>-2.9043467557610257E-8</v>
      </c>
      <c r="BE547" s="32">
        <f t="shared" si="511"/>
        <v>6.1112089106528922</v>
      </c>
      <c r="BF547" s="53">
        <f t="shared" si="512"/>
        <v>5.6519717472144318E-7</v>
      </c>
      <c r="BG547" s="51">
        <f t="shared" si="533"/>
        <v>6.1112094758500666</v>
      </c>
      <c r="BH547" s="51">
        <f t="shared" si="513"/>
        <v>-8.9372222043504583E-3</v>
      </c>
      <c r="BI547" s="51">
        <f t="shared" si="514"/>
        <v>-8.3791131661967E-2</v>
      </c>
    </row>
    <row r="548" spans="1:61" ht="12.75" customHeight="1" x14ac:dyDescent="0.2">
      <c r="A548" s="45">
        <f t="shared" si="515"/>
        <v>522</v>
      </c>
      <c r="B548" s="57">
        <f t="shared" si="534"/>
        <v>9.6756762785844372E-2</v>
      </c>
      <c r="C548" s="16">
        <f t="shared" si="516"/>
        <v>9.2572030123278637E-2</v>
      </c>
      <c r="D548" s="34">
        <f t="shared" si="517"/>
        <v>1</v>
      </c>
      <c r="E548" s="49">
        <f t="shared" si="535"/>
        <v>8.0155270254710351E-2</v>
      </c>
      <c r="F548" s="49">
        <f t="shared" si="518"/>
        <v>4.6311065747823218E-2</v>
      </c>
      <c r="G548" s="20">
        <f t="shared" si="489"/>
        <v>4.6311065747823218E-2</v>
      </c>
      <c r="H548" s="49">
        <f t="shared" si="519"/>
        <v>30.017915661970083</v>
      </c>
      <c r="I548" s="20">
        <f t="shared" si="490"/>
        <v>30.017915661970083</v>
      </c>
      <c r="J548" s="57">
        <f t="shared" si="520"/>
        <v>0</v>
      </c>
      <c r="K548" s="16">
        <f t="shared" si="491"/>
        <v>30.017915661970083</v>
      </c>
      <c r="L548" s="34">
        <f t="shared" si="521"/>
        <v>1</v>
      </c>
      <c r="M548" s="49">
        <f t="shared" si="536"/>
        <v>59.982116732011029</v>
      </c>
      <c r="N548" s="20">
        <f t="shared" si="537"/>
        <v>59.982116732011029</v>
      </c>
      <c r="O548" s="16">
        <f t="shared" si="522"/>
        <v>30.017883267988971</v>
      </c>
      <c r="P548" s="49">
        <f t="shared" si="538"/>
        <v>4.6311065747823191E-2</v>
      </c>
      <c r="Q548" s="20">
        <f t="shared" si="492"/>
        <v>4.6311065747823191E-2</v>
      </c>
      <c r="R548" s="49">
        <f t="shared" si="539"/>
        <v>9.2572030122396329E-2</v>
      </c>
      <c r="S548" s="20">
        <f t="shared" si="493"/>
        <v>9.2572030122396329E-2</v>
      </c>
      <c r="T548" s="57">
        <f t="shared" si="540"/>
        <v>-8.3791131661967E-2</v>
      </c>
      <c r="U548" s="16">
        <f t="shared" si="523"/>
        <v>-3.6358614072566492E-3</v>
      </c>
      <c r="V548" s="16">
        <f t="shared" si="541"/>
        <v>-3.6358614072566492E-3</v>
      </c>
      <c r="W548" s="34">
        <f t="shared" si="494"/>
        <v>4</v>
      </c>
      <c r="X548" s="49">
        <f t="shared" si="542"/>
        <v>59.98208440468219</v>
      </c>
      <c r="Y548" s="20">
        <f t="shared" si="543"/>
        <v>59.98208440468219</v>
      </c>
      <c r="Z548" s="16">
        <f t="shared" si="524"/>
        <v>30.01791559531781</v>
      </c>
      <c r="AA548" s="49">
        <f t="shared" si="495"/>
        <v>-2.1006816838158066E-3</v>
      </c>
      <c r="AB548" s="20">
        <f t="shared" si="525"/>
        <v>359.99789931831617</v>
      </c>
      <c r="AC548" s="49">
        <f t="shared" si="526"/>
        <v>4.1990894168551802E-3</v>
      </c>
      <c r="AD548" s="20">
        <f t="shared" si="527"/>
        <v>359.99580091058317</v>
      </c>
      <c r="AF548" s="58">
        <f t="shared" si="544"/>
        <v>6.1112094758500666</v>
      </c>
      <c r="AG548" s="51">
        <f t="shared" si="528"/>
        <v>366.67256855100402</v>
      </c>
      <c r="AH548" s="16">
        <f t="shared" si="529"/>
        <v>250.00402401204821</v>
      </c>
      <c r="AI548" s="52">
        <f t="shared" si="496"/>
        <v>159.83917290942983</v>
      </c>
      <c r="AJ548" s="52">
        <f t="shared" si="530"/>
        <v>4.8411747431657659E-2</v>
      </c>
      <c r="AK548" s="16">
        <f t="shared" si="545"/>
        <v>25.262268159692042</v>
      </c>
      <c r="AL548" s="16">
        <f t="shared" si="546"/>
        <v>25.260167478008213</v>
      </c>
      <c r="AM548" s="32">
        <f t="shared" si="497"/>
        <v>6.1112094635454932</v>
      </c>
      <c r="AN548" s="32">
        <f t="shared" si="498"/>
        <v>-3.8780361937336844E-4</v>
      </c>
      <c r="AO548" s="32">
        <f t="shared" si="499"/>
        <v>5.5268521559731711</v>
      </c>
      <c r="AP548" s="32">
        <f t="shared" si="500"/>
        <v>-3.8780361937336844E-4</v>
      </c>
      <c r="AQ548" s="32">
        <f t="shared" si="501"/>
        <v>2.6078317340930388</v>
      </c>
      <c r="AR548" s="56">
        <f t="shared" si="531"/>
        <v>3093.5053485559561</v>
      </c>
      <c r="AS548" s="56">
        <f t="shared" si="531"/>
        <v>-7.0297473617901923E-2</v>
      </c>
      <c r="AT548" s="56">
        <f t="shared" si="531"/>
        <v>693.12132716767894</v>
      </c>
      <c r="AU548" s="55">
        <f t="shared" si="532"/>
        <v>0.31005890174502254</v>
      </c>
      <c r="AV548" s="56">
        <f t="shared" si="502"/>
        <v>11547.377109094423</v>
      </c>
      <c r="AW548" s="53">
        <f t="shared" si="503"/>
        <v>1.0320147530777889E-2</v>
      </c>
      <c r="AX548" s="53">
        <f t="shared" si="504"/>
        <v>9.6756771274589815E-2</v>
      </c>
      <c r="AY548" s="56">
        <f t="shared" si="505"/>
        <v>676.6624418223679</v>
      </c>
      <c r="AZ548" s="56">
        <f t="shared" si="506"/>
        <v>399.5979322735746</v>
      </c>
      <c r="BA548" s="53">
        <f t="shared" si="507"/>
        <v>7.4403432051347793E-3</v>
      </c>
      <c r="BB548" s="56">
        <f t="shared" si="508"/>
        <v>277.09718484855216</v>
      </c>
      <c r="BC548" s="56">
        <f t="shared" si="509"/>
        <v>-3.2675299758864185E-2</v>
      </c>
      <c r="BD548" s="53">
        <f t="shared" si="510"/>
        <v>-2.9202641512269342E-8</v>
      </c>
      <c r="BE548" s="32">
        <f t="shared" si="511"/>
        <v>6.1112094466474254</v>
      </c>
      <c r="BF548" s="53">
        <f t="shared" si="512"/>
        <v>5.6713603724731976E-7</v>
      </c>
      <c r="BG548" s="51">
        <f t="shared" si="533"/>
        <v>6.1112100137834631</v>
      </c>
      <c r="BH548" s="51">
        <f t="shared" si="513"/>
        <v>-8.9372222042276329E-3</v>
      </c>
      <c r="BI548" s="51">
        <f t="shared" si="514"/>
        <v>-8.3791124309582257E-2</v>
      </c>
    </row>
    <row r="549" spans="1:61" ht="12.75" customHeight="1" x14ac:dyDescent="0.2">
      <c r="A549" s="45">
        <f t="shared" si="515"/>
        <v>523</v>
      </c>
      <c r="B549" s="57">
        <f t="shared" si="534"/>
        <v>9.6756771274589815E-2</v>
      </c>
      <c r="C549" s="16">
        <f t="shared" si="516"/>
        <v>9.2557681857783791E-2</v>
      </c>
      <c r="D549" s="34">
        <f t="shared" si="517"/>
        <v>1</v>
      </c>
      <c r="E549" s="49">
        <f t="shared" si="535"/>
        <v>8.014282041064652E-2</v>
      </c>
      <c r="F549" s="49">
        <f t="shared" si="518"/>
        <v>4.6303932941034194E-2</v>
      </c>
      <c r="G549" s="20">
        <f t="shared" si="489"/>
        <v>4.6303932941034194E-2</v>
      </c>
      <c r="H549" s="49">
        <f t="shared" si="519"/>
        <v>30.017947979278897</v>
      </c>
      <c r="I549" s="20">
        <f t="shared" si="490"/>
        <v>30.017947979278897</v>
      </c>
      <c r="J549" s="57">
        <f t="shared" si="520"/>
        <v>0</v>
      </c>
      <c r="K549" s="16">
        <f t="shared" si="491"/>
        <v>30.017947979278897</v>
      </c>
      <c r="L549" s="34">
        <f t="shared" si="521"/>
        <v>1</v>
      </c>
      <c r="M549" s="49">
        <f t="shared" si="536"/>
        <v>59.982084404682205</v>
      </c>
      <c r="N549" s="20">
        <f t="shared" si="537"/>
        <v>59.982084404682205</v>
      </c>
      <c r="O549" s="16">
        <f t="shared" si="522"/>
        <v>30.017915595317795</v>
      </c>
      <c r="P549" s="49">
        <f t="shared" si="538"/>
        <v>4.630393294103418E-2</v>
      </c>
      <c r="Q549" s="20">
        <f t="shared" si="492"/>
        <v>4.630393294103418E-2</v>
      </c>
      <c r="R549" s="49">
        <f t="shared" si="539"/>
        <v>9.2557681858257065E-2</v>
      </c>
      <c r="S549" s="20">
        <f t="shared" si="493"/>
        <v>9.2557681858257065E-2</v>
      </c>
      <c r="T549" s="57">
        <f t="shared" si="540"/>
        <v>-8.3791124309582257E-2</v>
      </c>
      <c r="U549" s="16">
        <f t="shared" si="523"/>
        <v>-3.6483038989357369E-3</v>
      </c>
      <c r="V549" s="16">
        <f t="shared" si="541"/>
        <v>-3.6483038989357369E-3</v>
      </c>
      <c r="W549" s="34">
        <f t="shared" si="494"/>
        <v>4</v>
      </c>
      <c r="X549" s="49">
        <f t="shared" si="542"/>
        <v>59.982052087830439</v>
      </c>
      <c r="Y549" s="20">
        <f t="shared" si="543"/>
        <v>59.982052087830439</v>
      </c>
      <c r="Z549" s="16">
        <f t="shared" si="524"/>
        <v>30.017947912169561</v>
      </c>
      <c r="AA549" s="49">
        <f t="shared" si="495"/>
        <v>-2.1078732928553282E-3</v>
      </c>
      <c r="AB549" s="20">
        <f t="shared" si="525"/>
        <v>359.99789212670714</v>
      </c>
      <c r="AC549" s="49">
        <f t="shared" si="526"/>
        <v>4.2134606571942327E-3</v>
      </c>
      <c r="AD549" s="20">
        <f t="shared" si="527"/>
        <v>359.99578653934282</v>
      </c>
      <c r="AF549" s="58">
        <f t="shared" si="544"/>
        <v>6.1112100137834631</v>
      </c>
      <c r="AG549" s="51">
        <f t="shared" si="528"/>
        <v>366.67260082700778</v>
      </c>
      <c r="AH549" s="16">
        <f t="shared" si="529"/>
        <v>250.00404601841441</v>
      </c>
      <c r="AI549" s="52">
        <f t="shared" si="496"/>
        <v>159.83920104881312</v>
      </c>
      <c r="AJ549" s="52">
        <f t="shared" si="530"/>
        <v>4.8411806233900734E-2</v>
      </c>
      <c r="AK549" s="16">
        <f t="shared" si="545"/>
        <v>25.310679965925942</v>
      </c>
      <c r="AL549" s="16">
        <f t="shared" si="546"/>
        <v>25.308572092633085</v>
      </c>
      <c r="AM549" s="32">
        <f t="shared" si="497"/>
        <v>6.1112100013945287</v>
      </c>
      <c r="AN549" s="32">
        <f t="shared" si="498"/>
        <v>-3.8913077882716282E-4</v>
      </c>
      <c r="AO549" s="32">
        <f t="shared" si="499"/>
        <v>5.5246475220060631</v>
      </c>
      <c r="AP549" s="32">
        <f t="shared" si="500"/>
        <v>-3.8913077882716282E-4</v>
      </c>
      <c r="AQ549" s="32">
        <f t="shared" si="501"/>
        <v>2.6125002275094218</v>
      </c>
      <c r="AR549" s="56">
        <f t="shared" si="531"/>
        <v>3099.0299960779621</v>
      </c>
      <c r="AS549" s="56">
        <f t="shared" si="531"/>
        <v>-7.068660439672908E-2</v>
      </c>
      <c r="AT549" s="56">
        <f t="shared" si="531"/>
        <v>695.73382739518831</v>
      </c>
      <c r="AU549" s="55">
        <f t="shared" si="532"/>
        <v>0.31005890174502254</v>
      </c>
      <c r="AV549" s="56">
        <f t="shared" si="502"/>
        <v>11547.379141988267</v>
      </c>
      <c r="AW549" s="53">
        <f t="shared" si="503"/>
        <v>1.0320149347620293E-2</v>
      </c>
      <c r="AX549" s="53">
        <f t="shared" si="504"/>
        <v>9.6756779791512509E-2</v>
      </c>
      <c r="AY549" s="56">
        <f t="shared" si="505"/>
        <v>676.6623822598059</v>
      </c>
      <c r="AZ549" s="56">
        <f t="shared" si="506"/>
        <v>399.59800262203282</v>
      </c>
      <c r="BA549" s="53">
        <f t="shared" si="507"/>
        <v>7.4403432051347793E-3</v>
      </c>
      <c r="BB549" s="56">
        <f t="shared" si="508"/>
        <v>277.09723363098607</v>
      </c>
      <c r="BC549" s="56">
        <f t="shared" si="509"/>
        <v>-3.2853993212995647E-2</v>
      </c>
      <c r="BD549" s="53">
        <f t="shared" si="510"/>
        <v>-2.9362343823192277E-8</v>
      </c>
      <c r="BE549" s="32">
        <f t="shared" si="511"/>
        <v>6.1112099844211194</v>
      </c>
      <c r="BF549" s="53">
        <f t="shared" si="512"/>
        <v>5.6907686629013073E-7</v>
      </c>
      <c r="BG549" s="51">
        <f t="shared" si="533"/>
        <v>6.1112105534979859</v>
      </c>
      <c r="BH549" s="51">
        <f t="shared" si="513"/>
        <v>-8.9372222041042611E-3</v>
      </c>
      <c r="BI549" s="51">
        <f t="shared" si="514"/>
        <v>-8.3791116932792301E-2</v>
      </c>
    </row>
    <row r="550" spans="1:61" ht="12.75" customHeight="1" x14ac:dyDescent="0.2">
      <c r="A550" s="45">
        <f t="shared" si="515"/>
        <v>524</v>
      </c>
      <c r="B550" s="57">
        <f t="shared" si="534"/>
        <v>9.6756779791512509E-2</v>
      </c>
      <c r="C550" s="16">
        <f t="shared" si="516"/>
        <v>9.2543319134335889E-2</v>
      </c>
      <c r="D550" s="34">
        <f t="shared" si="517"/>
        <v>1</v>
      </c>
      <c r="E550" s="49">
        <f t="shared" si="535"/>
        <v>8.0130358064436247E-2</v>
      </c>
      <c r="F550" s="49">
        <f t="shared" si="518"/>
        <v>4.6296792872650289E-2</v>
      </c>
      <c r="G550" s="20">
        <f t="shared" si="489"/>
        <v>4.6296792872650289E-2</v>
      </c>
      <c r="H550" s="49">
        <f t="shared" si="519"/>
        <v>30.017980286102055</v>
      </c>
      <c r="I550" s="20">
        <f t="shared" si="490"/>
        <v>30.017980286102055</v>
      </c>
      <c r="J550" s="57">
        <f t="shared" si="520"/>
        <v>0</v>
      </c>
      <c r="K550" s="16">
        <f t="shared" si="491"/>
        <v>30.017980286102055</v>
      </c>
      <c r="L550" s="34">
        <f t="shared" si="521"/>
        <v>1</v>
      </c>
      <c r="M550" s="49">
        <f t="shared" si="536"/>
        <v>59.982052087830439</v>
      </c>
      <c r="N550" s="20">
        <f t="shared" si="537"/>
        <v>59.982052087830439</v>
      </c>
      <c r="O550" s="16">
        <f t="shared" si="522"/>
        <v>30.017947912169561</v>
      </c>
      <c r="P550" s="49">
        <f t="shared" si="538"/>
        <v>4.6296792872650289E-2</v>
      </c>
      <c r="Q550" s="20">
        <f t="shared" si="492"/>
        <v>4.6296792872650289E-2</v>
      </c>
      <c r="R550" s="49">
        <f t="shared" si="539"/>
        <v>9.2543319133153445E-2</v>
      </c>
      <c r="S550" s="20">
        <f t="shared" si="493"/>
        <v>9.2543319133153445E-2</v>
      </c>
      <c r="T550" s="57">
        <f t="shared" si="540"/>
        <v>-8.3791116932792301E-2</v>
      </c>
      <c r="U550" s="16">
        <f t="shared" si="523"/>
        <v>-3.6607588683560538E-3</v>
      </c>
      <c r="V550" s="16">
        <f t="shared" si="541"/>
        <v>-3.6607588683560538E-3</v>
      </c>
      <c r="W550" s="34">
        <f t="shared" si="494"/>
        <v>4</v>
      </c>
      <c r="X550" s="49">
        <f t="shared" si="542"/>
        <v>59.982019781466349</v>
      </c>
      <c r="Y550" s="20">
        <f t="shared" si="543"/>
        <v>59.982019781466349</v>
      </c>
      <c r="Z550" s="16">
        <f t="shared" si="524"/>
        <v>30.017980218533651</v>
      </c>
      <c r="AA550" s="49">
        <f t="shared" si="495"/>
        <v>-2.115072128973724E-3</v>
      </c>
      <c r="AB550" s="20">
        <f t="shared" si="525"/>
        <v>359.99788492787104</v>
      </c>
      <c r="AC550" s="49">
        <f t="shared" si="526"/>
        <v>4.2278464944727175E-3</v>
      </c>
      <c r="AD550" s="20">
        <f t="shared" si="527"/>
        <v>359.99577215350553</v>
      </c>
      <c r="AF550" s="58">
        <f t="shared" si="544"/>
        <v>6.1112105534979859</v>
      </c>
      <c r="AG550" s="51">
        <f t="shared" si="528"/>
        <v>366.67263320987917</v>
      </c>
      <c r="AH550" s="16">
        <f t="shared" si="529"/>
        <v>250.0040680976449</v>
      </c>
      <c r="AI550" s="52">
        <f t="shared" si="496"/>
        <v>159.83922928136994</v>
      </c>
      <c r="AJ550" s="52">
        <f t="shared" si="530"/>
        <v>4.841186500158301E-2</v>
      </c>
      <c r="AK550" s="16">
        <f t="shared" si="545"/>
        <v>25.359091830927525</v>
      </c>
      <c r="AL550" s="16">
        <f t="shared" si="546"/>
        <v>25.356976758798567</v>
      </c>
      <c r="AM550" s="32">
        <f t="shared" si="497"/>
        <v>6.1112105410243167</v>
      </c>
      <c r="AN550" s="32">
        <f t="shared" si="498"/>
        <v>-3.9045926951355493E-4</v>
      </c>
      <c r="AO550" s="32">
        <f t="shared" si="499"/>
        <v>5.522438943850525</v>
      </c>
      <c r="AP550" s="32">
        <f t="shared" si="500"/>
        <v>-3.9045926951355493E-4</v>
      </c>
      <c r="AQ550" s="32">
        <f t="shared" si="501"/>
        <v>2.6171668628824212</v>
      </c>
      <c r="AR550" s="56">
        <f t="shared" si="531"/>
        <v>3104.5524350218125</v>
      </c>
      <c r="AS550" s="56">
        <f t="shared" si="531"/>
        <v>-7.107706366624264E-2</v>
      </c>
      <c r="AT550" s="56">
        <f t="shared" si="531"/>
        <v>698.35099425807073</v>
      </c>
      <c r="AU550" s="55">
        <f t="shared" si="532"/>
        <v>0.31005890174502254</v>
      </c>
      <c r="AV550" s="56">
        <f t="shared" si="502"/>
        <v>11547.381181613313</v>
      </c>
      <c r="AW550" s="53">
        <f t="shared" si="503"/>
        <v>1.032015117047852E-2</v>
      </c>
      <c r="AX550" s="53">
        <f t="shared" si="504"/>
        <v>9.6756788336635174E-2</v>
      </c>
      <c r="AY550" s="56">
        <f t="shared" si="505"/>
        <v>676.66232250003952</v>
      </c>
      <c r="AZ550" s="56">
        <f t="shared" si="506"/>
        <v>399.59807320342486</v>
      </c>
      <c r="BA550" s="53">
        <f t="shared" si="507"/>
        <v>7.4403432051347793E-3</v>
      </c>
      <c r="BB550" s="56">
        <f t="shared" si="508"/>
        <v>277.09728257494567</v>
      </c>
      <c r="BC550" s="56">
        <f t="shared" si="509"/>
        <v>-3.3033278331004112E-2</v>
      </c>
      <c r="BD550" s="53">
        <f t="shared" si="510"/>
        <v>-2.9522574917270175E-8</v>
      </c>
      <c r="BE550" s="32">
        <f t="shared" si="511"/>
        <v>6.1112105239754113</v>
      </c>
      <c r="BF550" s="53">
        <f t="shared" si="512"/>
        <v>5.7101964166032212E-7</v>
      </c>
      <c r="BG550" s="51">
        <f t="shared" si="533"/>
        <v>6.1112110949950527</v>
      </c>
      <c r="BH550" s="51">
        <f t="shared" si="513"/>
        <v>-8.9372222039803429E-3</v>
      </c>
      <c r="BI550" s="51">
        <f t="shared" si="514"/>
        <v>-8.3791109531577382E-2</v>
      </c>
    </row>
    <row r="551" spans="1:61" ht="12.75" customHeight="1" x14ac:dyDescent="0.2">
      <c r="A551" s="45">
        <f t="shared" si="515"/>
        <v>525</v>
      </c>
      <c r="B551" s="57">
        <f t="shared" si="534"/>
        <v>9.6756788336635174E-2</v>
      </c>
      <c r="C551" s="16">
        <f t="shared" si="516"/>
        <v>9.2528941842147105E-2</v>
      </c>
      <c r="D551" s="34">
        <f t="shared" si="517"/>
        <v>1</v>
      </c>
      <c r="E551" s="49">
        <f t="shared" si="535"/>
        <v>8.0117883120168751E-2</v>
      </c>
      <c r="F551" s="49">
        <f t="shared" si="518"/>
        <v>4.6289645487218249E-2</v>
      </c>
      <c r="G551" s="20">
        <f t="shared" si="489"/>
        <v>4.6289645487218249E-2</v>
      </c>
      <c r="H551" s="49">
        <f t="shared" si="519"/>
        <v>30.018012582428902</v>
      </c>
      <c r="I551" s="20">
        <f t="shared" si="490"/>
        <v>30.018012582428902</v>
      </c>
      <c r="J551" s="57">
        <f t="shared" si="520"/>
        <v>0</v>
      </c>
      <c r="K551" s="16">
        <f t="shared" si="491"/>
        <v>30.018012582428902</v>
      </c>
      <c r="L551" s="34">
        <f t="shared" si="521"/>
        <v>1</v>
      </c>
      <c r="M551" s="49">
        <f t="shared" si="536"/>
        <v>59.982019781466349</v>
      </c>
      <c r="N551" s="20">
        <f t="shared" si="537"/>
        <v>59.982019781466349</v>
      </c>
      <c r="O551" s="16">
        <f t="shared" si="522"/>
        <v>30.017980218533651</v>
      </c>
      <c r="P551" s="49">
        <f t="shared" si="538"/>
        <v>4.6289645487218249E-2</v>
      </c>
      <c r="Q551" s="20">
        <f t="shared" si="492"/>
        <v>4.6289645487218249E-2</v>
      </c>
      <c r="R551" s="49">
        <f t="shared" si="539"/>
        <v>9.2528941841885454E-2</v>
      </c>
      <c r="S551" s="20">
        <f t="shared" si="493"/>
        <v>9.2528941841885454E-2</v>
      </c>
      <c r="T551" s="57">
        <f t="shared" si="540"/>
        <v>-8.3791109531577382E-2</v>
      </c>
      <c r="U551" s="16">
        <f t="shared" si="523"/>
        <v>-3.673226411408631E-3</v>
      </c>
      <c r="V551" s="16">
        <f t="shared" si="541"/>
        <v>-3.673226411408631E-3</v>
      </c>
      <c r="W551" s="34">
        <f t="shared" si="494"/>
        <v>4</v>
      </c>
      <c r="X551" s="49">
        <f t="shared" si="542"/>
        <v>59.981987485600619</v>
      </c>
      <c r="Y551" s="20">
        <f t="shared" si="543"/>
        <v>59.981987485600619</v>
      </c>
      <c r="Z551" s="16">
        <f t="shared" si="524"/>
        <v>30.018012514399381</v>
      </c>
      <c r="AA551" s="49">
        <f t="shared" si="495"/>
        <v>-2.1222782475920437E-3</v>
      </c>
      <c r="AB551" s="20">
        <f t="shared" si="525"/>
        <v>359.99787772175239</v>
      </c>
      <c r="AC551" s="49">
        <f t="shared" si="526"/>
        <v>4.2422467801841767E-3</v>
      </c>
      <c r="AD551" s="20">
        <f t="shared" si="527"/>
        <v>359.99575775321983</v>
      </c>
      <c r="AF551" s="58">
        <f t="shared" si="544"/>
        <v>6.1112110949950527</v>
      </c>
      <c r="AG551" s="51">
        <f t="shared" si="528"/>
        <v>366.67266569970315</v>
      </c>
      <c r="AH551" s="16">
        <f t="shared" si="529"/>
        <v>250.00409024979763</v>
      </c>
      <c r="AI551" s="52">
        <f t="shared" si="496"/>
        <v>159.8392576071744</v>
      </c>
      <c r="AJ551" s="52">
        <f t="shared" si="530"/>
        <v>4.8411923734818174E-2</v>
      </c>
      <c r="AK551" s="16">
        <f t="shared" si="545"/>
        <v>25.407503754662343</v>
      </c>
      <c r="AL551" s="16">
        <f t="shared" si="546"/>
        <v>25.405381476414732</v>
      </c>
      <c r="AM551" s="32">
        <f t="shared" si="497"/>
        <v>6.1112110824362738</v>
      </c>
      <c r="AN551" s="32">
        <f t="shared" si="498"/>
        <v>-3.9178910166195915E-4</v>
      </c>
      <c r="AO551" s="32">
        <f t="shared" si="499"/>
        <v>5.5202264230730425</v>
      </c>
      <c r="AP551" s="32">
        <f t="shared" si="500"/>
        <v>-3.9178910166195915E-4</v>
      </c>
      <c r="AQ551" s="32">
        <f t="shared" si="501"/>
        <v>2.6218316368710886</v>
      </c>
      <c r="AR551" s="56">
        <f t="shared" si="531"/>
        <v>3110.0726614448854</v>
      </c>
      <c r="AS551" s="56">
        <f t="shared" si="531"/>
        <v>-7.14688527679046E-2</v>
      </c>
      <c r="AT551" s="56">
        <f t="shared" si="531"/>
        <v>700.97282589494182</v>
      </c>
      <c r="AU551" s="55">
        <f t="shared" si="532"/>
        <v>0.31005890174502254</v>
      </c>
      <c r="AV551" s="56">
        <f t="shared" si="502"/>
        <v>11547.383227974915</v>
      </c>
      <c r="AW551" s="53">
        <f t="shared" si="503"/>
        <v>1.0320152999357358E-2</v>
      </c>
      <c r="AX551" s="53">
        <f t="shared" si="504"/>
        <v>9.6756796909980264E-2</v>
      </c>
      <c r="AY551" s="56">
        <f t="shared" si="505"/>
        <v>676.662262542912</v>
      </c>
      <c r="AZ551" s="56">
        <f t="shared" si="506"/>
        <v>399.59814401793602</v>
      </c>
      <c r="BA551" s="53">
        <f t="shared" si="507"/>
        <v>7.4403432051347793E-3</v>
      </c>
      <c r="BB551" s="56">
        <f t="shared" si="508"/>
        <v>277.09733168055931</v>
      </c>
      <c r="BC551" s="56">
        <f t="shared" si="509"/>
        <v>-3.3213155583325715E-2</v>
      </c>
      <c r="BD551" s="53">
        <f t="shared" si="510"/>
        <v>-2.9683335214942266E-8</v>
      </c>
      <c r="BE551" s="32">
        <f t="shared" si="511"/>
        <v>6.1112110653117178</v>
      </c>
      <c r="BF551" s="53">
        <f t="shared" si="512"/>
        <v>5.7296437831535536E-7</v>
      </c>
      <c r="BG551" s="51">
        <f t="shared" si="533"/>
        <v>6.1112116382760959</v>
      </c>
      <c r="BH551" s="51">
        <f t="shared" si="513"/>
        <v>-8.9372222038558782E-3</v>
      </c>
      <c r="BI551" s="51">
        <f t="shared" si="514"/>
        <v>-8.37911021059181E-2</v>
      </c>
    </row>
    <row r="552" spans="1:61" ht="12.75" customHeight="1" x14ac:dyDescent="0.2">
      <c r="A552" s="45">
        <f t="shared" si="515"/>
        <v>526</v>
      </c>
      <c r="B552" s="57">
        <f t="shared" si="534"/>
        <v>9.6756796909980264E-2</v>
      </c>
      <c r="C552" s="16">
        <f t="shared" si="516"/>
        <v>9.2514550129806139E-2</v>
      </c>
      <c r="D552" s="34">
        <f t="shared" si="517"/>
        <v>1</v>
      </c>
      <c r="E552" s="49">
        <f t="shared" si="535"/>
        <v>8.0105395706519242E-2</v>
      </c>
      <c r="F552" s="49">
        <f t="shared" si="518"/>
        <v>4.6282490859043575E-2</v>
      </c>
      <c r="G552" s="20">
        <f t="shared" si="489"/>
        <v>4.6282490859043575E-2</v>
      </c>
      <c r="H552" s="49">
        <f t="shared" si="519"/>
        <v>30.01804486824884</v>
      </c>
      <c r="I552" s="20">
        <f t="shared" si="490"/>
        <v>30.01804486824884</v>
      </c>
      <c r="J552" s="57">
        <f t="shared" si="520"/>
        <v>0</v>
      </c>
      <c r="K552" s="16">
        <f t="shared" si="491"/>
        <v>30.01804486824884</v>
      </c>
      <c r="L552" s="34">
        <f t="shared" si="521"/>
        <v>1</v>
      </c>
      <c r="M552" s="49">
        <f t="shared" si="536"/>
        <v>59.981987485600619</v>
      </c>
      <c r="N552" s="20">
        <f t="shared" si="537"/>
        <v>59.981987485600619</v>
      </c>
      <c r="O552" s="16">
        <f t="shared" si="522"/>
        <v>30.018012514399381</v>
      </c>
      <c r="P552" s="49">
        <f t="shared" si="538"/>
        <v>4.6282490859043568E-2</v>
      </c>
      <c r="Q552" s="20">
        <f t="shared" si="492"/>
        <v>4.6282490859043568E-2</v>
      </c>
      <c r="R552" s="49">
        <f t="shared" si="539"/>
        <v>9.251455013131836E-2</v>
      </c>
      <c r="S552" s="20">
        <f t="shared" si="493"/>
        <v>9.251455013131836E-2</v>
      </c>
      <c r="T552" s="57">
        <f t="shared" si="540"/>
        <v>-8.37911021059181E-2</v>
      </c>
      <c r="U552" s="16">
        <f t="shared" si="523"/>
        <v>-3.6857063993988581E-3</v>
      </c>
      <c r="V552" s="16">
        <f t="shared" si="541"/>
        <v>-3.6857063993988581E-3</v>
      </c>
      <c r="W552" s="34">
        <f t="shared" si="494"/>
        <v>4</v>
      </c>
      <c r="X552" s="49">
        <f t="shared" si="542"/>
        <v>59.981955200243824</v>
      </c>
      <c r="Y552" s="20">
        <f t="shared" si="543"/>
        <v>59.981955200243824</v>
      </c>
      <c r="Z552" s="16">
        <f t="shared" si="524"/>
        <v>30.018044799756176</v>
      </c>
      <c r="AA552" s="49">
        <f t="shared" si="495"/>
        <v>-2.1294915743726947E-3</v>
      </c>
      <c r="AB552" s="20">
        <f t="shared" si="525"/>
        <v>359.99787050842565</v>
      </c>
      <c r="AC552" s="49">
        <f t="shared" si="526"/>
        <v>4.2566613676923168E-3</v>
      </c>
      <c r="AD552" s="20">
        <f t="shared" si="527"/>
        <v>359.99574333863228</v>
      </c>
      <c r="AF552" s="58">
        <f t="shared" si="544"/>
        <v>6.1112116382760959</v>
      </c>
      <c r="AG552" s="51">
        <f t="shared" si="528"/>
        <v>366.67269829656578</v>
      </c>
      <c r="AH552" s="16">
        <f t="shared" si="529"/>
        <v>250.00411247493125</v>
      </c>
      <c r="AI552" s="52">
        <f t="shared" si="496"/>
        <v>159.83928602630158</v>
      </c>
      <c r="AJ552" s="52">
        <f t="shared" si="530"/>
        <v>4.8411982433378853E-2</v>
      </c>
      <c r="AK552" s="16">
        <f t="shared" si="545"/>
        <v>25.455915737095722</v>
      </c>
      <c r="AL552" s="16">
        <f t="shared" si="546"/>
        <v>25.453786245521371</v>
      </c>
      <c r="AM552" s="32">
        <f t="shared" si="497"/>
        <v>6.1112116256318325</v>
      </c>
      <c r="AN552" s="32">
        <f t="shared" si="498"/>
        <v>-3.9312026154732232E-4</v>
      </c>
      <c r="AO552" s="32">
        <f t="shared" si="499"/>
        <v>5.5180099612370119</v>
      </c>
      <c r="AP552" s="32">
        <f t="shared" si="500"/>
        <v>-3.9312026154732232E-4</v>
      </c>
      <c r="AQ552" s="32">
        <f t="shared" si="501"/>
        <v>2.6264945461483018</v>
      </c>
      <c r="AR552" s="56">
        <f t="shared" si="531"/>
        <v>3115.5906714061225</v>
      </c>
      <c r="AS552" s="56">
        <f t="shared" si="531"/>
        <v>-7.1861973029451923E-2</v>
      </c>
      <c r="AT552" s="56">
        <f t="shared" si="531"/>
        <v>703.59932044109007</v>
      </c>
      <c r="AU552" s="55">
        <f t="shared" si="532"/>
        <v>0.31005890174502254</v>
      </c>
      <c r="AV552" s="56">
        <f t="shared" si="502"/>
        <v>11547.385281078497</v>
      </c>
      <c r="AW552" s="53">
        <f t="shared" si="503"/>
        <v>1.0320154834261656E-2</v>
      </c>
      <c r="AX552" s="53">
        <f t="shared" si="504"/>
        <v>9.6756805511570523E-2</v>
      </c>
      <c r="AY552" s="56">
        <f t="shared" si="505"/>
        <v>676.66220238826475</v>
      </c>
      <c r="AZ552" s="56">
        <f t="shared" si="506"/>
        <v>399.59821506575395</v>
      </c>
      <c r="BA552" s="53">
        <f t="shared" si="507"/>
        <v>7.4403432051347793E-3</v>
      </c>
      <c r="BB552" s="56">
        <f t="shared" si="508"/>
        <v>277.09738094795728</v>
      </c>
      <c r="BC552" s="56">
        <f t="shared" si="509"/>
        <v>-3.3393625446478836E-2</v>
      </c>
      <c r="BD552" s="53">
        <f t="shared" si="510"/>
        <v>-2.9844625142083613E-8</v>
      </c>
      <c r="BE552" s="32">
        <f t="shared" si="511"/>
        <v>6.1112116084314705</v>
      </c>
      <c r="BF552" s="53">
        <f t="shared" si="512"/>
        <v>5.7491105618093648E-7</v>
      </c>
      <c r="BG552" s="51">
        <f t="shared" si="533"/>
        <v>6.111212183342527</v>
      </c>
      <c r="BH552" s="51">
        <f t="shared" si="513"/>
        <v>-8.9372222037308654E-3</v>
      </c>
      <c r="BI552" s="51">
        <f t="shared" si="514"/>
        <v>-8.3791094655794832E-2</v>
      </c>
    </row>
    <row r="553" spans="1:61" ht="12.75" customHeight="1" x14ac:dyDescent="0.2">
      <c r="A553" s="45">
        <f t="shared" si="515"/>
        <v>527</v>
      </c>
      <c r="B553" s="57">
        <f t="shared" si="534"/>
        <v>9.6756805511570523E-2</v>
      </c>
      <c r="C553" s="16">
        <f t="shared" si="516"/>
        <v>9.2500144143855323E-2</v>
      </c>
      <c r="D553" s="34">
        <f t="shared" si="517"/>
        <v>1</v>
      </c>
      <c r="E553" s="49">
        <f t="shared" si="535"/>
        <v>8.0092895950390791E-2</v>
      </c>
      <c r="F553" s="49">
        <f t="shared" si="518"/>
        <v>4.6275329061408549E-2</v>
      </c>
      <c r="G553" s="20">
        <f t="shared" si="489"/>
        <v>4.6275329061408549E-2</v>
      </c>
      <c r="H553" s="49">
        <f t="shared" si="519"/>
        <v>30.018077143551416</v>
      </c>
      <c r="I553" s="20">
        <f t="shared" si="490"/>
        <v>30.018077143551416</v>
      </c>
      <c r="J553" s="57">
        <f t="shared" si="520"/>
        <v>0</v>
      </c>
      <c r="K553" s="16">
        <f t="shared" si="491"/>
        <v>30.018077143551416</v>
      </c>
      <c r="L553" s="34">
        <f t="shared" si="521"/>
        <v>1</v>
      </c>
      <c r="M553" s="49">
        <f t="shared" si="536"/>
        <v>59.98195520024381</v>
      </c>
      <c r="N553" s="20">
        <f t="shared" si="537"/>
        <v>59.98195520024381</v>
      </c>
      <c r="O553" s="16">
        <f t="shared" si="522"/>
        <v>30.01804479975619</v>
      </c>
      <c r="P553" s="49">
        <f t="shared" si="538"/>
        <v>4.6275329061408549E-2</v>
      </c>
      <c r="Q553" s="20">
        <f t="shared" si="492"/>
        <v>4.6275329061408549E-2</v>
      </c>
      <c r="R553" s="49">
        <f t="shared" si="539"/>
        <v>9.2500144144424465E-2</v>
      </c>
      <c r="S553" s="20">
        <f t="shared" si="493"/>
        <v>9.2500144144424465E-2</v>
      </c>
      <c r="T553" s="57">
        <f t="shared" si="540"/>
        <v>-8.3791094655794832E-2</v>
      </c>
      <c r="U553" s="16">
        <f t="shared" si="523"/>
        <v>-3.6981987054040405E-3</v>
      </c>
      <c r="V553" s="16">
        <f t="shared" si="541"/>
        <v>-3.6981987054040405E-3</v>
      </c>
      <c r="W553" s="34">
        <f t="shared" si="494"/>
        <v>4</v>
      </c>
      <c r="X553" s="49">
        <f t="shared" si="542"/>
        <v>59.981922925406408</v>
      </c>
      <c r="Y553" s="20">
        <f t="shared" si="543"/>
        <v>59.981922925406408</v>
      </c>
      <c r="Z553" s="16">
        <f t="shared" si="524"/>
        <v>30.018077074593592</v>
      </c>
      <c r="AA553" s="49">
        <f t="shared" si="495"/>
        <v>-2.1367120360014434E-3</v>
      </c>
      <c r="AB553" s="20">
        <f t="shared" si="525"/>
        <v>359.99786328796398</v>
      </c>
      <c r="AC553" s="49">
        <f t="shared" si="526"/>
        <v>4.2710901975334869E-3</v>
      </c>
      <c r="AD553" s="20">
        <f t="shared" si="527"/>
        <v>359.99572890980249</v>
      </c>
      <c r="AF553" s="58">
        <f t="shared" si="544"/>
        <v>6.111212183342527</v>
      </c>
      <c r="AG553" s="51">
        <f t="shared" si="528"/>
        <v>366.67273100055161</v>
      </c>
      <c r="AH553" s="16">
        <f t="shared" si="529"/>
        <v>250.00413477310337</v>
      </c>
      <c r="AI553" s="52">
        <f t="shared" si="496"/>
        <v>159.83931453882514</v>
      </c>
      <c r="AJ553" s="52">
        <f t="shared" si="530"/>
        <v>4.8412041097435576E-2</v>
      </c>
      <c r="AK553" s="16">
        <f t="shared" si="545"/>
        <v>25.504327778193158</v>
      </c>
      <c r="AL553" s="16">
        <f t="shared" si="546"/>
        <v>25.502191066157138</v>
      </c>
      <c r="AM553" s="32">
        <f t="shared" si="497"/>
        <v>6.1112121706124043</v>
      </c>
      <c r="AN553" s="32">
        <f t="shared" si="498"/>
        <v>-3.9445273563358242E-4</v>
      </c>
      <c r="AO553" s="32">
        <f t="shared" si="499"/>
        <v>5.5157895599086642</v>
      </c>
      <c r="AP553" s="32">
        <f t="shared" si="500"/>
        <v>-3.9445273563358242E-4</v>
      </c>
      <c r="AQ553" s="32">
        <f t="shared" si="501"/>
        <v>2.6311555873881272</v>
      </c>
      <c r="AR553" s="56">
        <f t="shared" si="531"/>
        <v>3121.1064609660311</v>
      </c>
      <c r="AS553" s="56">
        <f t="shared" si="531"/>
        <v>-7.2256425765085508E-2</v>
      </c>
      <c r="AT553" s="56">
        <f t="shared" si="531"/>
        <v>706.23047602847817</v>
      </c>
      <c r="AU553" s="55">
        <f t="shared" si="532"/>
        <v>0.31005890174502254</v>
      </c>
      <c r="AV553" s="56">
        <f t="shared" si="502"/>
        <v>11547.387340929383</v>
      </c>
      <c r="AW553" s="53">
        <f t="shared" si="503"/>
        <v>1.0320156675196165E-2</v>
      </c>
      <c r="AX553" s="53">
        <f t="shared" si="504"/>
        <v>9.6756814141428144E-2</v>
      </c>
      <c r="AY553" s="56">
        <f t="shared" si="505"/>
        <v>676.66214203594188</v>
      </c>
      <c r="AZ553" s="56">
        <f t="shared" si="506"/>
        <v>399.59828634706287</v>
      </c>
      <c r="BA553" s="53">
        <f t="shared" si="507"/>
        <v>7.4403432051347793E-3</v>
      </c>
      <c r="BB553" s="56">
        <f t="shared" si="508"/>
        <v>277.09743037726713</v>
      </c>
      <c r="BC553" s="56">
        <f t="shared" si="509"/>
        <v>-3.3574688388114282E-2</v>
      </c>
      <c r="BD553" s="53">
        <f t="shared" si="510"/>
        <v>-3.0006445116644137E-8</v>
      </c>
      <c r="BE553" s="32">
        <f t="shared" si="511"/>
        <v>6.1112121533360817</v>
      </c>
      <c r="BF553" s="53">
        <f t="shared" si="512"/>
        <v>5.7685965545916143E-7</v>
      </c>
      <c r="BG553" s="51">
        <f t="shared" si="533"/>
        <v>6.1112127301957369</v>
      </c>
      <c r="BH553" s="51">
        <f t="shared" si="513"/>
        <v>-8.9372222036053044E-3</v>
      </c>
      <c r="BI553" s="51">
        <f t="shared" si="514"/>
        <v>-8.3791087181188204E-2</v>
      </c>
    </row>
    <row r="554" spans="1:61" ht="12.75" customHeight="1" x14ac:dyDescent="0.2">
      <c r="A554" s="45">
        <f t="shared" si="515"/>
        <v>528</v>
      </c>
      <c r="B554" s="57">
        <f t="shared" si="534"/>
        <v>9.6756814141428144E-2</v>
      </c>
      <c r="C554" s="16">
        <f t="shared" si="516"/>
        <v>9.2485723943923404E-2</v>
      </c>
      <c r="D554" s="34">
        <f t="shared" si="517"/>
        <v>1</v>
      </c>
      <c r="E554" s="49">
        <f t="shared" si="535"/>
        <v>8.0080383903430599E-2</v>
      </c>
      <c r="F554" s="49">
        <f t="shared" si="518"/>
        <v>4.6268160124115276E-2</v>
      </c>
      <c r="G554" s="20">
        <f t="shared" si="489"/>
        <v>4.6268160124115276E-2</v>
      </c>
      <c r="H554" s="49">
        <f t="shared" si="519"/>
        <v>30.018109408326207</v>
      </c>
      <c r="I554" s="20">
        <f t="shared" si="490"/>
        <v>30.018109408326207</v>
      </c>
      <c r="J554" s="57">
        <f t="shared" si="520"/>
        <v>0</v>
      </c>
      <c r="K554" s="16">
        <f t="shared" si="491"/>
        <v>30.018109408326207</v>
      </c>
      <c r="L554" s="34">
        <f t="shared" si="521"/>
        <v>1</v>
      </c>
      <c r="M554" s="49">
        <f t="shared" si="536"/>
        <v>59.981922925406408</v>
      </c>
      <c r="N554" s="20">
        <f t="shared" si="537"/>
        <v>59.981922925406408</v>
      </c>
      <c r="O554" s="16">
        <f t="shared" si="522"/>
        <v>30.018077074593592</v>
      </c>
      <c r="P554" s="49">
        <f t="shared" si="538"/>
        <v>4.6268160124115262E-2</v>
      </c>
      <c r="Q554" s="20">
        <f t="shared" si="492"/>
        <v>4.6268160124115262E-2</v>
      </c>
      <c r="R554" s="49">
        <f t="shared" si="539"/>
        <v>9.2485723945489151E-2</v>
      </c>
      <c r="S554" s="20">
        <f t="shared" si="493"/>
        <v>9.2485723945489151E-2</v>
      </c>
      <c r="T554" s="57">
        <f t="shared" si="540"/>
        <v>-8.3791087181188204E-2</v>
      </c>
      <c r="U554" s="16">
        <f t="shared" si="523"/>
        <v>-3.7107032777576043E-3</v>
      </c>
      <c r="V554" s="16">
        <f t="shared" si="541"/>
        <v>-3.7107032777576043E-3</v>
      </c>
      <c r="W554" s="34">
        <f t="shared" si="494"/>
        <v>4</v>
      </c>
      <c r="X554" s="49">
        <f t="shared" si="542"/>
        <v>59.981890661098838</v>
      </c>
      <c r="Y554" s="20">
        <f t="shared" si="543"/>
        <v>59.981890661098838</v>
      </c>
      <c r="Z554" s="16">
        <f t="shared" si="524"/>
        <v>30.018109338901162</v>
      </c>
      <c r="AA554" s="49">
        <f t="shared" si="495"/>
        <v>-2.1439396026445038E-3</v>
      </c>
      <c r="AB554" s="20">
        <f t="shared" si="525"/>
        <v>359.99785606039734</v>
      </c>
      <c r="AC554" s="49">
        <f t="shared" si="526"/>
        <v>4.2855332959281798E-3</v>
      </c>
      <c r="AD554" s="20">
        <f t="shared" si="527"/>
        <v>359.99571446670404</v>
      </c>
      <c r="AF554" s="58">
        <f t="shared" si="544"/>
        <v>6.1112127301957369</v>
      </c>
      <c r="AG554" s="51">
        <f t="shared" si="528"/>
        <v>366.67276381174423</v>
      </c>
      <c r="AH554" s="16">
        <f t="shared" si="529"/>
        <v>250.00415714437108</v>
      </c>
      <c r="AI554" s="52">
        <f t="shared" si="496"/>
        <v>159.83934314481803</v>
      </c>
      <c r="AJ554" s="52">
        <f t="shared" si="530"/>
        <v>4.8412099726760971E-2</v>
      </c>
      <c r="AK554" s="16">
        <f t="shared" si="545"/>
        <v>25.552739877919919</v>
      </c>
      <c r="AL554" s="16">
        <f t="shared" si="546"/>
        <v>25.550595938317258</v>
      </c>
      <c r="AM554" s="32">
        <f t="shared" si="497"/>
        <v>6.11121271737938</v>
      </c>
      <c r="AN554" s="32">
        <f t="shared" si="498"/>
        <v>-3.957865184115515E-4</v>
      </c>
      <c r="AO554" s="32">
        <f t="shared" si="499"/>
        <v>5.5135652206590082</v>
      </c>
      <c r="AP554" s="32">
        <f t="shared" si="500"/>
        <v>-3.957865184115515E-4</v>
      </c>
      <c r="AQ554" s="32">
        <f t="shared" si="501"/>
        <v>2.635814757261755</v>
      </c>
      <c r="AR554" s="56">
        <f t="shared" si="531"/>
        <v>3126.6200261866902</v>
      </c>
      <c r="AS554" s="56">
        <f t="shared" si="531"/>
        <v>-7.2652212283497053E-2</v>
      </c>
      <c r="AT554" s="56">
        <f t="shared" si="531"/>
        <v>708.86629078573992</v>
      </c>
      <c r="AU554" s="55">
        <f t="shared" si="532"/>
        <v>0.31005890174502254</v>
      </c>
      <c r="AV554" s="56">
        <f t="shared" si="502"/>
        <v>11547.389407532843</v>
      </c>
      <c r="AW554" s="53">
        <f t="shared" si="503"/>
        <v>1.0320158522165604E-2</v>
      </c>
      <c r="AX554" s="53">
        <f t="shared" si="504"/>
        <v>9.6756822799575343E-2</v>
      </c>
      <c r="AY554" s="56">
        <f t="shared" si="505"/>
        <v>676.66208148578903</v>
      </c>
      <c r="AZ554" s="56">
        <f t="shared" si="506"/>
        <v>399.59835786204508</v>
      </c>
      <c r="BA554" s="53">
        <f t="shared" si="507"/>
        <v>7.4403432051347793E-3</v>
      </c>
      <c r="BB554" s="56">
        <f t="shared" si="508"/>
        <v>277.09747996861546</v>
      </c>
      <c r="BC554" s="56">
        <f t="shared" si="509"/>
        <v>-3.3756344871505917E-2</v>
      </c>
      <c r="BD554" s="53">
        <f t="shared" si="510"/>
        <v>-3.016879555266198E-8</v>
      </c>
      <c r="BE554" s="32">
        <f t="shared" si="511"/>
        <v>6.1112127000269414</v>
      </c>
      <c r="BF554" s="53">
        <f t="shared" si="512"/>
        <v>5.7881016809087383E-7</v>
      </c>
      <c r="BG554" s="51">
        <f t="shared" si="533"/>
        <v>6.1112132788371092</v>
      </c>
      <c r="BH554" s="51">
        <f t="shared" si="513"/>
        <v>-8.9372222034791934E-3</v>
      </c>
      <c r="BI554" s="51">
        <f t="shared" si="514"/>
        <v>-8.3791079682079175E-2</v>
      </c>
    </row>
    <row r="555" spans="1:61" ht="12.75" customHeight="1" x14ac:dyDescent="0.2">
      <c r="A555" s="45">
        <f t="shared" si="515"/>
        <v>529</v>
      </c>
      <c r="B555" s="57">
        <f t="shared" si="534"/>
        <v>9.6756822799575343E-2</v>
      </c>
      <c r="C555" s="16">
        <f t="shared" si="516"/>
        <v>9.2471289503635035E-2</v>
      </c>
      <c r="D555" s="34">
        <f t="shared" si="517"/>
        <v>1</v>
      </c>
      <c r="E555" s="49">
        <f t="shared" si="535"/>
        <v>8.0067859542817602E-2</v>
      </c>
      <c r="F555" s="49">
        <f t="shared" si="518"/>
        <v>4.6260984033940335E-2</v>
      </c>
      <c r="G555" s="20">
        <f t="shared" si="489"/>
        <v>4.6260984033940335E-2</v>
      </c>
      <c r="H555" s="49">
        <f t="shared" si="519"/>
        <v>30.018141662562762</v>
      </c>
      <c r="I555" s="20">
        <f t="shared" si="490"/>
        <v>30.018141662562762</v>
      </c>
      <c r="J555" s="57">
        <f t="shared" si="520"/>
        <v>0</v>
      </c>
      <c r="K555" s="16">
        <f t="shared" si="491"/>
        <v>30.018141662562762</v>
      </c>
      <c r="L555" s="34">
        <f t="shared" si="521"/>
        <v>1</v>
      </c>
      <c r="M555" s="49">
        <f t="shared" si="536"/>
        <v>59.981890661098824</v>
      </c>
      <c r="N555" s="20">
        <f t="shared" si="537"/>
        <v>59.981890661098824</v>
      </c>
      <c r="O555" s="16">
        <f t="shared" si="522"/>
        <v>30.018109338901176</v>
      </c>
      <c r="P555" s="49">
        <f t="shared" si="538"/>
        <v>4.6260984033940342E-2</v>
      </c>
      <c r="Q555" s="20">
        <f t="shared" si="492"/>
        <v>4.6260984033940342E-2</v>
      </c>
      <c r="R555" s="49">
        <f t="shared" si="539"/>
        <v>9.2471289500251463E-2</v>
      </c>
      <c r="S555" s="20">
        <f t="shared" si="493"/>
        <v>9.2471289500251463E-2</v>
      </c>
      <c r="T555" s="57">
        <f t="shared" si="540"/>
        <v>-8.3791079682079175E-2</v>
      </c>
      <c r="U555" s="16">
        <f t="shared" si="523"/>
        <v>-3.7232201392615738E-3</v>
      </c>
      <c r="V555" s="16">
        <f t="shared" si="541"/>
        <v>-3.7232201392615738E-3</v>
      </c>
      <c r="W555" s="34">
        <f t="shared" si="494"/>
        <v>4</v>
      </c>
      <c r="X555" s="49">
        <f t="shared" si="542"/>
        <v>59.981858407331529</v>
      </c>
      <c r="Y555" s="20">
        <f t="shared" si="543"/>
        <v>59.981858407331529</v>
      </c>
      <c r="Z555" s="16">
        <f t="shared" si="524"/>
        <v>30.018141592668471</v>
      </c>
      <c r="AA555" s="49">
        <f t="shared" si="495"/>
        <v>-2.1511742874938166E-3</v>
      </c>
      <c r="AB555" s="20">
        <f t="shared" si="525"/>
        <v>359.99784882571248</v>
      </c>
      <c r="AC555" s="49">
        <f t="shared" si="526"/>
        <v>4.299990603870746E-3</v>
      </c>
      <c r="AD555" s="20">
        <f t="shared" si="527"/>
        <v>359.9957000093961</v>
      </c>
      <c r="AF555" s="58">
        <f t="shared" si="544"/>
        <v>6.1112132788371092</v>
      </c>
      <c r="AG555" s="51">
        <f t="shared" si="528"/>
        <v>366.67279673022654</v>
      </c>
      <c r="AH555" s="16">
        <f t="shared" si="529"/>
        <v>250.00417958879083</v>
      </c>
      <c r="AI555" s="52">
        <f t="shared" si="496"/>
        <v>159.8393718443526</v>
      </c>
      <c r="AJ555" s="52">
        <f t="shared" si="530"/>
        <v>4.8412158321468723E-2</v>
      </c>
      <c r="AK555" s="16">
        <f t="shared" si="545"/>
        <v>25.601152036241388</v>
      </c>
      <c r="AL555" s="16">
        <f t="shared" si="546"/>
        <v>25.599000861953868</v>
      </c>
      <c r="AM555" s="32">
        <f t="shared" si="497"/>
        <v>6.1112132659341416</v>
      </c>
      <c r="AN555" s="32">
        <f t="shared" si="498"/>
        <v>-3.9712161231492235E-4</v>
      </c>
      <c r="AO555" s="32">
        <f t="shared" si="499"/>
        <v>5.5113369450638467</v>
      </c>
      <c r="AP555" s="32">
        <f t="shared" si="500"/>
        <v>-3.9712161231492235E-4</v>
      </c>
      <c r="AQ555" s="32">
        <f t="shared" si="501"/>
        <v>2.6404720524375458</v>
      </c>
      <c r="AR555" s="56">
        <f t="shared" ref="AR555:AT570" si="547">AR554+AO555</f>
        <v>3132.1313631317539</v>
      </c>
      <c r="AS555" s="56">
        <f t="shared" si="547"/>
        <v>-7.3049333895811974E-2</v>
      </c>
      <c r="AT555" s="56">
        <f t="shared" si="547"/>
        <v>711.50676283817745</v>
      </c>
      <c r="AU555" s="55">
        <f t="shared" si="532"/>
        <v>0.31005890174502254</v>
      </c>
      <c r="AV555" s="56">
        <f t="shared" si="502"/>
        <v>11547.391480894099</v>
      </c>
      <c r="AW555" s="53">
        <f t="shared" si="503"/>
        <v>1.0320160375174633E-2</v>
      </c>
      <c r="AX555" s="53">
        <f t="shared" si="504"/>
        <v>9.6756831486033867E-2</v>
      </c>
      <c r="AY555" s="56">
        <f t="shared" si="505"/>
        <v>676.66202073765351</v>
      </c>
      <c r="AZ555" s="56">
        <f t="shared" si="506"/>
        <v>399.59842961088151</v>
      </c>
      <c r="BA555" s="53">
        <f t="shared" si="507"/>
        <v>7.4403432051347793E-3</v>
      </c>
      <c r="BB555" s="56">
        <f t="shared" si="508"/>
        <v>277.09752972212766</v>
      </c>
      <c r="BC555" s="56">
        <f t="shared" si="509"/>
        <v>-3.3938595355664347E-2</v>
      </c>
      <c r="BD555" s="53">
        <f t="shared" si="510"/>
        <v>-3.0331676860365133E-8</v>
      </c>
      <c r="BE555" s="32">
        <f t="shared" si="511"/>
        <v>6.1112132485054325</v>
      </c>
      <c r="BF555" s="53">
        <f t="shared" si="512"/>
        <v>5.8076259763282315E-7</v>
      </c>
      <c r="BG555" s="51">
        <f t="shared" si="533"/>
        <v>6.1112138292680305</v>
      </c>
      <c r="BH555" s="51">
        <f t="shared" si="513"/>
        <v>-8.9372222033525326E-3</v>
      </c>
      <c r="BI555" s="51">
        <f t="shared" si="514"/>
        <v>-8.3791072158448762E-2</v>
      </c>
    </row>
    <row r="556" spans="1:61" ht="12.75" customHeight="1" x14ac:dyDescent="0.2">
      <c r="A556" s="45">
        <f t="shared" si="515"/>
        <v>530</v>
      </c>
      <c r="B556" s="57">
        <f t="shared" si="534"/>
        <v>9.6756831486033867E-2</v>
      </c>
      <c r="C556" s="16">
        <f t="shared" si="516"/>
        <v>9.2456840882164215E-2</v>
      </c>
      <c r="D556" s="34">
        <f t="shared" si="517"/>
        <v>1</v>
      </c>
      <c r="E556" s="49">
        <f t="shared" si="535"/>
        <v>8.0055322919805133E-2</v>
      </c>
      <c r="F556" s="49">
        <f t="shared" si="518"/>
        <v>4.6253800820458567E-2</v>
      </c>
      <c r="G556" s="20">
        <f t="shared" si="489"/>
        <v>4.6253800820458567E-2</v>
      </c>
      <c r="H556" s="49">
        <f t="shared" si="519"/>
        <v>30.018173906250691</v>
      </c>
      <c r="I556" s="20">
        <f t="shared" si="490"/>
        <v>30.018173906250691</v>
      </c>
      <c r="J556" s="57">
        <f t="shared" si="520"/>
        <v>0</v>
      </c>
      <c r="K556" s="16">
        <f t="shared" si="491"/>
        <v>30.018173906250691</v>
      </c>
      <c r="L556" s="34">
        <f t="shared" si="521"/>
        <v>1</v>
      </c>
      <c r="M556" s="49">
        <f t="shared" si="536"/>
        <v>59.981858407331529</v>
      </c>
      <c r="N556" s="20">
        <f t="shared" si="537"/>
        <v>59.981858407331529</v>
      </c>
      <c r="O556" s="16">
        <f t="shared" si="522"/>
        <v>30.018141592668471</v>
      </c>
      <c r="P556" s="49">
        <f t="shared" si="538"/>
        <v>4.6253800820458567E-2</v>
      </c>
      <c r="Q556" s="20">
        <f t="shared" si="492"/>
        <v>4.6253800820458567E-2</v>
      </c>
      <c r="R556" s="49">
        <f t="shared" si="539"/>
        <v>9.2456840880897284E-2</v>
      </c>
      <c r="S556" s="20">
        <f t="shared" si="493"/>
        <v>9.2456840880897284E-2</v>
      </c>
      <c r="T556" s="57">
        <f t="shared" si="540"/>
        <v>-8.3791072158448762E-2</v>
      </c>
      <c r="U556" s="16">
        <f t="shared" si="523"/>
        <v>-3.7357492386436292E-3</v>
      </c>
      <c r="V556" s="16">
        <f t="shared" si="541"/>
        <v>-3.7357492386436292E-3</v>
      </c>
      <c r="W556" s="34">
        <f t="shared" si="494"/>
        <v>4</v>
      </c>
      <c r="X556" s="49">
        <f t="shared" si="542"/>
        <v>59.981826164114885</v>
      </c>
      <c r="Y556" s="20">
        <f t="shared" si="543"/>
        <v>59.981826164114885</v>
      </c>
      <c r="Z556" s="16">
        <f t="shared" si="524"/>
        <v>30.018173835885115</v>
      </c>
      <c r="AA556" s="49">
        <f t="shared" si="495"/>
        <v>-2.1584160609431887E-3</v>
      </c>
      <c r="AB556" s="20">
        <f t="shared" si="525"/>
        <v>359.99784158393908</v>
      </c>
      <c r="AC556" s="49">
        <f t="shared" si="526"/>
        <v>4.3144619785033906E-3</v>
      </c>
      <c r="AD556" s="20">
        <f t="shared" si="527"/>
        <v>359.99568553802152</v>
      </c>
      <c r="AF556" s="58">
        <f t="shared" si="544"/>
        <v>6.1112138292680305</v>
      </c>
      <c r="AG556" s="51">
        <f t="shared" si="528"/>
        <v>366.67282975608185</v>
      </c>
      <c r="AH556" s="16">
        <f t="shared" si="529"/>
        <v>250.00420210641946</v>
      </c>
      <c r="AI556" s="52">
        <f t="shared" si="496"/>
        <v>159.83940063750143</v>
      </c>
      <c r="AJ556" s="52">
        <f t="shared" si="530"/>
        <v>4.8412216881388304E-2</v>
      </c>
      <c r="AK556" s="16">
        <f t="shared" si="545"/>
        <v>25.649564253122776</v>
      </c>
      <c r="AL556" s="16">
        <f t="shared" si="546"/>
        <v>25.647405837061854</v>
      </c>
      <c r="AM556" s="32">
        <f t="shared" si="497"/>
        <v>6.1112138162780756</v>
      </c>
      <c r="AN556" s="32">
        <f t="shared" si="498"/>
        <v>-3.9845801187656351E-4</v>
      </c>
      <c r="AO556" s="32">
        <f t="shared" si="499"/>
        <v>5.509104734699835</v>
      </c>
      <c r="AP556" s="32">
        <f t="shared" si="500"/>
        <v>-3.9845801187656351E-4</v>
      </c>
      <c r="AQ556" s="32">
        <f t="shared" si="501"/>
        <v>2.6451274695893008</v>
      </c>
      <c r="AR556" s="56">
        <f t="shared" si="547"/>
        <v>3137.6404678664539</v>
      </c>
      <c r="AS556" s="56">
        <f t="shared" si="547"/>
        <v>-7.3447791907688534E-2</v>
      </c>
      <c r="AT556" s="56">
        <f t="shared" si="547"/>
        <v>714.15189030776673</v>
      </c>
      <c r="AU556" s="55">
        <f t="shared" si="532"/>
        <v>0.31005890174502254</v>
      </c>
      <c r="AV556" s="56">
        <f t="shared" si="502"/>
        <v>11547.3935610184</v>
      </c>
      <c r="AW556" s="53">
        <f t="shared" si="503"/>
        <v>1.0320162234227945E-2</v>
      </c>
      <c r="AX556" s="53">
        <f t="shared" si="504"/>
        <v>9.6756840200825783E-2</v>
      </c>
      <c r="AY556" s="56">
        <f t="shared" si="505"/>
        <v>676.66195979138149</v>
      </c>
      <c r="AZ556" s="56">
        <f t="shared" si="506"/>
        <v>399.59850159375355</v>
      </c>
      <c r="BA556" s="53">
        <f t="shared" si="507"/>
        <v>7.4403432051347793E-3</v>
      </c>
      <c r="BB556" s="56">
        <f t="shared" si="508"/>
        <v>277.09757963792953</v>
      </c>
      <c r="BC556" s="56">
        <f t="shared" si="509"/>
        <v>-3.4121440301589701E-2</v>
      </c>
      <c r="BD556" s="53">
        <f t="shared" si="510"/>
        <v>-3.0495089451759637E-8</v>
      </c>
      <c r="BE556" s="32">
        <f t="shared" si="511"/>
        <v>6.1112137987729414</v>
      </c>
      <c r="BF556" s="53">
        <f t="shared" si="512"/>
        <v>5.8271693608735014E-7</v>
      </c>
      <c r="BG556" s="51">
        <f t="shared" si="533"/>
        <v>6.1112143814898774</v>
      </c>
      <c r="BH556" s="51">
        <f t="shared" si="513"/>
        <v>-8.9372222032253219E-3</v>
      </c>
      <c r="BI556" s="51">
        <f t="shared" si="514"/>
        <v>-8.3791064610277993E-2</v>
      </c>
    </row>
    <row r="557" spans="1:61" ht="12.75" customHeight="1" x14ac:dyDescent="0.2">
      <c r="A557" s="45">
        <f t="shared" si="515"/>
        <v>531</v>
      </c>
      <c r="B557" s="57">
        <f t="shared" si="534"/>
        <v>9.6756840200825783E-2</v>
      </c>
      <c r="C557" s="16">
        <f t="shared" si="516"/>
        <v>9.2442378222358457E-2</v>
      </c>
      <c r="D557" s="34">
        <f t="shared" si="517"/>
        <v>1</v>
      </c>
      <c r="E557" s="49">
        <f t="shared" si="535"/>
        <v>8.0042774158096464E-2</v>
      </c>
      <c r="F557" s="49">
        <f t="shared" si="518"/>
        <v>4.6246610555104754E-2</v>
      </c>
      <c r="G557" s="20">
        <f t="shared" si="489"/>
        <v>4.6246610555104754E-2</v>
      </c>
      <c r="H557" s="49">
        <f t="shared" si="519"/>
        <v>30.018206139379714</v>
      </c>
      <c r="I557" s="20">
        <f t="shared" si="490"/>
        <v>30.018206139379714</v>
      </c>
      <c r="J557" s="57">
        <f t="shared" si="520"/>
        <v>0</v>
      </c>
      <c r="K557" s="16">
        <f t="shared" si="491"/>
        <v>30.018206139379714</v>
      </c>
      <c r="L557" s="34">
        <f t="shared" si="521"/>
        <v>1</v>
      </c>
      <c r="M557" s="49">
        <f t="shared" si="536"/>
        <v>59.981826164114871</v>
      </c>
      <c r="N557" s="20">
        <f t="shared" si="537"/>
        <v>59.981826164114871</v>
      </c>
      <c r="O557" s="16">
        <f t="shared" si="522"/>
        <v>30.018173835885129</v>
      </c>
      <c r="P557" s="49">
        <f t="shared" si="538"/>
        <v>4.624661055510474E-2</v>
      </c>
      <c r="Q557" s="20">
        <f t="shared" si="492"/>
        <v>4.624661055510474E-2</v>
      </c>
      <c r="R557" s="49">
        <f t="shared" si="539"/>
        <v>9.2442378222701974E-2</v>
      </c>
      <c r="S557" s="20">
        <f t="shared" si="493"/>
        <v>9.2442378222701974E-2</v>
      </c>
      <c r="T557" s="57">
        <f t="shared" si="540"/>
        <v>-8.3791064610277993E-2</v>
      </c>
      <c r="U557" s="16">
        <f t="shared" si="523"/>
        <v>-3.7482904521815297E-3</v>
      </c>
      <c r="V557" s="16">
        <f t="shared" si="541"/>
        <v>-3.7482904521815297E-3</v>
      </c>
      <c r="W557" s="34">
        <f t="shared" si="494"/>
        <v>4</v>
      </c>
      <c r="X557" s="49">
        <f t="shared" si="542"/>
        <v>59.981793931459194</v>
      </c>
      <c r="Y557" s="20">
        <f t="shared" si="543"/>
        <v>59.981793931459194</v>
      </c>
      <c r="Z557" s="16">
        <f t="shared" si="524"/>
        <v>30.018206068540806</v>
      </c>
      <c r="AA557" s="49">
        <f t="shared" si="495"/>
        <v>-2.1656648515265679E-3</v>
      </c>
      <c r="AB557" s="20">
        <f t="shared" si="525"/>
        <v>359.99783433514847</v>
      </c>
      <c r="AC557" s="49">
        <f t="shared" si="526"/>
        <v>4.3289473629705179E-3</v>
      </c>
      <c r="AD557" s="20">
        <f t="shared" si="527"/>
        <v>359.99567105263702</v>
      </c>
      <c r="AF557" s="58">
        <f t="shared" si="544"/>
        <v>6.1112143814898774</v>
      </c>
      <c r="AG557" s="51">
        <f t="shared" si="528"/>
        <v>366.67286288939266</v>
      </c>
      <c r="AH557" s="16">
        <f t="shared" si="529"/>
        <v>250.00422469731319</v>
      </c>
      <c r="AI557" s="52">
        <f t="shared" si="496"/>
        <v>159.83942952433651</v>
      </c>
      <c r="AJ557" s="52">
        <f t="shared" si="530"/>
        <v>4.8412275406633398E-2</v>
      </c>
      <c r="AK557" s="16">
        <f t="shared" si="545"/>
        <v>25.697976528529409</v>
      </c>
      <c r="AL557" s="16">
        <f t="shared" si="546"/>
        <v>25.695810863677877</v>
      </c>
      <c r="AM557" s="32">
        <f t="shared" si="497"/>
        <v>6.1112143684125577</v>
      </c>
      <c r="AN557" s="32">
        <f t="shared" si="498"/>
        <v>-3.9979570390177708E-4</v>
      </c>
      <c r="AO557" s="32">
        <f t="shared" si="499"/>
        <v>5.5068685911445021</v>
      </c>
      <c r="AP557" s="32">
        <f t="shared" si="500"/>
        <v>-3.9979570390177708E-4</v>
      </c>
      <c r="AQ557" s="32">
        <f t="shared" si="501"/>
        <v>2.6497810053961564</v>
      </c>
      <c r="AR557" s="56">
        <f t="shared" si="547"/>
        <v>3143.1473364575986</v>
      </c>
      <c r="AS557" s="56">
        <f t="shared" si="547"/>
        <v>-7.3847587611590312E-2</v>
      </c>
      <c r="AT557" s="56">
        <f t="shared" si="547"/>
        <v>716.80167131316284</v>
      </c>
      <c r="AU557" s="55">
        <f t="shared" si="532"/>
        <v>0.31005890174502254</v>
      </c>
      <c r="AV557" s="56">
        <f t="shared" si="502"/>
        <v>11547.395647910942</v>
      </c>
      <c r="AW557" s="53">
        <f t="shared" si="503"/>
        <v>1.0320164099330184E-2</v>
      </c>
      <c r="AX557" s="53">
        <f t="shared" si="504"/>
        <v>9.6756848943972767E-2</v>
      </c>
      <c r="AY557" s="56">
        <f t="shared" si="505"/>
        <v>676.6618986468211</v>
      </c>
      <c r="AZ557" s="56">
        <f t="shared" si="506"/>
        <v>399.59857381084129</v>
      </c>
      <c r="BA557" s="53">
        <f t="shared" si="507"/>
        <v>7.4403432051347793E-3</v>
      </c>
      <c r="BB557" s="56">
        <f t="shared" si="508"/>
        <v>277.09762971614589</v>
      </c>
      <c r="BC557" s="56">
        <f t="shared" si="509"/>
        <v>-3.4304880166075691E-2</v>
      </c>
      <c r="BD557" s="53">
        <f t="shared" si="510"/>
        <v>-3.06590337350922E-8</v>
      </c>
      <c r="BE557" s="32">
        <f t="shared" si="511"/>
        <v>6.1112143508308439</v>
      </c>
      <c r="BF557" s="53">
        <f t="shared" si="512"/>
        <v>5.8467316415577068E-7</v>
      </c>
      <c r="BG557" s="51">
        <f t="shared" si="533"/>
        <v>6.111214935504008</v>
      </c>
      <c r="BH557" s="51">
        <f t="shared" si="513"/>
        <v>-8.9372222030975595E-3</v>
      </c>
      <c r="BI557" s="51">
        <f t="shared" si="514"/>
        <v>-8.3791057037547953E-2</v>
      </c>
    </row>
    <row r="558" spans="1:61" ht="12.75" customHeight="1" x14ac:dyDescent="0.2">
      <c r="A558" s="45">
        <f t="shared" si="515"/>
        <v>532</v>
      </c>
      <c r="B558" s="57">
        <f t="shared" si="534"/>
        <v>9.6756848943972767E-2</v>
      </c>
      <c r="C558" s="16">
        <f t="shared" si="516"/>
        <v>9.2427901581004335E-2</v>
      </c>
      <c r="D558" s="34">
        <f t="shared" si="517"/>
        <v>1</v>
      </c>
      <c r="E558" s="49">
        <f t="shared" si="535"/>
        <v>8.003021330687736E-2</v>
      </c>
      <c r="F558" s="49">
        <f t="shared" si="518"/>
        <v>4.6239413266259924E-2</v>
      </c>
      <c r="G558" s="20">
        <f t="shared" si="489"/>
        <v>4.6239413266259924E-2</v>
      </c>
      <c r="H558" s="49">
        <f t="shared" si="519"/>
        <v>30.018238361939559</v>
      </c>
      <c r="I558" s="20">
        <f t="shared" si="490"/>
        <v>30.018238361939559</v>
      </c>
      <c r="J558" s="57">
        <f t="shared" si="520"/>
        <v>0</v>
      </c>
      <c r="K558" s="16">
        <f t="shared" si="491"/>
        <v>30.018238361939559</v>
      </c>
      <c r="L558" s="34">
        <f t="shared" si="521"/>
        <v>1</v>
      </c>
      <c r="M558" s="49">
        <f t="shared" si="536"/>
        <v>59.981793931459201</v>
      </c>
      <c r="N558" s="20">
        <f t="shared" si="537"/>
        <v>59.981793931459201</v>
      </c>
      <c r="O558" s="16">
        <f t="shared" si="522"/>
        <v>30.018206068540799</v>
      </c>
      <c r="P558" s="49">
        <f t="shared" si="538"/>
        <v>4.6239413266259896E-2</v>
      </c>
      <c r="Q558" s="20">
        <f t="shared" si="492"/>
        <v>4.6239413266259896E-2</v>
      </c>
      <c r="R558" s="49">
        <f t="shared" si="539"/>
        <v>9.2427901582177605E-2</v>
      </c>
      <c r="S558" s="20">
        <f t="shared" si="493"/>
        <v>9.2427901582177605E-2</v>
      </c>
      <c r="T558" s="57">
        <f t="shared" si="540"/>
        <v>-8.3791057037547953E-2</v>
      </c>
      <c r="U558" s="16">
        <f t="shared" si="523"/>
        <v>-3.7608437306705933E-3</v>
      </c>
      <c r="V558" s="16">
        <f t="shared" si="541"/>
        <v>-3.7608437306705933E-3</v>
      </c>
      <c r="W558" s="34">
        <f t="shared" si="494"/>
        <v>4</v>
      </c>
      <c r="X558" s="49">
        <f t="shared" si="542"/>
        <v>59.981761709374737</v>
      </c>
      <c r="Y558" s="20">
        <f t="shared" si="543"/>
        <v>59.981761709374737</v>
      </c>
      <c r="Z558" s="16">
        <f t="shared" si="524"/>
        <v>30.018238290625263</v>
      </c>
      <c r="AA558" s="49">
        <f t="shared" si="495"/>
        <v>-2.1729206308318703E-3</v>
      </c>
      <c r="AB558" s="20">
        <f t="shared" si="525"/>
        <v>359.99782707936919</v>
      </c>
      <c r="AC558" s="49">
        <f t="shared" si="526"/>
        <v>4.3434467849047878E-3</v>
      </c>
      <c r="AD558" s="20">
        <f t="shared" si="527"/>
        <v>359.9956565532151</v>
      </c>
      <c r="AF558" s="58">
        <f t="shared" si="544"/>
        <v>6.111214935504008</v>
      </c>
      <c r="AG558" s="51">
        <f t="shared" si="528"/>
        <v>366.67289613024047</v>
      </c>
      <c r="AH558" s="16">
        <f t="shared" si="529"/>
        <v>250.0042473615276</v>
      </c>
      <c r="AI558" s="52">
        <f t="shared" si="496"/>
        <v>159.8394585049289</v>
      </c>
      <c r="AJ558" s="52">
        <f t="shared" si="530"/>
        <v>4.8412333897090321E-2</v>
      </c>
      <c r="AK558" s="16">
        <f t="shared" si="545"/>
        <v>25.7463888624265</v>
      </c>
      <c r="AL558" s="16">
        <f t="shared" si="546"/>
        <v>25.744215941795687</v>
      </c>
      <c r="AM558" s="32">
        <f t="shared" si="497"/>
        <v>6.1112149223389469</v>
      </c>
      <c r="AN558" s="32">
        <f t="shared" si="498"/>
        <v>-4.0113468314396624E-4</v>
      </c>
      <c r="AO558" s="32">
        <f t="shared" si="499"/>
        <v>5.5046285159801416</v>
      </c>
      <c r="AP558" s="32">
        <f t="shared" si="500"/>
        <v>-4.0113468314396624E-4</v>
      </c>
      <c r="AQ558" s="32">
        <f t="shared" si="501"/>
        <v>2.6544326565344396</v>
      </c>
      <c r="AR558" s="56">
        <f t="shared" si="547"/>
        <v>3148.6519649735787</v>
      </c>
      <c r="AS558" s="56">
        <f t="shared" si="547"/>
        <v>-7.4248722294734282E-2</v>
      </c>
      <c r="AT558" s="56">
        <f t="shared" si="547"/>
        <v>719.45610396969732</v>
      </c>
      <c r="AU558" s="55">
        <f t="shared" si="532"/>
        <v>0.31005890174502254</v>
      </c>
      <c r="AV558" s="56">
        <f t="shared" si="502"/>
        <v>11547.397741576864</v>
      </c>
      <c r="AW558" s="53">
        <f t="shared" si="503"/>
        <v>1.0320165970485946E-2</v>
      </c>
      <c r="AX558" s="53">
        <f t="shared" si="504"/>
        <v>9.6756857715496428E-2</v>
      </c>
      <c r="AY558" s="56">
        <f t="shared" si="505"/>
        <v>676.66183730382181</v>
      </c>
      <c r="AZ558" s="56">
        <f t="shared" si="506"/>
        <v>399.59864626232223</v>
      </c>
      <c r="BA558" s="53">
        <f t="shared" si="507"/>
        <v>7.4403432051347793E-3</v>
      </c>
      <c r="BB558" s="56">
        <f t="shared" si="508"/>
        <v>277.09767995689987</v>
      </c>
      <c r="BC558" s="56">
        <f t="shared" si="509"/>
        <v>-3.4488915400288533E-2</v>
      </c>
      <c r="BD558" s="53">
        <f t="shared" si="510"/>
        <v>-3.0823510113580092E-8</v>
      </c>
      <c r="BE558" s="32">
        <f t="shared" si="511"/>
        <v>6.111214904680498</v>
      </c>
      <c r="BF558" s="53">
        <f t="shared" si="512"/>
        <v>5.8663127416294317E-7</v>
      </c>
      <c r="BG558" s="51">
        <f t="shared" si="533"/>
        <v>6.1112154913117722</v>
      </c>
      <c r="BH558" s="51">
        <f t="shared" si="513"/>
        <v>-8.9372222029692455E-3</v>
      </c>
      <c r="BI558" s="51">
        <f t="shared" si="514"/>
        <v>-8.3791049440240045E-2</v>
      </c>
    </row>
    <row r="559" spans="1:61" ht="12.75" customHeight="1" x14ac:dyDescent="0.2">
      <c r="A559" s="45">
        <f t="shared" si="515"/>
        <v>533</v>
      </c>
      <c r="B559" s="57">
        <f t="shared" si="534"/>
        <v>9.6756857715496428E-2</v>
      </c>
      <c r="C559" s="16">
        <f t="shared" si="516"/>
        <v>9.2413410930589635E-2</v>
      </c>
      <c r="D559" s="34">
        <f t="shared" si="517"/>
        <v>1</v>
      </c>
      <c r="E559" s="49">
        <f t="shared" si="535"/>
        <v>8.00176403423421E-2</v>
      </c>
      <c r="F559" s="49">
        <f t="shared" si="518"/>
        <v>4.6232208940132531E-2</v>
      </c>
      <c r="G559" s="20">
        <f t="shared" si="489"/>
        <v>4.6232208940132531E-2</v>
      </c>
      <c r="H559" s="49">
        <f t="shared" si="519"/>
        <v>30.018270573919956</v>
      </c>
      <c r="I559" s="20">
        <f t="shared" si="490"/>
        <v>30.018270573919956</v>
      </c>
      <c r="J559" s="57">
        <f t="shared" si="520"/>
        <v>0</v>
      </c>
      <c r="K559" s="16">
        <f t="shared" si="491"/>
        <v>30.018270573919956</v>
      </c>
      <c r="L559" s="34">
        <f t="shared" si="521"/>
        <v>1</v>
      </c>
      <c r="M559" s="49">
        <f t="shared" si="536"/>
        <v>59.981761709374744</v>
      </c>
      <c r="N559" s="20">
        <f t="shared" si="537"/>
        <v>59.981761709374744</v>
      </c>
      <c r="O559" s="16">
        <f t="shared" si="522"/>
        <v>30.018238290625256</v>
      </c>
      <c r="P559" s="49">
        <f t="shared" si="538"/>
        <v>4.623220894013251E-2</v>
      </c>
      <c r="Q559" s="20">
        <f t="shared" si="492"/>
        <v>4.623220894013251E-2</v>
      </c>
      <c r="R559" s="49">
        <f t="shared" si="539"/>
        <v>9.2413410929083478E-2</v>
      </c>
      <c r="S559" s="20">
        <f t="shared" si="493"/>
        <v>9.2413410929083478E-2</v>
      </c>
      <c r="T559" s="57">
        <f t="shared" si="540"/>
        <v>-8.3791049440240045E-2</v>
      </c>
      <c r="U559" s="16">
        <f t="shared" si="523"/>
        <v>-3.7734090978979451E-3</v>
      </c>
      <c r="V559" s="16">
        <f t="shared" si="541"/>
        <v>-3.7734090978979451E-3</v>
      </c>
      <c r="W559" s="34">
        <f t="shared" si="494"/>
        <v>4</v>
      </c>
      <c r="X559" s="49">
        <f t="shared" si="542"/>
        <v>59.981729497871754</v>
      </c>
      <c r="Y559" s="20">
        <f t="shared" si="543"/>
        <v>59.981729497871754</v>
      </c>
      <c r="Z559" s="16">
        <f t="shared" si="524"/>
        <v>30.018270502128246</v>
      </c>
      <c r="AA559" s="49">
        <f t="shared" si="495"/>
        <v>-2.1801834126197114E-3</v>
      </c>
      <c r="AB559" s="20">
        <f t="shared" si="525"/>
        <v>359.99781981658737</v>
      </c>
      <c r="AC559" s="49">
        <f t="shared" si="526"/>
        <v>4.3579600205605386E-3</v>
      </c>
      <c r="AD559" s="20">
        <f t="shared" si="527"/>
        <v>359.99564203997943</v>
      </c>
      <c r="AF559" s="58">
        <f t="shared" si="544"/>
        <v>6.1112154913117722</v>
      </c>
      <c r="AG559" s="51">
        <f t="shared" si="528"/>
        <v>366.67292947870635</v>
      </c>
      <c r="AH559" s="16">
        <f t="shared" si="529"/>
        <v>250.00427009911797</v>
      </c>
      <c r="AI559" s="52">
        <f t="shared" si="496"/>
        <v>159.83948757934934</v>
      </c>
      <c r="AJ559" s="52">
        <f t="shared" si="530"/>
        <v>4.841239235275907E-2</v>
      </c>
      <c r="AK559" s="16">
        <f t="shared" si="545"/>
        <v>25.794801254779259</v>
      </c>
      <c r="AL559" s="16">
        <f t="shared" si="546"/>
        <v>25.792621071366625</v>
      </c>
      <c r="AM559" s="32">
        <f t="shared" si="497"/>
        <v>6.1112154780585914</v>
      </c>
      <c r="AN559" s="32">
        <f t="shared" si="498"/>
        <v>-4.0247495214190264E-4</v>
      </c>
      <c r="AO559" s="32">
        <f t="shared" si="499"/>
        <v>5.502384510793819</v>
      </c>
      <c r="AP559" s="32">
        <f t="shared" si="500"/>
        <v>-4.0247495214190264E-4</v>
      </c>
      <c r="AQ559" s="32">
        <f t="shared" si="501"/>
        <v>2.6590824196777292</v>
      </c>
      <c r="AR559" s="56">
        <f t="shared" si="547"/>
        <v>3154.1543494843727</v>
      </c>
      <c r="AS559" s="56">
        <f t="shared" si="547"/>
        <v>-7.4651197246876189E-2</v>
      </c>
      <c r="AT559" s="56">
        <f t="shared" si="547"/>
        <v>722.11518638937503</v>
      </c>
      <c r="AU559" s="55">
        <f t="shared" si="532"/>
        <v>0.31005890174502254</v>
      </c>
      <c r="AV559" s="56">
        <f t="shared" si="502"/>
        <v>11547.399842021274</v>
      </c>
      <c r="AW559" s="53">
        <f t="shared" si="503"/>
        <v>1.032016784769979E-2</v>
      </c>
      <c r="AX559" s="53">
        <f t="shared" si="504"/>
        <v>9.6756866515418136E-2</v>
      </c>
      <c r="AY559" s="56">
        <f t="shared" si="505"/>
        <v>676.66177576223424</v>
      </c>
      <c r="AZ559" s="56">
        <f t="shared" si="506"/>
        <v>399.59871894837335</v>
      </c>
      <c r="BA559" s="53">
        <f t="shared" si="507"/>
        <v>7.4403432051347793E-3</v>
      </c>
      <c r="BB559" s="56">
        <f t="shared" si="508"/>
        <v>277.09773036031419</v>
      </c>
      <c r="BC559" s="56">
        <f t="shared" si="509"/>
        <v>-3.4673546453291237E-2</v>
      </c>
      <c r="BD559" s="53">
        <f t="shared" si="510"/>
        <v>-3.0988518988560895E-8</v>
      </c>
      <c r="BE559" s="32">
        <f t="shared" si="511"/>
        <v>6.1112154603232529</v>
      </c>
      <c r="BF559" s="53">
        <f t="shared" si="512"/>
        <v>5.8859126981927774E-7</v>
      </c>
      <c r="BG559" s="51">
        <f t="shared" si="533"/>
        <v>6.1112160489145229</v>
      </c>
      <c r="BH559" s="51">
        <f t="shared" si="513"/>
        <v>-8.937222202840378E-3</v>
      </c>
      <c r="BI559" s="51">
        <f t="shared" si="514"/>
        <v>-8.3791041818335799E-2</v>
      </c>
    </row>
    <row r="560" spans="1:61" ht="12.75" customHeight="1" x14ac:dyDescent="0.2">
      <c r="A560" s="45">
        <f t="shared" si="515"/>
        <v>534</v>
      </c>
      <c r="B560" s="57">
        <f t="shared" si="534"/>
        <v>9.6756866515418136E-2</v>
      </c>
      <c r="C560" s="16">
        <f t="shared" si="516"/>
        <v>9.2398906494850053E-2</v>
      </c>
      <c r="D560" s="34">
        <f t="shared" si="517"/>
        <v>1</v>
      </c>
      <c r="E560" s="49">
        <f t="shared" si="535"/>
        <v>8.0005055458231819E-2</v>
      </c>
      <c r="F560" s="49">
        <f t="shared" si="518"/>
        <v>4.622499768862464E-2</v>
      </c>
      <c r="G560" s="20">
        <f t="shared" si="489"/>
        <v>4.622499768862464E-2</v>
      </c>
      <c r="H560" s="49">
        <f t="shared" si="519"/>
        <v>30.018302775310808</v>
      </c>
      <c r="I560" s="20">
        <f t="shared" si="490"/>
        <v>30.018302775310808</v>
      </c>
      <c r="J560" s="57">
        <f t="shared" si="520"/>
        <v>0</v>
      </c>
      <c r="K560" s="16">
        <f t="shared" si="491"/>
        <v>30.018302775310808</v>
      </c>
      <c r="L560" s="34">
        <f t="shared" si="521"/>
        <v>1</v>
      </c>
      <c r="M560" s="49">
        <f t="shared" si="536"/>
        <v>59.981729497871754</v>
      </c>
      <c r="N560" s="20">
        <f t="shared" si="537"/>
        <v>59.981729497871754</v>
      </c>
      <c r="O560" s="16">
        <f t="shared" si="522"/>
        <v>30.018270502128246</v>
      </c>
      <c r="P560" s="49">
        <f t="shared" si="538"/>
        <v>4.6224997688624626E-2</v>
      </c>
      <c r="Q560" s="20">
        <f t="shared" si="492"/>
        <v>4.6224997688624626E-2</v>
      </c>
      <c r="R560" s="49">
        <f t="shared" si="539"/>
        <v>9.2398906493488198E-2</v>
      </c>
      <c r="S560" s="20">
        <f t="shared" si="493"/>
        <v>9.2398906493488198E-2</v>
      </c>
      <c r="T560" s="57">
        <f t="shared" si="540"/>
        <v>-8.3791041818335799E-2</v>
      </c>
      <c r="U560" s="16">
        <f t="shared" si="523"/>
        <v>-3.7859863601039795E-3</v>
      </c>
      <c r="V560" s="16">
        <f t="shared" si="541"/>
        <v>-3.7859863601039795E-3</v>
      </c>
      <c r="W560" s="34">
        <f t="shared" si="494"/>
        <v>4</v>
      </c>
      <c r="X560" s="49">
        <f t="shared" si="542"/>
        <v>59.981697296960377</v>
      </c>
      <c r="Y560" s="20">
        <f t="shared" si="543"/>
        <v>59.981697296960377</v>
      </c>
      <c r="Z560" s="16">
        <f t="shared" si="524"/>
        <v>30.018302703039623</v>
      </c>
      <c r="AA560" s="49">
        <f t="shared" si="495"/>
        <v>-2.1874530849574267E-3</v>
      </c>
      <c r="AB560" s="20">
        <f t="shared" si="525"/>
        <v>359.99781254691504</v>
      </c>
      <c r="AC560" s="49">
        <f t="shared" si="526"/>
        <v>4.3724870991098189E-3</v>
      </c>
      <c r="AD560" s="20">
        <f t="shared" si="527"/>
        <v>359.99562751290091</v>
      </c>
      <c r="AF560" s="58">
        <f t="shared" si="544"/>
        <v>6.1112160489145229</v>
      </c>
      <c r="AG560" s="51">
        <f t="shared" si="528"/>
        <v>366.67296293487135</v>
      </c>
      <c r="AH560" s="16">
        <f t="shared" si="529"/>
        <v>250.00429291013958</v>
      </c>
      <c r="AI560" s="52">
        <f t="shared" si="496"/>
        <v>159.83951674766848</v>
      </c>
      <c r="AJ560" s="52">
        <f t="shared" si="530"/>
        <v>4.8412450773582805E-2</v>
      </c>
      <c r="AK560" s="16">
        <f t="shared" si="545"/>
        <v>25.843213705552841</v>
      </c>
      <c r="AL560" s="16">
        <f t="shared" si="546"/>
        <v>25.841026252467884</v>
      </c>
      <c r="AM560" s="32">
        <f t="shared" si="497"/>
        <v>6.1112160355728449</v>
      </c>
      <c r="AN560" s="32">
        <f t="shared" si="498"/>
        <v>-4.0381649023064475E-4</v>
      </c>
      <c r="AO560" s="32">
        <f t="shared" si="499"/>
        <v>5.5001365771695712</v>
      </c>
      <c r="AP560" s="32">
        <f t="shared" si="500"/>
        <v>-4.0381649023064475E-4</v>
      </c>
      <c r="AQ560" s="32">
        <f t="shared" si="501"/>
        <v>2.6637302915130259</v>
      </c>
      <c r="AR560" s="56">
        <f t="shared" si="547"/>
        <v>3159.6544860615422</v>
      </c>
      <c r="AS560" s="56">
        <f t="shared" si="547"/>
        <v>-7.5055013737106838E-2</v>
      </c>
      <c r="AT560" s="56">
        <f t="shared" si="547"/>
        <v>724.77891668088807</v>
      </c>
      <c r="AU560" s="55">
        <f t="shared" si="532"/>
        <v>0.31005890174502254</v>
      </c>
      <c r="AV560" s="56">
        <f t="shared" si="502"/>
        <v>11547.401949249273</v>
      </c>
      <c r="AW560" s="53">
        <f t="shared" si="503"/>
        <v>1.032016973097628E-2</v>
      </c>
      <c r="AX560" s="53">
        <f t="shared" si="504"/>
        <v>9.675687534375918E-2</v>
      </c>
      <c r="AY560" s="56">
        <f t="shared" si="505"/>
        <v>676.66171402190901</v>
      </c>
      <c r="AZ560" s="56">
        <f t="shared" si="506"/>
        <v>399.59879186917124</v>
      </c>
      <c r="BA560" s="53">
        <f t="shared" si="507"/>
        <v>7.4403432051347793E-3</v>
      </c>
      <c r="BB560" s="56">
        <f t="shared" si="508"/>
        <v>277.09778092651123</v>
      </c>
      <c r="BC560" s="56">
        <f t="shared" si="509"/>
        <v>-3.4858773773464691E-2</v>
      </c>
      <c r="BD560" s="53">
        <f t="shared" si="510"/>
        <v>-3.1154060760762584E-8</v>
      </c>
      <c r="BE560" s="32">
        <f t="shared" si="511"/>
        <v>6.1112160177604622</v>
      </c>
      <c r="BF560" s="53">
        <f t="shared" si="512"/>
        <v>5.9055312090138471E-7</v>
      </c>
      <c r="BG560" s="51">
        <f t="shared" si="533"/>
        <v>6.1112166083135833</v>
      </c>
      <c r="BH560" s="51">
        <f t="shared" si="513"/>
        <v>-8.937222202710959E-3</v>
      </c>
      <c r="BI560" s="51">
        <f t="shared" si="514"/>
        <v>-8.3791034171816645E-2</v>
      </c>
    </row>
    <row r="561" spans="1:61" ht="12.75" customHeight="1" x14ac:dyDescent="0.2">
      <c r="A561" s="45">
        <f t="shared" si="515"/>
        <v>535</v>
      </c>
      <c r="B561" s="57">
        <f t="shared" si="534"/>
        <v>9.675687534375918E-2</v>
      </c>
      <c r="C561" s="16">
        <f t="shared" si="516"/>
        <v>9.2384388244681759E-2</v>
      </c>
      <c r="D561" s="34">
        <f t="shared" si="517"/>
        <v>1</v>
      </c>
      <c r="E561" s="49">
        <f t="shared" si="535"/>
        <v>7.9992458629362301E-2</v>
      </c>
      <c r="F561" s="49">
        <f t="shared" si="518"/>
        <v>4.6217779497148975E-2</v>
      </c>
      <c r="G561" s="20">
        <f t="shared" si="489"/>
        <v>4.6217779497148975E-2</v>
      </c>
      <c r="H561" s="49">
        <f t="shared" si="519"/>
        <v>30.018334966101989</v>
      </c>
      <c r="I561" s="20">
        <f t="shared" si="490"/>
        <v>30.018334966101989</v>
      </c>
      <c r="J561" s="57">
        <f t="shared" si="520"/>
        <v>0</v>
      </c>
      <c r="K561" s="16">
        <f t="shared" si="491"/>
        <v>30.018334966101989</v>
      </c>
      <c r="L561" s="34">
        <f t="shared" si="521"/>
        <v>1</v>
      </c>
      <c r="M561" s="49">
        <f t="shared" si="536"/>
        <v>59.981697296960377</v>
      </c>
      <c r="N561" s="20">
        <f t="shared" si="537"/>
        <v>59.981697296960377</v>
      </c>
      <c r="O561" s="16">
        <f t="shared" si="522"/>
        <v>30.018302703039623</v>
      </c>
      <c r="P561" s="49">
        <f t="shared" si="538"/>
        <v>4.6217779497148975E-2</v>
      </c>
      <c r="Q561" s="20">
        <f t="shared" si="492"/>
        <v>4.6217779497148975E-2</v>
      </c>
      <c r="R561" s="49">
        <f t="shared" si="539"/>
        <v>9.2384388245240104E-2</v>
      </c>
      <c r="S561" s="20">
        <f t="shared" si="493"/>
        <v>9.2384388245240104E-2</v>
      </c>
      <c r="T561" s="57">
        <f t="shared" si="540"/>
        <v>-8.3791034171816645E-2</v>
      </c>
      <c r="U561" s="16">
        <f t="shared" si="523"/>
        <v>-3.7985755424543438E-3</v>
      </c>
      <c r="V561" s="16">
        <f t="shared" si="541"/>
        <v>-3.7985755424543438E-3</v>
      </c>
      <c r="W561" s="34">
        <f t="shared" si="494"/>
        <v>4</v>
      </c>
      <c r="X561" s="49">
        <f t="shared" si="542"/>
        <v>59.981665106650716</v>
      </c>
      <c r="Y561" s="20">
        <f t="shared" si="543"/>
        <v>59.981665106650716</v>
      </c>
      <c r="Z561" s="16">
        <f t="shared" si="524"/>
        <v>30.018334893349284</v>
      </c>
      <c r="AA561" s="49">
        <f t="shared" si="495"/>
        <v>-2.1947296624017171E-3</v>
      </c>
      <c r="AB561" s="20">
        <f t="shared" si="525"/>
        <v>359.99780527033761</v>
      </c>
      <c r="AC561" s="49">
        <f t="shared" si="526"/>
        <v>4.3870280491903422E-3</v>
      </c>
      <c r="AD561" s="20">
        <f t="shared" si="527"/>
        <v>359.99561297195083</v>
      </c>
      <c r="AF561" s="58">
        <f t="shared" si="544"/>
        <v>6.1112166083135833</v>
      </c>
      <c r="AG561" s="51">
        <f t="shared" si="528"/>
        <v>366.672996498815</v>
      </c>
      <c r="AH561" s="16">
        <f t="shared" si="529"/>
        <v>250.0043157946466</v>
      </c>
      <c r="AI561" s="52">
        <f t="shared" si="496"/>
        <v>159.83954600995568</v>
      </c>
      <c r="AJ561" s="52">
        <f t="shared" si="530"/>
        <v>4.8412509159561523E-2</v>
      </c>
      <c r="AK561" s="16">
        <f t="shared" si="545"/>
        <v>25.891626214712403</v>
      </c>
      <c r="AL561" s="16">
        <f t="shared" si="546"/>
        <v>25.889431485050011</v>
      </c>
      <c r="AM561" s="32">
        <f t="shared" si="497"/>
        <v>6.1112165948830279</v>
      </c>
      <c r="AN561" s="32">
        <f t="shared" si="498"/>
        <v>-4.0515930009599887E-4</v>
      </c>
      <c r="AO561" s="32">
        <f t="shared" si="499"/>
        <v>5.4978847167000877</v>
      </c>
      <c r="AP561" s="32">
        <f t="shared" si="500"/>
        <v>-4.0515930009599887E-4</v>
      </c>
      <c r="AQ561" s="32">
        <f t="shared" si="501"/>
        <v>2.6683762687164827</v>
      </c>
      <c r="AR561" s="56">
        <f t="shared" si="547"/>
        <v>3165.1523707782421</v>
      </c>
      <c r="AS561" s="56">
        <f t="shared" si="547"/>
        <v>-7.5460173037202843E-2</v>
      </c>
      <c r="AT561" s="56">
        <f t="shared" si="547"/>
        <v>727.4472929496045</v>
      </c>
      <c r="AU561" s="55">
        <f t="shared" si="532"/>
        <v>0.31005890174502254</v>
      </c>
      <c r="AV561" s="56">
        <f t="shared" si="502"/>
        <v>11547.404063265878</v>
      </c>
      <c r="AW561" s="53">
        <f t="shared" si="503"/>
        <v>1.0320171620319899E-2</v>
      </c>
      <c r="AX561" s="53">
        <f t="shared" si="504"/>
        <v>9.6756884200540696E-2</v>
      </c>
      <c r="AY561" s="56">
        <f t="shared" si="505"/>
        <v>676.66165208269922</v>
      </c>
      <c r="AZ561" s="56">
        <f t="shared" si="506"/>
        <v>399.59886502488922</v>
      </c>
      <c r="BA561" s="53">
        <f t="shared" si="507"/>
        <v>7.4403432051347793E-3</v>
      </c>
      <c r="BB561" s="56">
        <f t="shared" si="508"/>
        <v>277.09783165561134</v>
      </c>
      <c r="BC561" s="56">
        <f t="shared" si="509"/>
        <v>-3.504459780134539E-2</v>
      </c>
      <c r="BD561" s="53">
        <f t="shared" si="510"/>
        <v>-3.1320135823902402E-8</v>
      </c>
      <c r="BE561" s="32">
        <f t="shared" si="511"/>
        <v>6.1112165769934474</v>
      </c>
      <c r="BF561" s="53">
        <f t="shared" si="512"/>
        <v>5.9251683133470095E-7</v>
      </c>
      <c r="BG561" s="51">
        <f t="shared" si="533"/>
        <v>6.1112171695102786</v>
      </c>
      <c r="BH561" s="51">
        <f t="shared" si="513"/>
        <v>-8.9372222025809848E-3</v>
      </c>
      <c r="BI561" s="51">
        <f t="shared" si="514"/>
        <v>-8.3791026500664431E-2</v>
      </c>
    </row>
    <row r="562" spans="1:61" ht="12.75" customHeight="1" x14ac:dyDescent="0.2">
      <c r="A562" s="45">
        <f t="shared" si="515"/>
        <v>536</v>
      </c>
      <c r="B562" s="57">
        <f t="shared" si="534"/>
        <v>9.6756884200540696E-2</v>
      </c>
      <c r="C562" s="16">
        <f t="shared" si="516"/>
        <v>9.2369856151378826E-2</v>
      </c>
      <c r="D562" s="34">
        <f t="shared" si="517"/>
        <v>1</v>
      </c>
      <c r="E562" s="49">
        <f t="shared" si="535"/>
        <v>7.9979849830893943E-2</v>
      </c>
      <c r="F562" s="49">
        <f t="shared" si="518"/>
        <v>4.6210554351317316E-2</v>
      </c>
      <c r="G562" s="20">
        <f t="shared" si="489"/>
        <v>4.6210554351317316E-2</v>
      </c>
      <c r="H562" s="49">
        <f t="shared" si="519"/>
        <v>30.018367146283349</v>
      </c>
      <c r="I562" s="20">
        <f t="shared" si="490"/>
        <v>30.018367146283349</v>
      </c>
      <c r="J562" s="57">
        <f t="shared" si="520"/>
        <v>0</v>
      </c>
      <c r="K562" s="16">
        <f t="shared" si="491"/>
        <v>30.018367146283349</v>
      </c>
      <c r="L562" s="34">
        <f t="shared" si="521"/>
        <v>1</v>
      </c>
      <c r="M562" s="49">
        <f t="shared" si="536"/>
        <v>59.981665106650716</v>
      </c>
      <c r="N562" s="20">
        <f t="shared" si="537"/>
        <v>59.981665106650716</v>
      </c>
      <c r="O562" s="16">
        <f t="shared" si="522"/>
        <v>30.018334893349284</v>
      </c>
      <c r="P562" s="49">
        <f t="shared" si="538"/>
        <v>4.6210554351317309E-2</v>
      </c>
      <c r="Q562" s="20">
        <f t="shared" si="492"/>
        <v>4.6210554351317309E-2</v>
      </c>
      <c r="R562" s="49">
        <f t="shared" si="539"/>
        <v>9.2369856150218199E-2</v>
      </c>
      <c r="S562" s="20">
        <f t="shared" si="493"/>
        <v>9.2369856150218199E-2</v>
      </c>
      <c r="T562" s="57">
        <f t="shared" si="540"/>
        <v>-8.3791026500664431E-2</v>
      </c>
      <c r="U562" s="16">
        <f t="shared" si="523"/>
        <v>-3.8111766697704885E-3</v>
      </c>
      <c r="V562" s="16">
        <f t="shared" si="541"/>
        <v>-3.8111766697704885E-3</v>
      </c>
      <c r="W562" s="34">
        <f t="shared" si="494"/>
        <v>4</v>
      </c>
      <c r="X562" s="49">
        <f t="shared" si="542"/>
        <v>59.98163292695294</v>
      </c>
      <c r="Y562" s="20">
        <f t="shared" si="543"/>
        <v>59.98163292695294</v>
      </c>
      <c r="Z562" s="16">
        <f t="shared" si="524"/>
        <v>30.01836707304706</v>
      </c>
      <c r="AA562" s="49">
        <f t="shared" si="495"/>
        <v>-2.2020131593104607E-3</v>
      </c>
      <c r="AB562" s="20">
        <f t="shared" si="525"/>
        <v>359.99779798684068</v>
      </c>
      <c r="AC562" s="49">
        <f t="shared" si="526"/>
        <v>4.4015826505041699E-3</v>
      </c>
      <c r="AD562" s="20">
        <f t="shared" si="527"/>
        <v>359.99559841734947</v>
      </c>
      <c r="AF562" s="58">
        <f t="shared" si="544"/>
        <v>6.1112171695102786</v>
      </c>
      <c r="AG562" s="51">
        <f t="shared" si="528"/>
        <v>366.6730301706167</v>
      </c>
      <c r="AH562" s="16">
        <f t="shared" si="529"/>
        <v>250.00433875269323</v>
      </c>
      <c r="AI562" s="52">
        <f t="shared" si="496"/>
        <v>159.83957536628026</v>
      </c>
      <c r="AJ562" s="52">
        <f t="shared" si="530"/>
        <v>4.8412567510638382E-2</v>
      </c>
      <c r="AK562" s="16">
        <f t="shared" si="545"/>
        <v>25.940038782223041</v>
      </c>
      <c r="AL562" s="16">
        <f t="shared" si="546"/>
        <v>25.937836769063722</v>
      </c>
      <c r="AM562" s="32">
        <f t="shared" si="497"/>
        <v>6.1112171559904676</v>
      </c>
      <c r="AN562" s="32">
        <f t="shared" si="498"/>
        <v>-4.0650338438706374E-4</v>
      </c>
      <c r="AO562" s="32">
        <f t="shared" si="499"/>
        <v>5.4956289309808746</v>
      </c>
      <c r="AP562" s="32">
        <f t="shared" si="500"/>
        <v>-4.0650338438706374E-4</v>
      </c>
      <c r="AQ562" s="32">
        <f t="shared" si="501"/>
        <v>2.6730203479656174</v>
      </c>
      <c r="AR562" s="56">
        <f t="shared" si="547"/>
        <v>3170.6479997092229</v>
      </c>
      <c r="AS562" s="56">
        <f t="shared" si="547"/>
        <v>-7.586667642158991E-2</v>
      </c>
      <c r="AT562" s="56">
        <f t="shared" si="547"/>
        <v>730.12031329757008</v>
      </c>
      <c r="AU562" s="55">
        <f t="shared" si="532"/>
        <v>0.31005890174502254</v>
      </c>
      <c r="AV562" s="56">
        <f t="shared" si="502"/>
        <v>11547.40618407609</v>
      </c>
      <c r="AW562" s="53">
        <f t="shared" si="503"/>
        <v>1.0320173515735115E-2</v>
      </c>
      <c r="AX562" s="53">
        <f t="shared" si="504"/>
        <v>9.6756893085783544E-2</v>
      </c>
      <c r="AY562" s="56">
        <f t="shared" si="505"/>
        <v>676.66158994445868</v>
      </c>
      <c r="AZ562" s="56">
        <f t="shared" si="506"/>
        <v>399.59893841570067</v>
      </c>
      <c r="BA562" s="53">
        <f t="shared" si="507"/>
        <v>7.4403432051347793E-3</v>
      </c>
      <c r="BB562" s="56">
        <f t="shared" si="508"/>
        <v>277.09788254773468</v>
      </c>
      <c r="BC562" s="56">
        <f t="shared" si="509"/>
        <v>-3.5231018976674022E-2</v>
      </c>
      <c r="BD562" s="53">
        <f t="shared" si="510"/>
        <v>-3.1486744570986392E-8</v>
      </c>
      <c r="BE562" s="32">
        <f t="shared" si="511"/>
        <v>6.1112171380235338</v>
      </c>
      <c r="BF562" s="53">
        <f t="shared" si="512"/>
        <v>5.9448240499097465E-7</v>
      </c>
      <c r="BG562" s="51">
        <f t="shared" si="533"/>
        <v>6.1112177325059385</v>
      </c>
      <c r="BH562" s="51">
        <f t="shared" si="513"/>
        <v>-8.9372222024504556E-3</v>
      </c>
      <c r="BI562" s="51">
        <f t="shared" si="514"/>
        <v>-8.379101880486102E-2</v>
      </c>
    </row>
    <row r="563" spans="1:61" ht="12.75" customHeight="1" x14ac:dyDescent="0.2">
      <c r="A563" s="45">
        <f t="shared" si="515"/>
        <v>537</v>
      </c>
      <c r="B563" s="57">
        <f t="shared" si="534"/>
        <v>9.6756893085783544E-2</v>
      </c>
      <c r="C563" s="16">
        <f t="shared" si="516"/>
        <v>9.2355310435266347E-2</v>
      </c>
      <c r="D563" s="34">
        <f t="shared" si="517"/>
        <v>1</v>
      </c>
      <c r="E563" s="49">
        <f t="shared" si="535"/>
        <v>7.9967229253614353E-2</v>
      </c>
      <c r="F563" s="49">
        <f t="shared" si="518"/>
        <v>4.620332236132621E-2</v>
      </c>
      <c r="G563" s="20">
        <f t="shared" si="489"/>
        <v>4.620332236132621E-2</v>
      </c>
      <c r="H563" s="49">
        <f t="shared" si="519"/>
        <v>30.018399315844889</v>
      </c>
      <c r="I563" s="20">
        <f t="shared" si="490"/>
        <v>30.018399315844889</v>
      </c>
      <c r="J563" s="57">
        <f t="shared" si="520"/>
        <v>0</v>
      </c>
      <c r="K563" s="16">
        <f t="shared" si="491"/>
        <v>30.018399315844889</v>
      </c>
      <c r="L563" s="34">
        <f t="shared" si="521"/>
        <v>1</v>
      </c>
      <c r="M563" s="49">
        <f t="shared" si="536"/>
        <v>59.98163292695294</v>
      </c>
      <c r="N563" s="20">
        <f t="shared" si="537"/>
        <v>59.98163292695294</v>
      </c>
      <c r="O563" s="16">
        <f t="shared" si="522"/>
        <v>30.01836707304706</v>
      </c>
      <c r="P563" s="49">
        <f t="shared" si="538"/>
        <v>4.6203322361326203E-2</v>
      </c>
      <c r="Q563" s="20">
        <f t="shared" si="492"/>
        <v>4.6203322361326203E-2</v>
      </c>
      <c r="R563" s="49">
        <f t="shared" si="539"/>
        <v>9.235531043864377E-2</v>
      </c>
      <c r="S563" s="20">
        <f t="shared" si="493"/>
        <v>9.235531043864377E-2</v>
      </c>
      <c r="T563" s="57">
        <f t="shared" si="540"/>
        <v>-8.379101880486102E-2</v>
      </c>
      <c r="U563" s="16">
        <f t="shared" si="523"/>
        <v>-3.8237895512466674E-3</v>
      </c>
      <c r="V563" s="16">
        <f t="shared" si="541"/>
        <v>-3.8237895512466674E-3</v>
      </c>
      <c r="W563" s="34">
        <f t="shared" si="494"/>
        <v>4</v>
      </c>
      <c r="X563" s="49">
        <f t="shared" si="542"/>
        <v>59.981600757877047</v>
      </c>
      <c r="Y563" s="20">
        <f t="shared" si="543"/>
        <v>59.981600757877047</v>
      </c>
      <c r="Z563" s="16">
        <f t="shared" si="524"/>
        <v>30.018399242122953</v>
      </c>
      <c r="AA563" s="49">
        <f t="shared" si="495"/>
        <v>-2.2093034654568282E-3</v>
      </c>
      <c r="AB563" s="20">
        <f t="shared" si="525"/>
        <v>359.99779069653454</v>
      </c>
      <c r="AC563" s="49">
        <f t="shared" si="526"/>
        <v>4.4161508506230379E-3</v>
      </c>
      <c r="AD563" s="20">
        <f t="shared" si="527"/>
        <v>359.9955838491494</v>
      </c>
      <c r="AF563" s="58">
        <f t="shared" si="544"/>
        <v>6.1112177325059385</v>
      </c>
      <c r="AG563" s="51">
        <f t="shared" si="528"/>
        <v>366.67306395035632</v>
      </c>
      <c r="AH563" s="16">
        <f t="shared" si="529"/>
        <v>250.00436178433387</v>
      </c>
      <c r="AI563" s="52">
        <f t="shared" si="496"/>
        <v>159.83960481671178</v>
      </c>
      <c r="AJ563" s="52">
        <f t="shared" si="530"/>
        <v>4.8412625826813382E-2</v>
      </c>
      <c r="AK563" s="16">
        <f t="shared" si="545"/>
        <v>25.988451408049855</v>
      </c>
      <c r="AL563" s="16">
        <f t="shared" si="546"/>
        <v>25.986242104584392</v>
      </c>
      <c r="AM563" s="32">
        <f t="shared" si="497"/>
        <v>6.1112177188964916</v>
      </c>
      <c r="AN563" s="32">
        <f t="shared" si="498"/>
        <v>-4.078487227539578E-4</v>
      </c>
      <c r="AO563" s="32">
        <f t="shared" si="499"/>
        <v>5.4933692216044285</v>
      </c>
      <c r="AP563" s="32">
        <f t="shared" si="500"/>
        <v>-4.078487227539578E-4</v>
      </c>
      <c r="AQ563" s="32">
        <f t="shared" si="501"/>
        <v>2.6776625259512432</v>
      </c>
      <c r="AR563" s="56">
        <f t="shared" si="547"/>
        <v>3176.1413689308274</v>
      </c>
      <c r="AS563" s="56">
        <f t="shared" si="547"/>
        <v>-7.6274525144343866E-2</v>
      </c>
      <c r="AT563" s="56">
        <f t="shared" si="547"/>
        <v>732.79797582352137</v>
      </c>
      <c r="AU563" s="55">
        <f t="shared" si="532"/>
        <v>0.31005890174502254</v>
      </c>
      <c r="AV563" s="56">
        <f t="shared" si="502"/>
        <v>11547.40831168494</v>
      </c>
      <c r="AW563" s="53">
        <f t="shared" si="503"/>
        <v>1.0320175417226424E-2</v>
      </c>
      <c r="AX563" s="53">
        <f t="shared" si="504"/>
        <v>9.6756901999508815E-2</v>
      </c>
      <c r="AY563" s="56">
        <f t="shared" si="505"/>
        <v>676.66152760703994</v>
      </c>
      <c r="AZ563" s="56">
        <f t="shared" si="506"/>
        <v>399.59901204177947</v>
      </c>
      <c r="BA563" s="53">
        <f t="shared" si="507"/>
        <v>7.4403432051347793E-3</v>
      </c>
      <c r="BB563" s="56">
        <f t="shared" si="508"/>
        <v>277.09793360300182</v>
      </c>
      <c r="BC563" s="56">
        <f t="shared" si="509"/>
        <v>-3.5418037741351327E-2</v>
      </c>
      <c r="BD563" s="53">
        <f t="shared" si="510"/>
        <v>-3.1653887396951039E-8</v>
      </c>
      <c r="BE563" s="32">
        <f t="shared" si="511"/>
        <v>6.111217700852051</v>
      </c>
      <c r="BF563" s="53">
        <f t="shared" si="512"/>
        <v>5.9644981210757073E-7</v>
      </c>
      <c r="BG563" s="51">
        <f t="shared" si="533"/>
        <v>6.1112182973018632</v>
      </c>
      <c r="BH563" s="51">
        <f t="shared" si="513"/>
        <v>-8.9372222023193712E-3</v>
      </c>
      <c r="BI563" s="51">
        <f t="shared" si="514"/>
        <v>-8.3791011084388176E-2</v>
      </c>
    </row>
    <row r="564" spans="1:61" ht="12.75" customHeight="1" x14ac:dyDescent="0.2">
      <c r="A564" s="45">
        <f t="shared" si="515"/>
        <v>538</v>
      </c>
      <c r="B564" s="57">
        <f t="shared" si="534"/>
        <v>9.6756901999508815E-2</v>
      </c>
      <c r="C564" s="16">
        <f t="shared" si="516"/>
        <v>9.2340751148924483E-2</v>
      </c>
      <c r="D564" s="34">
        <f t="shared" si="517"/>
        <v>1</v>
      </c>
      <c r="E564" s="49">
        <f t="shared" si="535"/>
        <v>7.995459694306635E-2</v>
      </c>
      <c r="F564" s="49">
        <f t="shared" si="518"/>
        <v>4.6196083553453601E-2</v>
      </c>
      <c r="G564" s="20">
        <f t="shared" si="489"/>
        <v>4.6196083553453601E-2</v>
      </c>
      <c r="H564" s="49">
        <f t="shared" si="519"/>
        <v>30.018431474776673</v>
      </c>
      <c r="I564" s="20">
        <f t="shared" si="490"/>
        <v>30.018431474776673</v>
      </c>
      <c r="J564" s="57">
        <f t="shared" si="520"/>
        <v>0</v>
      </c>
      <c r="K564" s="16">
        <f t="shared" si="491"/>
        <v>30.018431474776673</v>
      </c>
      <c r="L564" s="34">
        <f t="shared" si="521"/>
        <v>1</v>
      </c>
      <c r="M564" s="49">
        <f t="shared" si="536"/>
        <v>59.981600757877032</v>
      </c>
      <c r="N564" s="20">
        <f t="shared" si="537"/>
        <v>59.981600757877032</v>
      </c>
      <c r="O564" s="16">
        <f t="shared" si="522"/>
        <v>30.018399242122968</v>
      </c>
      <c r="P564" s="49">
        <f t="shared" si="538"/>
        <v>4.6196083553453615E-2</v>
      </c>
      <c r="Q564" s="20">
        <f t="shared" si="492"/>
        <v>4.6196083553453615E-2</v>
      </c>
      <c r="R564" s="49">
        <f t="shared" si="539"/>
        <v>9.2340751147500288E-2</v>
      </c>
      <c r="S564" s="20">
        <f t="shared" si="493"/>
        <v>9.2340751147500288E-2</v>
      </c>
      <c r="T564" s="57">
        <f t="shared" si="540"/>
        <v>-8.3791011084388176E-2</v>
      </c>
      <c r="U564" s="16">
        <f t="shared" si="523"/>
        <v>-3.8364141413218256E-3</v>
      </c>
      <c r="V564" s="16">
        <f t="shared" si="541"/>
        <v>-3.8364141413218256E-3</v>
      </c>
      <c r="W564" s="34">
        <f t="shared" si="494"/>
        <v>4</v>
      </c>
      <c r="X564" s="49">
        <f t="shared" si="542"/>
        <v>59.981568599432961</v>
      </c>
      <c r="Y564" s="20">
        <f t="shared" si="543"/>
        <v>59.981568599432961</v>
      </c>
      <c r="Z564" s="16">
        <f t="shared" si="524"/>
        <v>30.018431400567039</v>
      </c>
      <c r="AA564" s="49">
        <f t="shared" si="495"/>
        <v>-2.2166005545327682E-3</v>
      </c>
      <c r="AB564" s="20">
        <f t="shared" si="525"/>
        <v>359.9977833994455</v>
      </c>
      <c r="AC564" s="49">
        <f t="shared" si="526"/>
        <v>4.4307326799276044E-3</v>
      </c>
      <c r="AD564" s="20">
        <f t="shared" si="527"/>
        <v>359.99556926732009</v>
      </c>
      <c r="AF564" s="58">
        <f t="shared" si="544"/>
        <v>6.1112182973018632</v>
      </c>
      <c r="AG564" s="51">
        <f t="shared" si="528"/>
        <v>366.6730978381118</v>
      </c>
      <c r="AH564" s="16">
        <f t="shared" si="529"/>
        <v>250.00438488962169</v>
      </c>
      <c r="AI564" s="52">
        <f t="shared" si="496"/>
        <v>159.8396343613183</v>
      </c>
      <c r="AJ564" s="52">
        <f t="shared" si="530"/>
        <v>4.8412684107972837E-2</v>
      </c>
      <c r="AK564" s="16">
        <f t="shared" si="545"/>
        <v>26.036864092157828</v>
      </c>
      <c r="AL564" s="16">
        <f t="shared" si="546"/>
        <v>26.034647491603323</v>
      </c>
      <c r="AM564" s="32">
        <f t="shared" si="497"/>
        <v>6.1112182836024012</v>
      </c>
      <c r="AN564" s="32">
        <f t="shared" si="498"/>
        <v>-4.0919531033872038E-4</v>
      </c>
      <c r="AO564" s="32">
        <f t="shared" si="499"/>
        <v>5.4911055901699388</v>
      </c>
      <c r="AP564" s="32">
        <f t="shared" si="500"/>
        <v>-4.0919531033872038E-4</v>
      </c>
      <c r="AQ564" s="32">
        <f t="shared" si="501"/>
        <v>2.6823027993574344</v>
      </c>
      <c r="AR564" s="56">
        <f t="shared" si="547"/>
        <v>3181.6324745209972</v>
      </c>
      <c r="AS564" s="56">
        <f t="shared" si="547"/>
        <v>-7.668372045468258E-2</v>
      </c>
      <c r="AT564" s="56">
        <f t="shared" si="547"/>
        <v>735.48027862287881</v>
      </c>
      <c r="AU564" s="55">
        <f t="shared" si="532"/>
        <v>0.31005890174502254</v>
      </c>
      <c r="AV564" s="56">
        <f t="shared" si="502"/>
        <v>11547.410446097341</v>
      </c>
      <c r="AW564" s="53">
        <f t="shared" si="503"/>
        <v>1.0320177324798218E-2</v>
      </c>
      <c r="AX564" s="53">
        <f t="shared" si="504"/>
        <v>9.6756910941737079E-2</v>
      </c>
      <c r="AY564" s="56">
        <f t="shared" si="505"/>
        <v>676.6614650702993</v>
      </c>
      <c r="AZ564" s="56">
        <f t="shared" si="506"/>
        <v>399.59908590329576</v>
      </c>
      <c r="BA564" s="53">
        <f t="shared" si="507"/>
        <v>7.4403432051347793E-3</v>
      </c>
      <c r="BB564" s="56">
        <f t="shared" si="508"/>
        <v>277.0979848215307</v>
      </c>
      <c r="BC564" s="56">
        <f t="shared" si="509"/>
        <v>-3.5605654527159913E-2</v>
      </c>
      <c r="BD564" s="53">
        <f t="shared" si="510"/>
        <v>-3.1821564687690087E-8</v>
      </c>
      <c r="BE564" s="32">
        <f t="shared" si="511"/>
        <v>6.1112182654802982</v>
      </c>
      <c r="BF564" s="53">
        <f t="shared" si="512"/>
        <v>5.9841904557769543E-7</v>
      </c>
      <c r="BG564" s="51">
        <f t="shared" si="533"/>
        <v>6.1112188638993441</v>
      </c>
      <c r="BH564" s="51">
        <f t="shared" si="513"/>
        <v>-8.9372222021877317E-3</v>
      </c>
      <c r="BI564" s="51">
        <f t="shared" si="514"/>
        <v>-8.3791003339228121E-2</v>
      </c>
    </row>
    <row r="565" spans="1:61" ht="12.75" customHeight="1" x14ac:dyDescent="0.2">
      <c r="A565" s="45">
        <f t="shared" si="515"/>
        <v>539</v>
      </c>
      <c r="B565" s="57">
        <f t="shared" si="534"/>
        <v>9.6756910941737079E-2</v>
      </c>
      <c r="C565" s="16">
        <f t="shared" si="516"/>
        <v>9.2326178261828318E-2</v>
      </c>
      <c r="D565" s="34">
        <f t="shared" si="517"/>
        <v>1</v>
      </c>
      <c r="E565" s="49">
        <f t="shared" si="535"/>
        <v>7.9941952872834898E-2</v>
      </c>
      <c r="F565" s="49">
        <f t="shared" si="518"/>
        <v>4.6188837912401935E-2</v>
      </c>
      <c r="G565" s="20">
        <f t="shared" si="489"/>
        <v>4.6188837912401935E-2</v>
      </c>
      <c r="H565" s="49">
        <f t="shared" si="519"/>
        <v>30.018463623068708</v>
      </c>
      <c r="I565" s="20">
        <f t="shared" si="490"/>
        <v>30.018463623068708</v>
      </c>
      <c r="J565" s="57">
        <f t="shared" si="520"/>
        <v>0</v>
      </c>
      <c r="K565" s="16">
        <f t="shared" si="491"/>
        <v>30.018463623068708</v>
      </c>
      <c r="L565" s="34">
        <f t="shared" si="521"/>
        <v>1</v>
      </c>
      <c r="M565" s="49">
        <f t="shared" si="536"/>
        <v>59.981568599432961</v>
      </c>
      <c r="N565" s="20">
        <f t="shared" si="537"/>
        <v>59.981568599432961</v>
      </c>
      <c r="O565" s="16">
        <f t="shared" si="522"/>
        <v>30.018431400567039</v>
      </c>
      <c r="P565" s="49">
        <f t="shared" si="538"/>
        <v>4.6188837912401921E-2</v>
      </c>
      <c r="Q565" s="20">
        <f t="shared" si="492"/>
        <v>4.6188837912401921E-2</v>
      </c>
      <c r="R565" s="49">
        <f t="shared" si="539"/>
        <v>9.2326178258531372E-2</v>
      </c>
      <c r="S565" s="20">
        <f t="shared" si="493"/>
        <v>9.2326178258531372E-2</v>
      </c>
      <c r="T565" s="57">
        <f t="shared" si="540"/>
        <v>-8.3791003339228121E-2</v>
      </c>
      <c r="U565" s="16">
        <f t="shared" si="523"/>
        <v>-3.8490504663932223E-3</v>
      </c>
      <c r="V565" s="16">
        <f t="shared" si="541"/>
        <v>-3.8490504663932223E-3</v>
      </c>
      <c r="W565" s="34">
        <f t="shared" si="494"/>
        <v>4</v>
      </c>
      <c r="X565" s="49">
        <f t="shared" si="542"/>
        <v>59.981536451630689</v>
      </c>
      <c r="Y565" s="20">
        <f t="shared" si="543"/>
        <v>59.981536451630689</v>
      </c>
      <c r="Z565" s="16">
        <f t="shared" si="524"/>
        <v>30.018463548369311</v>
      </c>
      <c r="AA565" s="49">
        <f t="shared" si="495"/>
        <v>-2.223904441806136E-3</v>
      </c>
      <c r="AB565" s="20">
        <f t="shared" si="525"/>
        <v>359.99777609555821</v>
      </c>
      <c r="AC565" s="49">
        <f t="shared" si="526"/>
        <v>4.4453280042747951E-3</v>
      </c>
      <c r="AD565" s="20">
        <f t="shared" si="527"/>
        <v>359.99555467199571</v>
      </c>
      <c r="AF565" s="58">
        <f t="shared" si="544"/>
        <v>6.1112188638993441</v>
      </c>
      <c r="AG565" s="51">
        <f t="shared" si="528"/>
        <v>366.67313183396067</v>
      </c>
      <c r="AH565" s="16">
        <f t="shared" si="529"/>
        <v>250.00440806860956</v>
      </c>
      <c r="AI565" s="52">
        <f t="shared" si="496"/>
        <v>159.83966400016737</v>
      </c>
      <c r="AJ565" s="52">
        <f t="shared" si="530"/>
        <v>4.8412742354173588E-2</v>
      </c>
      <c r="AK565" s="16">
        <f t="shared" si="545"/>
        <v>26.085276834512001</v>
      </c>
      <c r="AL565" s="16">
        <f t="shared" si="546"/>
        <v>26.08305293007021</v>
      </c>
      <c r="AM565" s="32">
        <f t="shared" si="497"/>
        <v>6.111218850109486</v>
      </c>
      <c r="AN565" s="32">
        <f t="shared" si="498"/>
        <v>-4.1054314995852973E-4</v>
      </c>
      <c r="AO565" s="32">
        <f t="shared" si="499"/>
        <v>5.4888380382813367</v>
      </c>
      <c r="AP565" s="32">
        <f t="shared" si="500"/>
        <v>-4.1054314995852973E-4</v>
      </c>
      <c r="AQ565" s="32">
        <f t="shared" si="501"/>
        <v>2.6869411648656154</v>
      </c>
      <c r="AR565" s="56">
        <f t="shared" si="547"/>
        <v>3187.1213125592785</v>
      </c>
      <c r="AS565" s="56">
        <f t="shared" si="547"/>
        <v>-7.7094263604641111E-2</v>
      </c>
      <c r="AT565" s="56">
        <f t="shared" si="547"/>
        <v>738.16721978774444</v>
      </c>
      <c r="AU565" s="55">
        <f t="shared" si="532"/>
        <v>0.31005890174502254</v>
      </c>
      <c r="AV565" s="56">
        <f t="shared" si="502"/>
        <v>11547.412587318178</v>
      </c>
      <c r="AW565" s="53">
        <f t="shared" si="503"/>
        <v>1.0320179238454864E-2</v>
      </c>
      <c r="AX565" s="53">
        <f t="shared" si="504"/>
        <v>9.6756919912488817E-2</v>
      </c>
      <c r="AY565" s="56">
        <f t="shared" si="505"/>
        <v>676.66140233409396</v>
      </c>
      <c r="AZ565" s="56">
        <f t="shared" si="506"/>
        <v>399.59916000041846</v>
      </c>
      <c r="BA565" s="53">
        <f t="shared" si="507"/>
        <v>7.4403432051347793E-3</v>
      </c>
      <c r="BB565" s="56">
        <f t="shared" si="508"/>
        <v>277.09803620343848</v>
      </c>
      <c r="BC565" s="56">
        <f t="shared" si="509"/>
        <v>-3.5793869762983377E-2</v>
      </c>
      <c r="BD565" s="53">
        <f t="shared" si="510"/>
        <v>-3.1989776826506307E-8</v>
      </c>
      <c r="BE565" s="32">
        <f t="shared" si="511"/>
        <v>6.1112188319095671</v>
      </c>
      <c r="BF565" s="53">
        <f t="shared" si="512"/>
        <v>6.0039010951889791E-7</v>
      </c>
      <c r="BG565" s="51">
        <f t="shared" si="533"/>
        <v>6.1112194322996762</v>
      </c>
      <c r="BH565" s="51">
        <f t="shared" si="513"/>
        <v>-8.9372222020555371E-3</v>
      </c>
      <c r="BI565" s="51">
        <f t="shared" si="514"/>
        <v>-8.3790995569363091E-2</v>
      </c>
    </row>
    <row r="566" spans="1:61" ht="12.75" customHeight="1" x14ac:dyDescent="0.2">
      <c r="A566" s="45">
        <f t="shared" si="515"/>
        <v>540</v>
      </c>
      <c r="B566" s="57">
        <f t="shared" si="534"/>
        <v>9.6756919912488817E-2</v>
      </c>
      <c r="C566" s="16">
        <f t="shared" si="516"/>
        <v>9.2311591908185164E-2</v>
      </c>
      <c r="D566" s="34">
        <f t="shared" si="517"/>
        <v>1</v>
      </c>
      <c r="E566" s="49">
        <f t="shared" si="535"/>
        <v>7.9929297159140808E-2</v>
      </c>
      <c r="F566" s="49">
        <f t="shared" si="518"/>
        <v>4.6181585505285672E-2</v>
      </c>
      <c r="G566" s="20">
        <f t="shared" si="489"/>
        <v>4.6181585505285672E-2</v>
      </c>
      <c r="H566" s="49">
        <f t="shared" si="519"/>
        <v>30.018495760711119</v>
      </c>
      <c r="I566" s="20">
        <f t="shared" si="490"/>
        <v>30.018495760711119</v>
      </c>
      <c r="J566" s="57">
        <f t="shared" si="520"/>
        <v>0</v>
      </c>
      <c r="K566" s="16">
        <f t="shared" si="491"/>
        <v>30.018495760711119</v>
      </c>
      <c r="L566" s="34">
        <f t="shared" si="521"/>
        <v>1</v>
      </c>
      <c r="M566" s="49">
        <f t="shared" si="536"/>
        <v>59.981536451630703</v>
      </c>
      <c r="N566" s="20">
        <f t="shared" si="537"/>
        <v>59.981536451630703</v>
      </c>
      <c r="O566" s="16">
        <f t="shared" si="522"/>
        <v>30.018463548369297</v>
      </c>
      <c r="P566" s="49">
        <f t="shared" si="538"/>
        <v>4.6181585505285644E-2</v>
      </c>
      <c r="Q566" s="20">
        <f t="shared" si="492"/>
        <v>4.6181585505285644E-2</v>
      </c>
      <c r="R566" s="49">
        <f t="shared" si="539"/>
        <v>9.2311591907432211E-2</v>
      </c>
      <c r="S566" s="20">
        <f t="shared" si="493"/>
        <v>9.2311591907432211E-2</v>
      </c>
      <c r="T566" s="57">
        <f t="shared" si="540"/>
        <v>-8.3790995569363091E-2</v>
      </c>
      <c r="U566" s="16">
        <f t="shared" si="523"/>
        <v>-3.8616984102222834E-3</v>
      </c>
      <c r="V566" s="16">
        <f t="shared" si="541"/>
        <v>-3.8616984102222834E-3</v>
      </c>
      <c r="W566" s="34">
        <f t="shared" si="494"/>
        <v>4</v>
      </c>
      <c r="X566" s="49">
        <f t="shared" si="542"/>
        <v>59.981504314480091</v>
      </c>
      <c r="Y566" s="20">
        <f t="shared" si="543"/>
        <v>59.981504314480091</v>
      </c>
      <c r="Z566" s="16">
        <f t="shared" si="524"/>
        <v>30.018495685519909</v>
      </c>
      <c r="AA566" s="49">
        <f t="shared" si="495"/>
        <v>-2.2312150601326028E-3</v>
      </c>
      <c r="AB566" s="20">
        <f t="shared" si="525"/>
        <v>359.99776878493986</v>
      </c>
      <c r="AC566" s="49">
        <f t="shared" si="526"/>
        <v>4.4599366912008694E-3</v>
      </c>
      <c r="AD566" s="20">
        <f t="shared" si="527"/>
        <v>359.99554006330879</v>
      </c>
      <c r="AF566" s="58">
        <f t="shared" si="544"/>
        <v>6.1112194322996762</v>
      </c>
      <c r="AG566" s="51">
        <f t="shared" si="528"/>
        <v>366.67316593798057</v>
      </c>
      <c r="AH566" s="16">
        <f t="shared" si="529"/>
        <v>250.00443132135041</v>
      </c>
      <c r="AI566" s="52">
        <f t="shared" si="496"/>
        <v>159.83969373332675</v>
      </c>
      <c r="AJ566" s="52">
        <f t="shared" si="530"/>
        <v>4.8412800565415637E-2</v>
      </c>
      <c r="AK566" s="16">
        <f t="shared" si="545"/>
        <v>26.133689635077417</v>
      </c>
      <c r="AL566" s="16">
        <f t="shared" si="546"/>
        <v>26.131458420017282</v>
      </c>
      <c r="AM566" s="32">
        <f t="shared" si="497"/>
        <v>6.1112194184190418</v>
      </c>
      <c r="AN566" s="32">
        <f t="shared" si="498"/>
        <v>-4.1189222921690188E-4</v>
      </c>
      <c r="AO566" s="32">
        <f t="shared" si="499"/>
        <v>5.4865665675415007</v>
      </c>
      <c r="AP566" s="32">
        <f t="shared" si="500"/>
        <v>-4.1189222921690188E-4</v>
      </c>
      <c r="AQ566" s="32">
        <f t="shared" si="501"/>
        <v>2.6915776191664715</v>
      </c>
      <c r="AR566" s="56">
        <f t="shared" si="547"/>
        <v>3192.6078791268201</v>
      </c>
      <c r="AS566" s="56">
        <f t="shared" si="547"/>
        <v>-7.7506155833858018E-2</v>
      </c>
      <c r="AT566" s="56">
        <f t="shared" si="547"/>
        <v>740.85879740691087</v>
      </c>
      <c r="AU566" s="55">
        <f t="shared" si="532"/>
        <v>0.31005890174502254</v>
      </c>
      <c r="AV566" s="56">
        <f t="shared" si="502"/>
        <v>11547.414735352342</v>
      </c>
      <c r="AW566" s="53">
        <f t="shared" si="503"/>
        <v>1.032018115820073E-2</v>
      </c>
      <c r="AX566" s="53">
        <f t="shared" si="504"/>
        <v>9.6756928911784459E-2</v>
      </c>
      <c r="AY566" s="56">
        <f t="shared" si="505"/>
        <v>676.66133939828069</v>
      </c>
      <c r="AZ566" s="56">
        <f t="shared" si="506"/>
        <v>399.59923433331687</v>
      </c>
      <c r="BA566" s="53">
        <f t="shared" si="507"/>
        <v>7.4403432051347793E-3</v>
      </c>
      <c r="BB566" s="56">
        <f t="shared" si="508"/>
        <v>277.0980877488426</v>
      </c>
      <c r="BC566" s="56">
        <f t="shared" si="509"/>
        <v>-3.5982683878785338E-2</v>
      </c>
      <c r="BD566" s="53">
        <f t="shared" si="510"/>
        <v>-3.2158524197667762E-8</v>
      </c>
      <c r="BE566" s="32">
        <f t="shared" si="511"/>
        <v>6.1112194001411524</v>
      </c>
      <c r="BF566" s="53">
        <f t="shared" si="512"/>
        <v>6.0236298579982497E-7</v>
      </c>
      <c r="BG566" s="51">
        <f t="shared" si="533"/>
        <v>6.1112200025041385</v>
      </c>
      <c r="BH566" s="51">
        <f t="shared" si="513"/>
        <v>-8.9372222019227839E-3</v>
      </c>
      <c r="BI566" s="51">
        <f t="shared" si="514"/>
        <v>-8.379098777477538E-2</v>
      </c>
    </row>
    <row r="567" spans="1:61" ht="12.75" customHeight="1" x14ac:dyDescent="0.2">
      <c r="A567" s="45">
        <f t="shared" si="515"/>
        <v>541</v>
      </c>
      <c r="B567" s="57">
        <f t="shared" si="534"/>
        <v>9.6756928911784459E-2</v>
      </c>
      <c r="C567" s="16">
        <f t="shared" si="516"/>
        <v>9.2296992220553875E-2</v>
      </c>
      <c r="D567" s="34">
        <f t="shared" si="517"/>
        <v>1</v>
      </c>
      <c r="E567" s="49">
        <f t="shared" si="535"/>
        <v>7.9916629916777199E-2</v>
      </c>
      <c r="F567" s="49">
        <f t="shared" si="518"/>
        <v>4.6174326398395131E-2</v>
      </c>
      <c r="G567" s="20">
        <f t="shared" si="489"/>
        <v>4.6174326398395131E-2</v>
      </c>
      <c r="H567" s="49">
        <f t="shared" si="519"/>
        <v>30.018527887694152</v>
      </c>
      <c r="I567" s="20">
        <f t="shared" si="490"/>
        <v>30.018527887694152</v>
      </c>
      <c r="J567" s="57">
        <f t="shared" si="520"/>
        <v>0</v>
      </c>
      <c r="K567" s="16">
        <f t="shared" si="491"/>
        <v>30.018527887694152</v>
      </c>
      <c r="L567" s="34">
        <f t="shared" si="521"/>
        <v>1</v>
      </c>
      <c r="M567" s="49">
        <f t="shared" si="536"/>
        <v>59.981504314480105</v>
      </c>
      <c r="N567" s="20">
        <f t="shared" si="537"/>
        <v>59.981504314480105</v>
      </c>
      <c r="O567" s="16">
        <f t="shared" si="522"/>
        <v>30.018495685519895</v>
      </c>
      <c r="P567" s="49">
        <f t="shared" si="538"/>
        <v>4.6174326398395096E-2</v>
      </c>
      <c r="Q567" s="20">
        <f t="shared" si="492"/>
        <v>4.6174326398395096E-2</v>
      </c>
      <c r="R567" s="49">
        <f t="shared" si="539"/>
        <v>9.2296992222073826E-2</v>
      </c>
      <c r="S567" s="20">
        <f t="shared" si="493"/>
        <v>9.2296992222073826E-2</v>
      </c>
      <c r="T567" s="57">
        <f t="shared" si="540"/>
        <v>-8.379098777477538E-2</v>
      </c>
      <c r="U567" s="16">
        <f t="shared" si="523"/>
        <v>-3.8743578579981813E-3</v>
      </c>
      <c r="V567" s="16">
        <f t="shared" si="541"/>
        <v>-3.8743578579981813E-3</v>
      </c>
      <c r="W567" s="34">
        <f t="shared" si="494"/>
        <v>4</v>
      </c>
      <c r="X567" s="49">
        <f t="shared" si="542"/>
        <v>59.98147218799096</v>
      </c>
      <c r="Y567" s="20">
        <f t="shared" si="543"/>
        <v>59.98147218799096</v>
      </c>
      <c r="Z567" s="16">
        <f t="shared" si="524"/>
        <v>30.01852781200904</v>
      </c>
      <c r="AA567" s="49">
        <f t="shared" si="495"/>
        <v>-2.2385323431924034E-3</v>
      </c>
      <c r="AB567" s="20">
        <f t="shared" si="525"/>
        <v>359.9977614676568</v>
      </c>
      <c r="AC567" s="49">
        <f t="shared" si="526"/>
        <v>4.4745586912672856E-3</v>
      </c>
      <c r="AD567" s="20">
        <f t="shared" si="527"/>
        <v>359.99552544130876</v>
      </c>
      <c r="AF567" s="58">
        <f t="shared" si="544"/>
        <v>6.1112200025041385</v>
      </c>
      <c r="AG567" s="51">
        <f t="shared" si="528"/>
        <v>366.67320015024831</v>
      </c>
      <c r="AH567" s="16">
        <f t="shared" si="529"/>
        <v>250.00445464789658</v>
      </c>
      <c r="AI567" s="52">
        <f t="shared" si="496"/>
        <v>159.83972356086343</v>
      </c>
      <c r="AJ567" s="52">
        <f t="shared" si="530"/>
        <v>4.8412858741585296E-2</v>
      </c>
      <c r="AK567" s="16">
        <f t="shared" si="545"/>
        <v>26.182102493819002</v>
      </c>
      <c r="AL567" s="16">
        <f t="shared" si="546"/>
        <v>26.179863961475803</v>
      </c>
      <c r="AM567" s="32">
        <f t="shared" si="497"/>
        <v>6.1112199885323468</v>
      </c>
      <c r="AN567" s="32">
        <f t="shared" si="498"/>
        <v>-4.132425358696358E-4</v>
      </c>
      <c r="AO567" s="32">
        <f t="shared" si="499"/>
        <v>5.4842911795561209</v>
      </c>
      <c r="AP567" s="32">
        <f t="shared" si="500"/>
        <v>-4.132425358696358E-4</v>
      </c>
      <c r="AQ567" s="32">
        <f t="shared" si="501"/>
        <v>2.6962121589519294</v>
      </c>
      <c r="AR567" s="56">
        <f t="shared" si="547"/>
        <v>3198.0921703063764</v>
      </c>
      <c r="AS567" s="56">
        <f t="shared" si="547"/>
        <v>-7.7919398369727652E-2</v>
      </c>
      <c r="AT567" s="56">
        <f t="shared" si="547"/>
        <v>743.55500956586275</v>
      </c>
      <c r="AU567" s="55">
        <f t="shared" si="532"/>
        <v>0.31005890174502254</v>
      </c>
      <c r="AV567" s="56">
        <f t="shared" si="502"/>
        <v>11547.416890204671</v>
      </c>
      <c r="AW567" s="53">
        <f t="shared" si="503"/>
        <v>1.0320183084040141E-2</v>
      </c>
      <c r="AX567" s="53">
        <f t="shared" si="504"/>
        <v>9.6756937939644322E-2</v>
      </c>
      <c r="AY567" s="56">
        <f t="shared" si="505"/>
        <v>676.66127626271771</v>
      </c>
      <c r="AZ567" s="56">
        <f t="shared" si="506"/>
        <v>399.59930890215855</v>
      </c>
      <c r="BA567" s="53">
        <f t="shared" si="507"/>
        <v>7.4403432051347793E-3</v>
      </c>
      <c r="BB567" s="56">
        <f t="shared" si="508"/>
        <v>277.09813945785913</v>
      </c>
      <c r="BC567" s="56">
        <f t="shared" si="509"/>
        <v>-3.6172097299981942E-2</v>
      </c>
      <c r="BD567" s="53">
        <f t="shared" si="510"/>
        <v>-3.2327807181378306E-8</v>
      </c>
      <c r="BE567" s="32">
        <f t="shared" si="511"/>
        <v>6.1112199701763315</v>
      </c>
      <c r="BF567" s="53">
        <f t="shared" si="512"/>
        <v>6.0433765651183024E-7</v>
      </c>
      <c r="BG567" s="51">
        <f t="shared" si="533"/>
        <v>6.1112205745139878</v>
      </c>
      <c r="BH567" s="51">
        <f t="shared" si="513"/>
        <v>-8.9372222017894739E-3</v>
      </c>
      <c r="BI567" s="51">
        <f t="shared" si="514"/>
        <v>-8.3790979955447459E-2</v>
      </c>
    </row>
    <row r="568" spans="1:61" ht="12.75" customHeight="1" x14ac:dyDescent="0.2">
      <c r="A568" s="45">
        <f t="shared" si="515"/>
        <v>542</v>
      </c>
      <c r="B568" s="57">
        <f t="shared" si="534"/>
        <v>9.6756937939644322E-2</v>
      </c>
      <c r="C568" s="16">
        <f t="shared" si="516"/>
        <v>9.2282379248388224E-2</v>
      </c>
      <c r="D568" s="34">
        <f t="shared" si="517"/>
        <v>1</v>
      </c>
      <c r="E568" s="49">
        <f t="shared" si="535"/>
        <v>7.9903951188579389E-2</v>
      </c>
      <c r="F568" s="49">
        <f t="shared" si="518"/>
        <v>4.6167060616445127E-2</v>
      </c>
      <c r="G568" s="20">
        <f t="shared" si="489"/>
        <v>4.6167060616445127E-2</v>
      </c>
      <c r="H568" s="49">
        <f t="shared" si="519"/>
        <v>30.018560004008055</v>
      </c>
      <c r="I568" s="20">
        <f t="shared" si="490"/>
        <v>30.018560004008055</v>
      </c>
      <c r="J568" s="57">
        <f t="shared" si="520"/>
        <v>0</v>
      </c>
      <c r="K568" s="16">
        <f t="shared" si="491"/>
        <v>30.018560004008055</v>
      </c>
      <c r="L568" s="34">
        <f t="shared" si="521"/>
        <v>1</v>
      </c>
      <c r="M568" s="49">
        <f t="shared" si="536"/>
        <v>59.98147218799096</v>
      </c>
      <c r="N568" s="20">
        <f t="shared" si="537"/>
        <v>59.98147218799096</v>
      </c>
      <c r="O568" s="16">
        <f t="shared" si="522"/>
        <v>30.01852781200904</v>
      </c>
      <c r="P568" s="49">
        <f t="shared" si="538"/>
        <v>4.616706061644512E-2</v>
      </c>
      <c r="Q568" s="20">
        <f t="shared" si="492"/>
        <v>4.616706061644512E-2</v>
      </c>
      <c r="R568" s="49">
        <f t="shared" si="539"/>
        <v>9.2282379251424046E-2</v>
      </c>
      <c r="S568" s="20">
        <f t="shared" si="493"/>
        <v>9.2282379251424046E-2</v>
      </c>
      <c r="T568" s="57">
        <f t="shared" si="540"/>
        <v>-8.3790979955447459E-2</v>
      </c>
      <c r="U568" s="16">
        <f t="shared" si="523"/>
        <v>-3.8870287668680698E-3</v>
      </c>
      <c r="V568" s="16">
        <f t="shared" si="541"/>
        <v>-3.8870287668680698E-3</v>
      </c>
      <c r="W568" s="34">
        <f t="shared" si="494"/>
        <v>4</v>
      </c>
      <c r="X568" s="49">
        <f t="shared" si="542"/>
        <v>59.981440072173022</v>
      </c>
      <c r="Y568" s="20">
        <f t="shared" si="543"/>
        <v>59.981440072173022</v>
      </c>
      <c r="Z568" s="16">
        <f t="shared" si="524"/>
        <v>30.018559927826978</v>
      </c>
      <c r="AA568" s="49">
        <f t="shared" si="495"/>
        <v>-2.2458562662414435E-3</v>
      </c>
      <c r="AB568" s="20">
        <f t="shared" si="525"/>
        <v>359.99775414373374</v>
      </c>
      <c r="AC568" s="49">
        <f t="shared" si="526"/>
        <v>4.4891940367503113E-3</v>
      </c>
      <c r="AD568" s="20">
        <f t="shared" si="527"/>
        <v>359.99551080596325</v>
      </c>
      <c r="AF568" s="58">
        <f t="shared" si="544"/>
        <v>6.1112205745139878</v>
      </c>
      <c r="AG568" s="51">
        <f t="shared" si="528"/>
        <v>366.67323447083925</v>
      </c>
      <c r="AH568" s="16">
        <f t="shared" si="529"/>
        <v>250.00447804829952</v>
      </c>
      <c r="AI568" s="52">
        <f t="shared" si="496"/>
        <v>159.83975348284315</v>
      </c>
      <c r="AJ568" s="52">
        <f t="shared" si="530"/>
        <v>4.8412916882682566E-2</v>
      </c>
      <c r="AK568" s="16">
        <f t="shared" si="545"/>
        <v>26.230515410701685</v>
      </c>
      <c r="AL568" s="16">
        <f t="shared" si="546"/>
        <v>26.228269554435428</v>
      </c>
      <c r="AM568" s="32">
        <f t="shared" si="497"/>
        <v>6.111220560450656</v>
      </c>
      <c r="AN568" s="32">
        <f t="shared" si="498"/>
        <v>-4.1459406534763188E-4</v>
      </c>
      <c r="AO568" s="32">
        <f t="shared" si="499"/>
        <v>5.4820118759356218</v>
      </c>
      <c r="AP568" s="32">
        <f t="shared" si="500"/>
        <v>-4.1459406534763188E-4</v>
      </c>
      <c r="AQ568" s="32">
        <f t="shared" si="501"/>
        <v>2.7008447809112677</v>
      </c>
      <c r="AR568" s="56">
        <f t="shared" si="547"/>
        <v>3203.5741821823121</v>
      </c>
      <c r="AS568" s="56">
        <f t="shared" si="547"/>
        <v>-7.8333992435075286E-2</v>
      </c>
      <c r="AT568" s="56">
        <f t="shared" si="547"/>
        <v>746.25585434677396</v>
      </c>
      <c r="AU568" s="55">
        <f t="shared" si="532"/>
        <v>0.31005890174502254</v>
      </c>
      <c r="AV568" s="56">
        <f t="shared" si="502"/>
        <v>11547.419051879919</v>
      </c>
      <c r="AW568" s="53">
        <f t="shared" si="503"/>
        <v>1.0320185015977347E-2</v>
      </c>
      <c r="AX568" s="53">
        <f t="shared" si="504"/>
        <v>9.6756946996088278E-2</v>
      </c>
      <c r="AY568" s="56">
        <f t="shared" si="505"/>
        <v>676.66121292726621</v>
      </c>
      <c r="AZ568" s="56">
        <f t="shared" si="506"/>
        <v>399.5993837071079</v>
      </c>
      <c r="BA568" s="53">
        <f t="shared" si="507"/>
        <v>7.4403432051347793E-3</v>
      </c>
      <c r="BB568" s="56">
        <f t="shared" si="508"/>
        <v>277.09819133060222</v>
      </c>
      <c r="BC568" s="56">
        <f t="shared" si="509"/>
        <v>-3.6362110443917572E-2</v>
      </c>
      <c r="BD568" s="53">
        <f t="shared" si="510"/>
        <v>-3.2497626150627886E-8</v>
      </c>
      <c r="BE568" s="32">
        <f t="shared" si="511"/>
        <v>6.1112205420163619</v>
      </c>
      <c r="BF568" s="53">
        <f t="shared" si="512"/>
        <v>6.0631411497055701E-7</v>
      </c>
      <c r="BG568" s="51">
        <f t="shared" si="533"/>
        <v>6.1112211483304772</v>
      </c>
      <c r="BH568" s="51">
        <f t="shared" si="513"/>
        <v>-8.937222201655607E-3</v>
      </c>
      <c r="BI568" s="51">
        <f t="shared" si="514"/>
        <v>-8.3790972111362105E-2</v>
      </c>
    </row>
    <row r="569" spans="1:61" ht="12.75" customHeight="1" x14ac:dyDescent="0.2">
      <c r="A569" s="45">
        <f t="shared" si="515"/>
        <v>543</v>
      </c>
      <c r="B569" s="57">
        <f t="shared" si="534"/>
        <v>9.6756946996088278E-2</v>
      </c>
      <c r="C569" s="16">
        <f t="shared" si="516"/>
        <v>9.2267752959344307E-2</v>
      </c>
      <c r="D569" s="34">
        <f t="shared" si="517"/>
        <v>1</v>
      </c>
      <c r="E569" s="49">
        <f t="shared" si="535"/>
        <v>7.989126094655695E-2</v>
      </c>
      <c r="F569" s="49">
        <f t="shared" si="518"/>
        <v>4.6159788143228742E-2</v>
      </c>
      <c r="G569" s="20">
        <f t="shared" si="489"/>
        <v>4.6159788143228742E-2</v>
      </c>
      <c r="H569" s="49">
        <f t="shared" si="519"/>
        <v>30.018592109643052</v>
      </c>
      <c r="I569" s="20">
        <f t="shared" si="490"/>
        <v>30.018592109643052</v>
      </c>
      <c r="J569" s="57">
        <f t="shared" si="520"/>
        <v>0</v>
      </c>
      <c r="K569" s="16">
        <f t="shared" si="491"/>
        <v>30.018592109643052</v>
      </c>
      <c r="L569" s="34">
        <f t="shared" si="521"/>
        <v>1</v>
      </c>
      <c r="M569" s="49">
        <f t="shared" si="536"/>
        <v>59.981440072173022</v>
      </c>
      <c r="N569" s="20">
        <f t="shared" si="537"/>
        <v>59.981440072173022</v>
      </c>
      <c r="O569" s="16">
        <f t="shared" si="522"/>
        <v>30.018559927826978</v>
      </c>
      <c r="P569" s="49">
        <f t="shared" si="538"/>
        <v>4.6159788143228742E-2</v>
      </c>
      <c r="Q569" s="20">
        <f t="shared" si="492"/>
        <v>4.6159788143228742E-2</v>
      </c>
      <c r="R569" s="49">
        <f t="shared" si="539"/>
        <v>9.2267752957557916E-2</v>
      </c>
      <c r="S569" s="20">
        <f t="shared" si="493"/>
        <v>9.2267752957557916E-2</v>
      </c>
      <c r="T569" s="57">
        <f t="shared" si="540"/>
        <v>-8.3790972111362105E-2</v>
      </c>
      <c r="U569" s="16">
        <f t="shared" si="523"/>
        <v>-3.8997111648051558E-3</v>
      </c>
      <c r="V569" s="16">
        <f t="shared" si="541"/>
        <v>-3.8997111648051558E-3</v>
      </c>
      <c r="W569" s="34">
        <f t="shared" si="494"/>
        <v>4</v>
      </c>
      <c r="X569" s="49">
        <f t="shared" si="542"/>
        <v>59.981407967036048</v>
      </c>
      <c r="Y569" s="20">
        <f t="shared" si="543"/>
        <v>59.981407967036048</v>
      </c>
      <c r="Z569" s="16">
        <f t="shared" si="524"/>
        <v>30.018592032963952</v>
      </c>
      <c r="AA569" s="49">
        <f t="shared" si="495"/>
        <v>-2.2531868454575598E-3</v>
      </c>
      <c r="AB569" s="20">
        <f t="shared" si="525"/>
        <v>359.99774681315455</v>
      </c>
      <c r="AC569" s="49">
        <f t="shared" si="526"/>
        <v>4.5038425975779828E-3</v>
      </c>
      <c r="AD569" s="20">
        <f t="shared" si="527"/>
        <v>359.99549615740244</v>
      </c>
      <c r="AF569" s="58">
        <f t="shared" si="544"/>
        <v>6.1112211483304772</v>
      </c>
      <c r="AG569" s="51">
        <f t="shared" si="528"/>
        <v>366.67326889982866</v>
      </c>
      <c r="AH569" s="16">
        <f t="shared" si="529"/>
        <v>250.00450152261047</v>
      </c>
      <c r="AI569" s="52">
        <f t="shared" si="496"/>
        <v>159.83978349933147</v>
      </c>
      <c r="AJ569" s="52">
        <f t="shared" si="530"/>
        <v>4.8412974988707447E-2</v>
      </c>
      <c r="AK569" s="16">
        <f t="shared" si="545"/>
        <v>26.278928385690392</v>
      </c>
      <c r="AL569" s="16">
        <f t="shared" si="546"/>
        <v>26.276675198844941</v>
      </c>
      <c r="AM569" s="32">
        <f t="shared" si="497"/>
        <v>6.1112211341752243</v>
      </c>
      <c r="AN569" s="32">
        <f t="shared" si="498"/>
        <v>-4.1594682063616448E-4</v>
      </c>
      <c r="AO569" s="32">
        <f t="shared" si="499"/>
        <v>5.4797286582951523</v>
      </c>
      <c r="AP569" s="32">
        <f t="shared" si="500"/>
        <v>-4.1594682063616448E-4</v>
      </c>
      <c r="AQ569" s="32">
        <f t="shared" si="501"/>
        <v>2.7054754817312108</v>
      </c>
      <c r="AR569" s="56">
        <f t="shared" si="547"/>
        <v>3209.0539108406074</v>
      </c>
      <c r="AS569" s="56">
        <f t="shared" si="547"/>
        <v>-7.8749939255711457E-2</v>
      </c>
      <c r="AT569" s="56">
        <f t="shared" si="547"/>
        <v>748.9613298285052</v>
      </c>
      <c r="AU569" s="55">
        <f t="shared" si="532"/>
        <v>0.31005890174502254</v>
      </c>
      <c r="AV569" s="56">
        <f t="shared" si="502"/>
        <v>11547.421220382821</v>
      </c>
      <c r="AW569" s="53">
        <f t="shared" si="503"/>
        <v>1.032018695401658E-2</v>
      </c>
      <c r="AX569" s="53">
        <f t="shared" si="504"/>
        <v>9.6756956081136186E-2</v>
      </c>
      <c r="AY569" s="56">
        <f t="shared" si="505"/>
        <v>676.66114939178726</v>
      </c>
      <c r="AZ569" s="56">
        <f t="shared" si="506"/>
        <v>399.59945874832869</v>
      </c>
      <c r="BA569" s="53">
        <f t="shared" si="507"/>
        <v>7.4403432051347793E-3</v>
      </c>
      <c r="BB569" s="56">
        <f t="shared" si="508"/>
        <v>277.09824336718538</v>
      </c>
      <c r="BC569" s="56">
        <f t="shared" si="509"/>
        <v>-3.6552723726799741E-2</v>
      </c>
      <c r="BD569" s="53">
        <f t="shared" si="510"/>
        <v>-3.2667981477390412E-8</v>
      </c>
      <c r="BE569" s="32">
        <f t="shared" si="511"/>
        <v>6.111221115662496</v>
      </c>
      <c r="BF569" s="53">
        <f t="shared" si="512"/>
        <v>6.0829236553937629E-7</v>
      </c>
      <c r="BG569" s="51">
        <f t="shared" si="533"/>
        <v>6.1112217239548619</v>
      </c>
      <c r="BH569" s="51">
        <f t="shared" si="513"/>
        <v>-8.9372222015211798E-3</v>
      </c>
      <c r="BI569" s="51">
        <f t="shared" si="514"/>
        <v>-8.3790964242502111E-2</v>
      </c>
    </row>
    <row r="570" spans="1:61" ht="12.75" customHeight="1" x14ac:dyDescent="0.2">
      <c r="A570" s="45">
        <f t="shared" si="515"/>
        <v>544</v>
      </c>
      <c r="B570" s="57">
        <f t="shared" si="534"/>
        <v>9.6756956081136186E-2</v>
      </c>
      <c r="C570" s="16">
        <f t="shared" si="516"/>
        <v>9.2253113483593552E-2</v>
      </c>
      <c r="D570" s="34">
        <f t="shared" si="517"/>
        <v>1</v>
      </c>
      <c r="E570" s="49">
        <f t="shared" si="535"/>
        <v>7.9878559303435459E-2</v>
      </c>
      <c r="F570" s="49">
        <f t="shared" si="518"/>
        <v>4.6152509043842514E-2</v>
      </c>
      <c r="G570" s="20">
        <f t="shared" si="489"/>
        <v>4.6152509043842514E-2</v>
      </c>
      <c r="H570" s="49">
        <f t="shared" si="519"/>
        <v>30.018624204589493</v>
      </c>
      <c r="I570" s="20">
        <f t="shared" si="490"/>
        <v>30.018624204589493</v>
      </c>
      <c r="J570" s="57">
        <f t="shared" si="520"/>
        <v>0</v>
      </c>
      <c r="K570" s="16">
        <f t="shared" si="491"/>
        <v>30.018624204589493</v>
      </c>
      <c r="L570" s="34">
        <f t="shared" si="521"/>
        <v>1</v>
      </c>
      <c r="M570" s="49">
        <f t="shared" si="536"/>
        <v>59.981407967036048</v>
      </c>
      <c r="N570" s="20">
        <f t="shared" si="537"/>
        <v>59.981407967036048</v>
      </c>
      <c r="O570" s="16">
        <f t="shared" si="522"/>
        <v>30.018592032963952</v>
      </c>
      <c r="P570" s="49">
        <f t="shared" si="538"/>
        <v>4.61525090438425E-2</v>
      </c>
      <c r="Q570" s="20">
        <f t="shared" si="492"/>
        <v>4.61525090438425E-2</v>
      </c>
      <c r="R570" s="49">
        <f t="shared" si="539"/>
        <v>9.2253113480343527E-2</v>
      </c>
      <c r="S570" s="20">
        <f t="shared" si="493"/>
        <v>9.2253113480343527E-2</v>
      </c>
      <c r="T570" s="57">
        <f t="shared" si="540"/>
        <v>-8.3790964242502111E-2</v>
      </c>
      <c r="U570" s="16">
        <f t="shared" si="523"/>
        <v>-3.9124049390666521E-3</v>
      </c>
      <c r="V570" s="16">
        <f t="shared" si="541"/>
        <v>-3.9124049390666521E-3</v>
      </c>
      <c r="W570" s="34">
        <f t="shared" si="494"/>
        <v>4</v>
      </c>
      <c r="X570" s="49">
        <f t="shared" si="542"/>
        <v>59.981375872589709</v>
      </c>
      <c r="Y570" s="20">
        <f t="shared" si="543"/>
        <v>59.981375872589709</v>
      </c>
      <c r="Z570" s="16">
        <f t="shared" si="524"/>
        <v>30.018624127410291</v>
      </c>
      <c r="AA570" s="49">
        <f t="shared" si="495"/>
        <v>-2.2605240157152406E-3</v>
      </c>
      <c r="AB570" s="20">
        <f t="shared" si="525"/>
        <v>359.9977394759843</v>
      </c>
      <c r="AC570" s="49">
        <f t="shared" si="526"/>
        <v>4.5185043258511469E-3</v>
      </c>
      <c r="AD570" s="20">
        <f t="shared" si="527"/>
        <v>359.99548149567414</v>
      </c>
      <c r="AF570" s="58">
        <f t="shared" si="544"/>
        <v>6.1112217239548619</v>
      </c>
      <c r="AG570" s="51">
        <f t="shared" si="528"/>
        <v>366.67330343729174</v>
      </c>
      <c r="AH570" s="16">
        <f t="shared" si="529"/>
        <v>250.00452507088076</v>
      </c>
      <c r="AI570" s="52">
        <f t="shared" si="496"/>
        <v>159.83981361039412</v>
      </c>
      <c r="AJ570" s="52">
        <f t="shared" si="530"/>
        <v>4.8413033059546251E-2</v>
      </c>
      <c r="AK570" s="16">
        <f t="shared" si="545"/>
        <v>26.327341418749938</v>
      </c>
      <c r="AL570" s="16">
        <f t="shared" si="546"/>
        <v>26.325080894734242</v>
      </c>
      <c r="AM570" s="32">
        <f t="shared" si="497"/>
        <v>6.1112217097073058</v>
      </c>
      <c r="AN570" s="32">
        <f t="shared" si="498"/>
        <v>-4.1730078971161257E-4</v>
      </c>
      <c r="AO570" s="32">
        <f t="shared" si="499"/>
        <v>5.4774415282488365</v>
      </c>
      <c r="AP570" s="32">
        <f t="shared" si="500"/>
        <v>-4.1730078971161257E-4</v>
      </c>
      <c r="AQ570" s="32">
        <f t="shared" si="501"/>
        <v>2.7101042581075978</v>
      </c>
      <c r="AR570" s="56">
        <f t="shared" si="547"/>
        <v>3214.531352368856</v>
      </c>
      <c r="AS570" s="56">
        <f t="shared" si="547"/>
        <v>-7.9167240045423068E-2</v>
      </c>
      <c r="AT570" s="56">
        <f t="shared" si="547"/>
        <v>751.67143408661275</v>
      </c>
      <c r="AU570" s="55">
        <f t="shared" si="532"/>
        <v>0.31005890174502254</v>
      </c>
      <c r="AV570" s="56">
        <f t="shared" si="502"/>
        <v>11547.423395718122</v>
      </c>
      <c r="AW570" s="53">
        <f t="shared" si="503"/>
        <v>1.0320188898162079E-2</v>
      </c>
      <c r="AX570" s="53">
        <f t="shared" si="504"/>
        <v>9.6756965194807892E-2</v>
      </c>
      <c r="AY570" s="56">
        <f t="shared" si="505"/>
        <v>676.6610856561424</v>
      </c>
      <c r="AZ570" s="56">
        <f t="shared" si="506"/>
        <v>399.59953402598529</v>
      </c>
      <c r="BA570" s="53">
        <f t="shared" si="507"/>
        <v>7.4403432051347793E-3</v>
      </c>
      <c r="BB570" s="56">
        <f t="shared" si="508"/>
        <v>277.09829556772257</v>
      </c>
      <c r="BC570" s="56">
        <f t="shared" si="509"/>
        <v>-3.6743937565461238E-2</v>
      </c>
      <c r="BD570" s="53">
        <f t="shared" si="510"/>
        <v>-3.2838873534198603E-8</v>
      </c>
      <c r="BE570" s="32">
        <f t="shared" si="511"/>
        <v>6.111221691115988</v>
      </c>
      <c r="BF570" s="53">
        <f t="shared" si="512"/>
        <v>6.1027239063222255E-7</v>
      </c>
      <c r="BG570" s="51">
        <f t="shared" si="533"/>
        <v>6.1112223013883789</v>
      </c>
      <c r="BH570" s="51">
        <f t="shared" si="513"/>
        <v>-8.9372222013861958E-3</v>
      </c>
      <c r="BI570" s="51">
        <f t="shared" si="514"/>
        <v>-8.3790956348850337E-2</v>
      </c>
    </row>
    <row r="571" spans="1:61" ht="12.75" customHeight="1" x14ac:dyDescent="0.2">
      <c r="A571" s="45">
        <f t="shared" si="515"/>
        <v>545</v>
      </c>
      <c r="B571" s="57">
        <f t="shared" si="534"/>
        <v>9.6756965194807892E-2</v>
      </c>
      <c r="C571" s="16">
        <f t="shared" si="516"/>
        <v>9.2238460868941274E-2</v>
      </c>
      <c r="D571" s="34">
        <f t="shared" si="517"/>
        <v>1</v>
      </c>
      <c r="E571" s="49">
        <f t="shared" si="535"/>
        <v>7.9865846300622573E-2</v>
      </c>
      <c r="F571" s="49">
        <f t="shared" si="518"/>
        <v>4.614522334217705E-2</v>
      </c>
      <c r="G571" s="20">
        <f t="shared" si="489"/>
        <v>4.614522334217705E-2</v>
      </c>
      <c r="H571" s="49">
        <f t="shared" si="519"/>
        <v>30.018656288837729</v>
      </c>
      <c r="I571" s="20">
        <f t="shared" si="490"/>
        <v>30.018656288837729</v>
      </c>
      <c r="J571" s="57">
        <f t="shared" si="520"/>
        <v>0</v>
      </c>
      <c r="K571" s="16">
        <f t="shared" si="491"/>
        <v>30.018656288837729</v>
      </c>
      <c r="L571" s="34">
        <f t="shared" si="521"/>
        <v>1</v>
      </c>
      <c r="M571" s="49">
        <f t="shared" si="536"/>
        <v>59.981375872589709</v>
      </c>
      <c r="N571" s="20">
        <f t="shared" si="537"/>
        <v>59.981375872589709</v>
      </c>
      <c r="O571" s="16">
        <f t="shared" si="522"/>
        <v>30.018624127410291</v>
      </c>
      <c r="P571" s="49">
        <f t="shared" si="538"/>
        <v>4.6145223342177022E-2</v>
      </c>
      <c r="Q571" s="20">
        <f t="shared" si="492"/>
        <v>4.6145223342177022E-2</v>
      </c>
      <c r="R571" s="49">
        <f t="shared" si="539"/>
        <v>9.2238460868786856E-2</v>
      </c>
      <c r="S571" s="20">
        <f t="shared" si="493"/>
        <v>9.2238460868786856E-2</v>
      </c>
      <c r="T571" s="57">
        <f t="shared" si="540"/>
        <v>-8.3790956348850337E-2</v>
      </c>
      <c r="U571" s="16">
        <f t="shared" si="523"/>
        <v>-3.9251100482277645E-3</v>
      </c>
      <c r="V571" s="16">
        <f t="shared" si="541"/>
        <v>-3.9251100482277645E-3</v>
      </c>
      <c r="W571" s="34">
        <f t="shared" si="494"/>
        <v>4</v>
      </c>
      <c r="X571" s="49">
        <f t="shared" si="542"/>
        <v>59.981343788843645</v>
      </c>
      <c r="Y571" s="20">
        <f t="shared" si="543"/>
        <v>59.981343788843645</v>
      </c>
      <c r="Z571" s="16">
        <f t="shared" si="524"/>
        <v>30.018656211156355</v>
      </c>
      <c r="AA571" s="49">
        <f t="shared" si="495"/>
        <v>-2.2678677530950406E-3</v>
      </c>
      <c r="AB571" s="20">
        <f t="shared" si="525"/>
        <v>359.99773213224688</v>
      </c>
      <c r="AC571" s="49">
        <f t="shared" si="526"/>
        <v>4.5331790938260052E-3</v>
      </c>
      <c r="AD571" s="20">
        <f t="shared" si="527"/>
        <v>359.99546682090619</v>
      </c>
      <c r="AF571" s="58">
        <f t="shared" si="544"/>
        <v>6.1112223013883789</v>
      </c>
      <c r="AG571" s="51">
        <f t="shared" si="528"/>
        <v>366.67333808330272</v>
      </c>
      <c r="AH571" s="16">
        <f t="shared" si="529"/>
        <v>250.00454869316096</v>
      </c>
      <c r="AI571" s="52">
        <f t="shared" si="496"/>
        <v>159.83984381609577</v>
      </c>
      <c r="AJ571" s="52">
        <f t="shared" si="530"/>
        <v>4.8413091095312666E-2</v>
      </c>
      <c r="AK571" s="16">
        <f t="shared" si="545"/>
        <v>26.375754509845251</v>
      </c>
      <c r="AL571" s="16">
        <f t="shared" si="546"/>
        <v>26.373486642092132</v>
      </c>
      <c r="AM571" s="32">
        <f t="shared" si="497"/>
        <v>6.111222287048137</v>
      </c>
      <c r="AN571" s="32">
        <f t="shared" si="498"/>
        <v>-4.1865596815719719E-4</v>
      </c>
      <c r="AO571" s="32">
        <f t="shared" si="499"/>
        <v>5.4751504874155161</v>
      </c>
      <c r="AP571" s="32">
        <f t="shared" si="500"/>
        <v>-4.1865596815719719E-4</v>
      </c>
      <c r="AQ571" s="32">
        <f t="shared" si="501"/>
        <v>2.7147311067336859</v>
      </c>
      <c r="AR571" s="56">
        <f t="shared" ref="AR571:AT586" si="548">AR570+AO571</f>
        <v>3220.0065028562717</v>
      </c>
      <c r="AS571" s="56">
        <f t="shared" si="548"/>
        <v>-7.9585896013580265E-2</v>
      </c>
      <c r="AT571" s="56">
        <f t="shared" si="548"/>
        <v>754.38616519334641</v>
      </c>
      <c r="AU571" s="55">
        <f t="shared" si="532"/>
        <v>0.31005890174502254</v>
      </c>
      <c r="AV571" s="56">
        <f t="shared" si="502"/>
        <v>11547.425577890499</v>
      </c>
      <c r="AW571" s="53">
        <f t="shared" si="503"/>
        <v>1.0320190848418025E-2</v>
      </c>
      <c r="AX571" s="53">
        <f t="shared" si="504"/>
        <v>9.675697433712302E-2</v>
      </c>
      <c r="AY571" s="56">
        <f t="shared" si="505"/>
        <v>676.66102172019453</v>
      </c>
      <c r="AZ571" s="56">
        <f t="shared" si="506"/>
        <v>399.59960954023938</v>
      </c>
      <c r="BA571" s="53">
        <f t="shared" si="507"/>
        <v>7.4403432051347793E-3</v>
      </c>
      <c r="BB571" s="56">
        <f t="shared" si="508"/>
        <v>277.09834793232596</v>
      </c>
      <c r="BC571" s="56">
        <f t="shared" si="509"/>
        <v>-3.6935752370823138E-2</v>
      </c>
      <c r="BD571" s="53">
        <f t="shared" si="510"/>
        <v>-3.3010302688301765E-8</v>
      </c>
      <c r="BE571" s="32">
        <f t="shared" si="511"/>
        <v>6.1112222683780759</v>
      </c>
      <c r="BF571" s="53">
        <f t="shared" si="512"/>
        <v>6.1225418378749212E-7</v>
      </c>
      <c r="BG571" s="51">
        <f t="shared" si="533"/>
        <v>6.1112228806322593</v>
      </c>
      <c r="BH571" s="51">
        <f t="shared" si="513"/>
        <v>-8.9372222012506497E-3</v>
      </c>
      <c r="BI571" s="51">
        <f t="shared" si="514"/>
        <v>-8.3790948430389769E-2</v>
      </c>
    </row>
    <row r="572" spans="1:61" ht="12.75" customHeight="1" x14ac:dyDescent="0.2">
      <c r="A572" s="45">
        <f t="shared" si="515"/>
        <v>546</v>
      </c>
      <c r="B572" s="57">
        <f t="shared" si="534"/>
        <v>9.675697433712302E-2</v>
      </c>
      <c r="C572" s="16">
        <f t="shared" si="516"/>
        <v>9.2223795243285167E-2</v>
      </c>
      <c r="D572" s="34">
        <f t="shared" si="517"/>
        <v>1</v>
      </c>
      <c r="E572" s="49">
        <f t="shared" si="535"/>
        <v>7.9853122048874875E-2</v>
      </c>
      <c r="F572" s="49">
        <f t="shared" si="518"/>
        <v>4.6137931102191956E-2</v>
      </c>
      <c r="G572" s="20">
        <f t="shared" si="489"/>
        <v>4.6137931102191956E-2</v>
      </c>
      <c r="H572" s="49">
        <f t="shared" si="519"/>
        <v>30.018688362378235</v>
      </c>
      <c r="I572" s="20">
        <f t="shared" si="490"/>
        <v>30.018688362378235</v>
      </c>
      <c r="J572" s="57">
        <f t="shared" si="520"/>
        <v>0</v>
      </c>
      <c r="K572" s="16">
        <f t="shared" si="491"/>
        <v>30.018688362378235</v>
      </c>
      <c r="L572" s="34">
        <f t="shared" si="521"/>
        <v>1</v>
      </c>
      <c r="M572" s="49">
        <f t="shared" si="536"/>
        <v>59.981343788843645</v>
      </c>
      <c r="N572" s="20">
        <f t="shared" si="537"/>
        <v>59.981343788843645</v>
      </c>
      <c r="O572" s="16">
        <f t="shared" si="522"/>
        <v>30.018656211156355</v>
      </c>
      <c r="P572" s="49">
        <f t="shared" si="538"/>
        <v>4.6137931102191956E-2</v>
      </c>
      <c r="Q572" s="20">
        <f t="shared" si="492"/>
        <v>4.6137931102191956E-2</v>
      </c>
      <c r="R572" s="49">
        <f t="shared" si="539"/>
        <v>9.2223795247069487E-2</v>
      </c>
      <c r="S572" s="20">
        <f t="shared" si="493"/>
        <v>9.2223795247069487E-2</v>
      </c>
      <c r="T572" s="57">
        <f t="shared" si="540"/>
        <v>-8.3790948430389769E-2</v>
      </c>
      <c r="U572" s="16">
        <f t="shared" si="523"/>
        <v>-3.9378263815148945E-3</v>
      </c>
      <c r="V572" s="16">
        <f t="shared" si="541"/>
        <v>-3.9378263815148945E-3</v>
      </c>
      <c r="W572" s="34">
        <f t="shared" si="494"/>
        <v>4</v>
      </c>
      <c r="X572" s="49">
        <f t="shared" si="542"/>
        <v>59.981311715807394</v>
      </c>
      <c r="Y572" s="20">
        <f t="shared" si="543"/>
        <v>59.981311715807394</v>
      </c>
      <c r="Z572" s="16">
        <f t="shared" si="524"/>
        <v>30.018688284192606</v>
      </c>
      <c r="AA572" s="49">
        <f t="shared" si="495"/>
        <v>-2.2752179936086567E-3</v>
      </c>
      <c r="AB572" s="20">
        <f t="shared" si="525"/>
        <v>359.9977247820064</v>
      </c>
      <c r="AC572" s="49">
        <f t="shared" si="526"/>
        <v>4.5478669355472146E-3</v>
      </c>
      <c r="AD572" s="20">
        <f t="shared" si="527"/>
        <v>359.99545213306448</v>
      </c>
      <c r="AF572" s="58">
        <f t="shared" si="544"/>
        <v>6.1112228806322593</v>
      </c>
      <c r="AG572" s="51">
        <f t="shared" si="528"/>
        <v>366.67337283793557</v>
      </c>
      <c r="AH572" s="16">
        <f t="shared" si="529"/>
        <v>250.00457238950153</v>
      </c>
      <c r="AI572" s="52">
        <f t="shared" si="496"/>
        <v>159.83987411650088</v>
      </c>
      <c r="AJ572" s="52">
        <f t="shared" si="530"/>
        <v>4.8413149095779318E-2</v>
      </c>
      <c r="AK572" s="16">
        <f t="shared" si="545"/>
        <v>26.42416765894103</v>
      </c>
      <c r="AL572" s="16">
        <f t="shared" si="546"/>
        <v>26.421892440947431</v>
      </c>
      <c r="AM572" s="32">
        <f t="shared" si="497"/>
        <v>6.1112228661989478</v>
      </c>
      <c r="AN572" s="32">
        <f t="shared" si="498"/>
        <v>-4.2001234415933085E-4</v>
      </c>
      <c r="AO572" s="32">
        <f t="shared" si="499"/>
        <v>5.4728555374149206</v>
      </c>
      <c r="AP572" s="32">
        <f t="shared" si="500"/>
        <v>-4.2001234415933085E-4</v>
      </c>
      <c r="AQ572" s="32">
        <f t="shared" si="501"/>
        <v>2.7193560243079107</v>
      </c>
      <c r="AR572" s="56">
        <f t="shared" si="548"/>
        <v>3225.4793583936867</v>
      </c>
      <c r="AS572" s="56">
        <f t="shared" si="548"/>
        <v>-8.0005908357739602E-2</v>
      </c>
      <c r="AT572" s="56">
        <f t="shared" si="548"/>
        <v>757.10552121765431</v>
      </c>
      <c r="AU572" s="55">
        <f t="shared" si="532"/>
        <v>0.31005890174502254</v>
      </c>
      <c r="AV572" s="56">
        <f t="shared" si="502"/>
        <v>11547.427766904606</v>
      </c>
      <c r="AW572" s="53">
        <f t="shared" si="503"/>
        <v>1.0320192804788577E-2</v>
      </c>
      <c r="AX572" s="53">
        <f t="shared" si="504"/>
        <v>9.6756983508100983E-2</v>
      </c>
      <c r="AY572" s="56">
        <f t="shared" si="505"/>
        <v>676.66095758380743</v>
      </c>
      <c r="AZ572" s="56">
        <f t="shared" si="506"/>
        <v>399.59968529125217</v>
      </c>
      <c r="BA572" s="53">
        <f t="shared" si="507"/>
        <v>7.4403432051347793E-3</v>
      </c>
      <c r="BB572" s="56">
        <f t="shared" si="508"/>
        <v>277.09840046110725</v>
      </c>
      <c r="BC572" s="56">
        <f t="shared" si="509"/>
        <v>-3.7128168551987528E-2</v>
      </c>
      <c r="BD572" s="53">
        <f t="shared" si="510"/>
        <v>-3.3182269305323516E-8</v>
      </c>
      <c r="BE572" s="32">
        <f t="shared" si="511"/>
        <v>6.1112228474499899</v>
      </c>
      <c r="BF572" s="53">
        <f t="shared" si="512"/>
        <v>6.1423772772628145E-7</v>
      </c>
      <c r="BG572" s="51">
        <f t="shared" si="533"/>
        <v>6.1112234616877172</v>
      </c>
      <c r="BH572" s="51">
        <f t="shared" si="513"/>
        <v>-8.937222201114545E-3</v>
      </c>
      <c r="BI572" s="51">
        <f t="shared" si="514"/>
        <v>-8.3790940487103574E-2</v>
      </c>
    </row>
    <row r="573" spans="1:61" ht="12.75" customHeight="1" x14ac:dyDescent="0.2">
      <c r="A573" s="45">
        <f t="shared" si="515"/>
        <v>547</v>
      </c>
      <c r="B573" s="57">
        <f t="shared" si="534"/>
        <v>9.6756983508100983E-2</v>
      </c>
      <c r="C573" s="16">
        <f t="shared" si="516"/>
        <v>9.2209116572576022E-2</v>
      </c>
      <c r="D573" s="34">
        <f t="shared" si="517"/>
        <v>1</v>
      </c>
      <c r="E573" s="49">
        <f t="shared" si="535"/>
        <v>7.9840386518724951E-2</v>
      </c>
      <c r="F573" s="49">
        <f t="shared" si="518"/>
        <v>4.6130632306827915E-2</v>
      </c>
      <c r="G573" s="20">
        <f t="shared" si="489"/>
        <v>4.6130632306827915E-2</v>
      </c>
      <c r="H573" s="49">
        <f t="shared" si="519"/>
        <v>30.018720425201426</v>
      </c>
      <c r="I573" s="20">
        <f t="shared" si="490"/>
        <v>30.018720425201426</v>
      </c>
      <c r="J573" s="57">
        <f t="shared" si="520"/>
        <v>0</v>
      </c>
      <c r="K573" s="16">
        <f t="shared" si="491"/>
        <v>30.018720425201426</v>
      </c>
      <c r="L573" s="34">
        <f t="shared" si="521"/>
        <v>1</v>
      </c>
      <c r="M573" s="49">
        <f t="shared" si="536"/>
        <v>59.981311715807379</v>
      </c>
      <c r="N573" s="20">
        <f t="shared" si="537"/>
        <v>59.981311715807379</v>
      </c>
      <c r="O573" s="16">
        <f t="shared" si="522"/>
        <v>30.018688284192621</v>
      </c>
      <c r="P573" s="49">
        <f t="shared" si="538"/>
        <v>4.6130632306827936E-2</v>
      </c>
      <c r="Q573" s="20">
        <f t="shared" si="492"/>
        <v>4.6130632306827936E-2</v>
      </c>
      <c r="R573" s="49">
        <f t="shared" si="539"/>
        <v>9.2209116577355532E-2</v>
      </c>
      <c r="S573" s="20">
        <f t="shared" si="493"/>
        <v>9.2209116577355532E-2</v>
      </c>
      <c r="T573" s="57">
        <f t="shared" si="540"/>
        <v>-8.3790940487103574E-2</v>
      </c>
      <c r="U573" s="16">
        <f t="shared" si="523"/>
        <v>-3.9505539683786228E-3</v>
      </c>
      <c r="V573" s="16">
        <f t="shared" si="541"/>
        <v>-3.9505539683786228E-3</v>
      </c>
      <c r="W573" s="34">
        <f t="shared" si="494"/>
        <v>4</v>
      </c>
      <c r="X573" s="49">
        <f t="shared" si="542"/>
        <v>59.981279653490532</v>
      </c>
      <c r="Y573" s="20">
        <f t="shared" si="543"/>
        <v>59.981279653490532</v>
      </c>
      <c r="Z573" s="16">
        <f t="shared" si="524"/>
        <v>30.018720346509468</v>
      </c>
      <c r="AA573" s="49">
        <f t="shared" si="495"/>
        <v>-2.2825747542869887E-3</v>
      </c>
      <c r="AB573" s="20">
        <f t="shared" si="525"/>
        <v>359.9977174252457</v>
      </c>
      <c r="AC573" s="49">
        <f t="shared" si="526"/>
        <v>4.5625677247594773E-3</v>
      </c>
      <c r="AD573" s="20">
        <f t="shared" si="527"/>
        <v>359.99543743227525</v>
      </c>
      <c r="AF573" s="58">
        <f t="shared" si="544"/>
        <v>6.1112234616877172</v>
      </c>
      <c r="AG573" s="51">
        <f t="shared" si="528"/>
        <v>366.67340770126305</v>
      </c>
      <c r="AH573" s="16">
        <f t="shared" si="529"/>
        <v>250.00459615995209</v>
      </c>
      <c r="AI573" s="52">
        <f t="shared" si="496"/>
        <v>159.83990451167301</v>
      </c>
      <c r="AJ573" s="52">
        <f t="shared" si="530"/>
        <v>4.8413207061116736E-2</v>
      </c>
      <c r="AK573" s="16">
        <f t="shared" si="545"/>
        <v>26.472580866002147</v>
      </c>
      <c r="AL573" s="16">
        <f t="shared" si="546"/>
        <v>26.470298291247843</v>
      </c>
      <c r="AM573" s="32">
        <f t="shared" si="497"/>
        <v>6.1112234471609526</v>
      </c>
      <c r="AN573" s="32">
        <f t="shared" si="498"/>
        <v>-4.2136992086087019E-4</v>
      </c>
      <c r="AO573" s="32">
        <f t="shared" si="499"/>
        <v>5.4705566798734067</v>
      </c>
      <c r="AP573" s="32">
        <f t="shared" si="500"/>
        <v>-4.2136992086087019E-4</v>
      </c>
      <c r="AQ573" s="32">
        <f t="shared" si="501"/>
        <v>2.7239790075223138</v>
      </c>
      <c r="AR573" s="56">
        <f t="shared" si="548"/>
        <v>3230.9499150735601</v>
      </c>
      <c r="AS573" s="56">
        <f t="shared" si="548"/>
        <v>-8.0427278278600467E-2</v>
      </c>
      <c r="AT573" s="56">
        <f t="shared" si="548"/>
        <v>759.82950022517662</v>
      </c>
      <c r="AU573" s="55">
        <f t="shared" si="532"/>
        <v>0.31005890174502254</v>
      </c>
      <c r="AV573" s="56">
        <f t="shared" si="502"/>
        <v>11547.429962765034</v>
      </c>
      <c r="AW573" s="53">
        <f t="shared" si="503"/>
        <v>1.032019476727784E-2</v>
      </c>
      <c r="AX573" s="53">
        <f t="shared" si="504"/>
        <v>9.6756992707761114E-2</v>
      </c>
      <c r="AY573" s="56">
        <f t="shared" si="505"/>
        <v>676.66089324684697</v>
      </c>
      <c r="AZ573" s="56">
        <f t="shared" si="506"/>
        <v>399.59976127918253</v>
      </c>
      <c r="BA573" s="53">
        <f t="shared" si="507"/>
        <v>7.4403432051347793E-3</v>
      </c>
      <c r="BB573" s="56">
        <f t="shared" si="508"/>
        <v>277.09845315417664</v>
      </c>
      <c r="BC573" s="56">
        <f t="shared" si="509"/>
        <v>-3.7321186512201621E-2</v>
      </c>
      <c r="BD573" s="53">
        <f t="shared" si="510"/>
        <v>-3.3354773745654863E-8</v>
      </c>
      <c r="BE573" s="32">
        <f t="shared" si="511"/>
        <v>6.1112234283329432</v>
      </c>
      <c r="BF573" s="53">
        <f t="shared" si="512"/>
        <v>6.1622302704240799E-7</v>
      </c>
      <c r="BG573" s="51">
        <f t="shared" si="533"/>
        <v>6.1112240445559705</v>
      </c>
      <c r="BH573" s="51">
        <f t="shared" si="513"/>
        <v>-8.93722220097788E-3</v>
      </c>
      <c r="BI573" s="51">
        <f t="shared" si="514"/>
        <v>-8.3790932518975111E-2</v>
      </c>
    </row>
    <row r="574" spans="1:61" ht="12.75" customHeight="1" x14ac:dyDescent="0.2">
      <c r="A574" s="45">
        <f t="shared" si="515"/>
        <v>548</v>
      </c>
      <c r="B574" s="57">
        <f t="shared" si="534"/>
        <v>9.6756992707761114E-2</v>
      </c>
      <c r="C574" s="16">
        <f t="shared" si="516"/>
        <v>9.2194424983006229E-2</v>
      </c>
      <c r="D574" s="34">
        <f t="shared" si="517"/>
        <v>1</v>
      </c>
      <c r="E574" s="49">
        <f t="shared" si="535"/>
        <v>7.9827639819452553E-2</v>
      </c>
      <c r="F574" s="49">
        <f t="shared" si="518"/>
        <v>4.6123327019191807E-2</v>
      </c>
      <c r="G574" s="20">
        <f t="shared" si="489"/>
        <v>4.6123327019191807E-2</v>
      </c>
      <c r="H574" s="49">
        <f t="shared" si="519"/>
        <v>30.018752477297831</v>
      </c>
      <c r="I574" s="20">
        <f t="shared" si="490"/>
        <v>30.018752477297831</v>
      </c>
      <c r="J574" s="57">
        <f t="shared" si="520"/>
        <v>0</v>
      </c>
      <c r="K574" s="16">
        <f t="shared" si="491"/>
        <v>30.018752477297831</v>
      </c>
      <c r="L574" s="34">
        <f t="shared" si="521"/>
        <v>1</v>
      </c>
      <c r="M574" s="49">
        <f t="shared" si="536"/>
        <v>59.981279653490532</v>
      </c>
      <c r="N574" s="20">
        <f t="shared" si="537"/>
        <v>59.981279653490532</v>
      </c>
      <c r="O574" s="16">
        <f t="shared" si="522"/>
        <v>30.018720346509468</v>
      </c>
      <c r="P574" s="49">
        <f t="shared" si="538"/>
        <v>4.6123327019191813E-2</v>
      </c>
      <c r="Q574" s="20">
        <f t="shared" si="492"/>
        <v>4.6123327019191813E-2</v>
      </c>
      <c r="R574" s="49">
        <f t="shared" si="539"/>
        <v>9.2194424979908138E-2</v>
      </c>
      <c r="S574" s="20">
        <f t="shared" si="493"/>
        <v>9.2194424979908138E-2</v>
      </c>
      <c r="T574" s="57">
        <f t="shared" si="540"/>
        <v>-8.3790932518975111E-2</v>
      </c>
      <c r="U574" s="16">
        <f t="shared" si="523"/>
        <v>-3.9632926995225581E-3</v>
      </c>
      <c r="V574" s="16">
        <f t="shared" si="541"/>
        <v>-3.9632926995225581E-3</v>
      </c>
      <c r="W574" s="34">
        <f t="shared" si="494"/>
        <v>4</v>
      </c>
      <c r="X574" s="49">
        <f t="shared" si="542"/>
        <v>59.981247601902545</v>
      </c>
      <c r="Y574" s="20">
        <f t="shared" si="543"/>
        <v>59.981247601902545</v>
      </c>
      <c r="Z574" s="16">
        <f t="shared" si="524"/>
        <v>30.018752398097455</v>
      </c>
      <c r="AA574" s="49">
        <f t="shared" si="495"/>
        <v>-2.289937971994845E-3</v>
      </c>
      <c r="AB574" s="20">
        <f t="shared" si="525"/>
        <v>359.99771006202798</v>
      </c>
      <c r="AC574" s="49">
        <f t="shared" si="526"/>
        <v>4.5772813367087163E-3</v>
      </c>
      <c r="AD574" s="20">
        <f t="shared" si="527"/>
        <v>359.99542271866329</v>
      </c>
      <c r="AF574" s="58">
        <f t="shared" si="544"/>
        <v>6.1112240445559705</v>
      </c>
      <c r="AG574" s="51">
        <f t="shared" si="528"/>
        <v>366.67344267335824</v>
      </c>
      <c r="AH574" s="16">
        <f t="shared" si="529"/>
        <v>250.00462000456244</v>
      </c>
      <c r="AI574" s="52">
        <f t="shared" si="496"/>
        <v>159.83993500167588</v>
      </c>
      <c r="AJ574" s="52">
        <f t="shared" si="530"/>
        <v>4.8413264991211236E-2</v>
      </c>
      <c r="AK574" s="16">
        <f t="shared" si="545"/>
        <v>26.520994130993358</v>
      </c>
      <c r="AL574" s="16">
        <f t="shared" si="546"/>
        <v>26.518704193021335</v>
      </c>
      <c r="AM574" s="32">
        <f t="shared" si="497"/>
        <v>6.1112240299353688</v>
      </c>
      <c r="AN574" s="32">
        <f t="shared" si="498"/>
        <v>-4.2272868660578897E-4</v>
      </c>
      <c r="AO574" s="32">
        <f t="shared" si="499"/>
        <v>5.4682539164163169</v>
      </c>
      <c r="AP574" s="32">
        <f t="shared" si="500"/>
        <v>-4.2272868660578897E-4</v>
      </c>
      <c r="AQ574" s="32">
        <f t="shared" si="501"/>
        <v>2.7286000530779693</v>
      </c>
      <c r="AR574" s="56">
        <f t="shared" si="548"/>
        <v>3236.4181689899765</v>
      </c>
      <c r="AS574" s="56">
        <f t="shared" si="548"/>
        <v>-8.085000696520625E-2</v>
      </c>
      <c r="AT574" s="56">
        <f t="shared" si="548"/>
        <v>762.55810027825464</v>
      </c>
      <c r="AU574" s="55">
        <f t="shared" si="532"/>
        <v>0.31005890174502254</v>
      </c>
      <c r="AV574" s="56">
        <f t="shared" si="502"/>
        <v>11547.43216547639</v>
      </c>
      <c r="AW574" s="53">
        <f t="shared" si="503"/>
        <v>1.0320196735889926E-2</v>
      </c>
      <c r="AX574" s="53">
        <f t="shared" si="504"/>
        <v>9.6757001936122619E-2</v>
      </c>
      <c r="AY574" s="56">
        <f t="shared" si="505"/>
        <v>676.66082870917819</v>
      </c>
      <c r="AZ574" s="56">
        <f t="shared" si="506"/>
        <v>399.59983750418974</v>
      </c>
      <c r="BA574" s="53">
        <f t="shared" si="507"/>
        <v>7.4403432051347793E-3</v>
      </c>
      <c r="BB574" s="56">
        <f t="shared" si="508"/>
        <v>277.09850601164464</v>
      </c>
      <c r="BC574" s="56">
        <f t="shared" si="509"/>
        <v>-3.7514806656190558E-2</v>
      </c>
      <c r="BD574" s="53">
        <f t="shared" si="510"/>
        <v>-3.3527816371007639E-8</v>
      </c>
      <c r="BE574" s="32">
        <f t="shared" si="511"/>
        <v>6.1112240110281544</v>
      </c>
      <c r="BF574" s="53">
        <f t="shared" si="512"/>
        <v>6.1821006468738846E-7</v>
      </c>
      <c r="BG574" s="51">
        <f t="shared" si="533"/>
        <v>6.1112246292382189</v>
      </c>
      <c r="BH574" s="51">
        <f t="shared" si="513"/>
        <v>-8.9372222008406513E-3</v>
      </c>
      <c r="BI574" s="51">
        <f t="shared" si="514"/>
        <v>-8.3790924525987659E-2</v>
      </c>
    </row>
    <row r="575" spans="1:61" ht="12.75" customHeight="1" x14ac:dyDescent="0.2">
      <c r="A575" s="45">
        <f t="shared" si="515"/>
        <v>549</v>
      </c>
      <c r="B575" s="57">
        <f t="shared" si="534"/>
        <v>9.6757001936122619E-2</v>
      </c>
      <c r="C575" s="16">
        <f t="shared" si="516"/>
        <v>9.2179720599403936E-2</v>
      </c>
      <c r="D575" s="34">
        <f t="shared" si="517"/>
        <v>1</v>
      </c>
      <c r="E575" s="49">
        <f t="shared" si="535"/>
        <v>7.981488205915592E-2</v>
      </c>
      <c r="F575" s="49">
        <f t="shared" si="518"/>
        <v>4.6116015301708377E-2</v>
      </c>
      <c r="G575" s="20">
        <f t="shared" si="489"/>
        <v>4.6116015301708377E-2</v>
      </c>
      <c r="H575" s="49">
        <f t="shared" si="519"/>
        <v>30.018784518658055</v>
      </c>
      <c r="I575" s="20">
        <f t="shared" si="490"/>
        <v>30.018784518658055</v>
      </c>
      <c r="J575" s="57">
        <f t="shared" si="520"/>
        <v>0</v>
      </c>
      <c r="K575" s="16">
        <f t="shared" si="491"/>
        <v>30.018784518658055</v>
      </c>
      <c r="L575" s="34">
        <f t="shared" si="521"/>
        <v>1</v>
      </c>
      <c r="M575" s="49">
        <f t="shared" si="536"/>
        <v>59.981247601902545</v>
      </c>
      <c r="N575" s="20">
        <f t="shared" si="537"/>
        <v>59.981247601902545</v>
      </c>
      <c r="O575" s="16">
        <f t="shared" si="522"/>
        <v>30.018752398097455</v>
      </c>
      <c r="P575" s="49">
        <f t="shared" si="538"/>
        <v>4.6116015301708356E-2</v>
      </c>
      <c r="Q575" s="20">
        <f t="shared" si="492"/>
        <v>4.6116015301708356E-2</v>
      </c>
      <c r="R575" s="49">
        <f t="shared" si="539"/>
        <v>9.2179720598793702E-2</v>
      </c>
      <c r="S575" s="20">
        <f t="shared" si="493"/>
        <v>9.2179720598793702E-2</v>
      </c>
      <c r="T575" s="57">
        <f t="shared" si="540"/>
        <v>-8.3790924525987659E-2</v>
      </c>
      <c r="U575" s="16">
        <f t="shared" si="523"/>
        <v>-3.976042466831739E-3</v>
      </c>
      <c r="V575" s="16">
        <f t="shared" si="541"/>
        <v>-3.976042466831739E-3</v>
      </c>
      <c r="W575" s="34">
        <f t="shared" si="494"/>
        <v>4</v>
      </c>
      <c r="X575" s="49">
        <f t="shared" si="542"/>
        <v>59.9812155610528</v>
      </c>
      <c r="Y575" s="20">
        <f t="shared" si="543"/>
        <v>59.9812155610528</v>
      </c>
      <c r="Z575" s="16">
        <f t="shared" si="524"/>
        <v>30.0187844389472</v>
      </c>
      <c r="AA575" s="49">
        <f t="shared" si="495"/>
        <v>-2.2973075842793026E-3</v>
      </c>
      <c r="AB575" s="20">
        <f t="shared" si="525"/>
        <v>359.99770269241571</v>
      </c>
      <c r="AC575" s="49">
        <f t="shared" si="526"/>
        <v>4.5920078068644767E-3</v>
      </c>
      <c r="AD575" s="20">
        <f t="shared" si="527"/>
        <v>359.99540799219312</v>
      </c>
      <c r="AF575" s="58">
        <f t="shared" si="544"/>
        <v>6.1112246292382189</v>
      </c>
      <c r="AG575" s="51">
        <f t="shared" si="528"/>
        <v>366.67347775429312</v>
      </c>
      <c r="AH575" s="16">
        <f t="shared" si="529"/>
        <v>250.00464392338168</v>
      </c>
      <c r="AI575" s="52">
        <f t="shared" si="496"/>
        <v>159.83996558657219</v>
      </c>
      <c r="AJ575" s="52">
        <f t="shared" si="530"/>
        <v>4.8413322886005972E-2</v>
      </c>
      <c r="AK575" s="16">
        <f t="shared" si="545"/>
        <v>26.569407453879364</v>
      </c>
      <c r="AL575" s="16">
        <f t="shared" si="546"/>
        <v>26.567110146295079</v>
      </c>
      <c r="AM575" s="32">
        <f t="shared" si="497"/>
        <v>6.1112246145233966</v>
      </c>
      <c r="AN575" s="32">
        <f t="shared" si="498"/>
        <v>-4.2408862986407039E-4</v>
      </c>
      <c r="AO575" s="32">
        <f t="shared" si="499"/>
        <v>5.4659472486717995</v>
      </c>
      <c r="AP575" s="32">
        <f t="shared" si="500"/>
        <v>-4.2408862986407039E-4</v>
      </c>
      <c r="AQ575" s="32">
        <f t="shared" si="501"/>
        <v>2.7332191576772287</v>
      </c>
      <c r="AR575" s="56">
        <f t="shared" si="548"/>
        <v>3241.8841162386484</v>
      </c>
      <c r="AS575" s="56">
        <f t="shared" si="548"/>
        <v>-8.1274095595070317E-2</v>
      </c>
      <c r="AT575" s="56">
        <f t="shared" si="548"/>
        <v>765.29131943593188</v>
      </c>
      <c r="AU575" s="55">
        <f t="shared" si="532"/>
        <v>0.31005890174502254</v>
      </c>
      <c r="AV575" s="56">
        <f t="shared" si="502"/>
        <v>11547.434375043202</v>
      </c>
      <c r="AW575" s="53">
        <f t="shared" si="503"/>
        <v>1.0320198710628888E-2</v>
      </c>
      <c r="AX575" s="53">
        <f t="shared" si="504"/>
        <v>9.675701119320447E-2</v>
      </c>
      <c r="AY575" s="56">
        <f t="shared" si="505"/>
        <v>676.66076397066865</v>
      </c>
      <c r="AZ575" s="56">
        <f t="shared" si="506"/>
        <v>399.59991396643045</v>
      </c>
      <c r="BA575" s="53">
        <f t="shared" si="507"/>
        <v>7.4403432051347793E-3</v>
      </c>
      <c r="BB575" s="56">
        <f t="shared" si="508"/>
        <v>277.09855903361984</v>
      </c>
      <c r="BC575" s="56">
        <f t="shared" si="509"/>
        <v>-3.7709029381630899E-2</v>
      </c>
      <c r="BD575" s="53">
        <f t="shared" si="510"/>
        <v>-3.3701397536794236E-8</v>
      </c>
      <c r="BE575" s="32">
        <f t="shared" si="511"/>
        <v>6.1112245955368216</v>
      </c>
      <c r="BF575" s="53">
        <f t="shared" si="512"/>
        <v>6.2019882379702346E-7</v>
      </c>
      <c r="BG575" s="51">
        <f t="shared" si="533"/>
        <v>6.1112252157356455</v>
      </c>
      <c r="BH575" s="51">
        <f t="shared" si="513"/>
        <v>-8.9372222007028622E-3</v>
      </c>
      <c r="BI575" s="51">
        <f t="shared" si="514"/>
        <v>-8.3790916508124799E-2</v>
      </c>
    </row>
    <row r="576" spans="1:61" ht="12.75" customHeight="1" x14ac:dyDescent="0.2">
      <c r="A576" s="45">
        <f t="shared" si="515"/>
        <v>550</v>
      </c>
      <c r="B576" s="57">
        <f t="shared" si="534"/>
        <v>9.675701119320447E-2</v>
      </c>
      <c r="C576" s="16">
        <f t="shared" si="516"/>
        <v>9.2165003386298849E-2</v>
      </c>
      <c r="D576" s="34">
        <f t="shared" si="517"/>
        <v>1</v>
      </c>
      <c r="E576" s="49">
        <f t="shared" si="535"/>
        <v>7.9802113207136913E-2</v>
      </c>
      <c r="F576" s="49">
        <f t="shared" si="518"/>
        <v>4.6108697136607903E-2</v>
      </c>
      <c r="G576" s="20">
        <f t="shared" si="489"/>
        <v>4.6108697136607903E-2</v>
      </c>
      <c r="H576" s="49">
        <f t="shared" si="519"/>
        <v>30.018816549272714</v>
      </c>
      <c r="I576" s="20">
        <f t="shared" si="490"/>
        <v>30.018816549272714</v>
      </c>
      <c r="J576" s="57">
        <f t="shared" si="520"/>
        <v>0</v>
      </c>
      <c r="K576" s="16">
        <f t="shared" si="491"/>
        <v>30.018816549272714</v>
      </c>
      <c r="L576" s="34">
        <f t="shared" si="521"/>
        <v>1</v>
      </c>
      <c r="M576" s="49">
        <f t="shared" si="536"/>
        <v>59.9812155610528</v>
      </c>
      <c r="N576" s="20">
        <f t="shared" si="537"/>
        <v>59.9812155610528</v>
      </c>
      <c r="O576" s="16">
        <f t="shared" si="522"/>
        <v>30.0187844389472</v>
      </c>
      <c r="P576" s="49">
        <f t="shared" si="538"/>
        <v>4.6108697136607903E-2</v>
      </c>
      <c r="Q576" s="20">
        <f t="shared" si="492"/>
        <v>4.6108697136607903E-2</v>
      </c>
      <c r="R576" s="49">
        <f t="shared" si="539"/>
        <v>9.2165003384408278E-2</v>
      </c>
      <c r="S576" s="20">
        <f t="shared" si="493"/>
        <v>9.2165003384408278E-2</v>
      </c>
      <c r="T576" s="57">
        <f t="shared" si="540"/>
        <v>-8.3790916508124799E-2</v>
      </c>
      <c r="U576" s="16">
        <f t="shared" si="523"/>
        <v>-3.9888033009878865E-3</v>
      </c>
      <c r="V576" s="16">
        <f t="shared" si="541"/>
        <v>-3.9888033009878865E-3</v>
      </c>
      <c r="W576" s="34">
        <f t="shared" si="494"/>
        <v>4</v>
      </c>
      <c r="X576" s="49">
        <f t="shared" si="542"/>
        <v>59.981183530950737</v>
      </c>
      <c r="Y576" s="20">
        <f t="shared" si="543"/>
        <v>59.981183530950737</v>
      </c>
      <c r="Z576" s="16">
        <f t="shared" si="524"/>
        <v>30.018816469049263</v>
      </c>
      <c r="AA576" s="49">
        <f t="shared" si="495"/>
        <v>-2.3046836088821813E-3</v>
      </c>
      <c r="AB576" s="20">
        <f t="shared" si="525"/>
        <v>359.99769531639112</v>
      </c>
      <c r="AC576" s="49">
        <f t="shared" si="526"/>
        <v>4.606747091055215E-3</v>
      </c>
      <c r="AD576" s="20">
        <f t="shared" si="527"/>
        <v>359.99539325290897</v>
      </c>
      <c r="AF576" s="58">
        <f t="shared" si="544"/>
        <v>6.1112252157356455</v>
      </c>
      <c r="AG576" s="51">
        <f t="shared" si="528"/>
        <v>366.67351294413874</v>
      </c>
      <c r="AH576" s="16">
        <f t="shared" si="529"/>
        <v>250.00466791645826</v>
      </c>
      <c r="AI576" s="52">
        <f t="shared" si="496"/>
        <v>159.83999626642404</v>
      </c>
      <c r="AJ576" s="52">
        <f t="shared" si="530"/>
        <v>4.8413380745500945E-2</v>
      </c>
      <c r="AK576" s="16">
        <f t="shared" si="545"/>
        <v>26.617820834624865</v>
      </c>
      <c r="AL576" s="16">
        <f t="shared" si="546"/>
        <v>26.615516151015981</v>
      </c>
      <c r="AM576" s="32">
        <f t="shared" si="497"/>
        <v>6.111225200926218</v>
      </c>
      <c r="AN576" s="32">
        <f t="shared" si="498"/>
        <v>-4.2544975390988878E-4</v>
      </c>
      <c r="AO576" s="32">
        <f t="shared" si="499"/>
        <v>5.4636366782745984</v>
      </c>
      <c r="AP576" s="32">
        <f t="shared" si="500"/>
        <v>-4.2544975390988878E-4</v>
      </c>
      <c r="AQ576" s="32">
        <f t="shared" si="501"/>
        <v>2.7378363180161465</v>
      </c>
      <c r="AR576" s="56">
        <f t="shared" si="548"/>
        <v>3247.3477529169231</v>
      </c>
      <c r="AS576" s="56">
        <f t="shared" si="548"/>
        <v>-8.1699545348980204E-2</v>
      </c>
      <c r="AT576" s="56">
        <f t="shared" si="548"/>
        <v>768.02915575394798</v>
      </c>
      <c r="AU576" s="55">
        <f t="shared" si="532"/>
        <v>0.31005890174502254</v>
      </c>
      <c r="AV576" s="56">
        <f t="shared" si="502"/>
        <v>11547.436591469956</v>
      </c>
      <c r="AW576" s="53">
        <f t="shared" si="503"/>
        <v>1.0320200691498733E-2</v>
      </c>
      <c r="AX576" s="53">
        <f t="shared" si="504"/>
        <v>9.6757020479025541E-2</v>
      </c>
      <c r="AY576" s="56">
        <f t="shared" si="505"/>
        <v>676.66069903118705</v>
      </c>
      <c r="AZ576" s="56">
        <f t="shared" si="506"/>
        <v>399.59999066606008</v>
      </c>
      <c r="BA576" s="53">
        <f t="shared" si="507"/>
        <v>7.4403432051347793E-3</v>
      </c>
      <c r="BB576" s="56">
        <f t="shared" si="508"/>
        <v>277.09861222020999</v>
      </c>
      <c r="BC576" s="56">
        <f t="shared" si="509"/>
        <v>-3.7903855083015969E-2</v>
      </c>
      <c r="BD576" s="53">
        <f t="shared" si="510"/>
        <v>-3.3875517595582105E-8</v>
      </c>
      <c r="BE576" s="32">
        <f t="shared" si="511"/>
        <v>6.111225181860128</v>
      </c>
      <c r="BF576" s="53">
        <f t="shared" si="512"/>
        <v>6.2218930915716921E-7</v>
      </c>
      <c r="BG576" s="51">
        <f t="shared" si="533"/>
        <v>6.1112258040494369</v>
      </c>
      <c r="BH576" s="51">
        <f t="shared" si="513"/>
        <v>-8.9372222005645111E-3</v>
      </c>
      <c r="BI576" s="51">
        <f t="shared" si="514"/>
        <v>-8.3790908465370351E-2</v>
      </c>
    </row>
    <row r="577" spans="1:61" ht="12.75" customHeight="1" x14ac:dyDescent="0.2">
      <c r="A577" s="45">
        <f t="shared" si="515"/>
        <v>551</v>
      </c>
      <c r="B577" s="57">
        <f t="shared" si="534"/>
        <v>9.6757020479025541E-2</v>
      </c>
      <c r="C577" s="16">
        <f t="shared" si="516"/>
        <v>9.2150273387971993E-2</v>
      </c>
      <c r="D577" s="34">
        <f t="shared" si="517"/>
        <v>1</v>
      </c>
      <c r="E577" s="49">
        <f t="shared" si="535"/>
        <v>7.9789333301750989E-2</v>
      </c>
      <c r="F577" s="49">
        <f t="shared" si="518"/>
        <v>4.6101372546018975E-2</v>
      </c>
      <c r="G577" s="20">
        <f t="shared" si="489"/>
        <v>4.6101372546018975E-2</v>
      </c>
      <c r="H577" s="49">
        <f t="shared" si="519"/>
        <v>30.018848569132413</v>
      </c>
      <c r="I577" s="20">
        <f t="shared" si="490"/>
        <v>30.018848569132413</v>
      </c>
      <c r="J577" s="57">
        <f t="shared" si="520"/>
        <v>0</v>
      </c>
      <c r="K577" s="16">
        <f t="shared" si="491"/>
        <v>30.018848569132413</v>
      </c>
      <c r="L577" s="34">
        <f t="shared" si="521"/>
        <v>1</v>
      </c>
      <c r="M577" s="49">
        <f t="shared" si="536"/>
        <v>59.981183530950737</v>
      </c>
      <c r="N577" s="20">
        <f t="shared" si="537"/>
        <v>59.981183530950737</v>
      </c>
      <c r="O577" s="16">
        <f t="shared" si="522"/>
        <v>30.018816469049263</v>
      </c>
      <c r="P577" s="49">
        <f t="shared" si="538"/>
        <v>4.6101372546018982E-2</v>
      </c>
      <c r="Q577" s="20">
        <f t="shared" si="492"/>
        <v>4.6101372546018982E-2</v>
      </c>
      <c r="R577" s="49">
        <f t="shared" si="539"/>
        <v>9.2150273389905321E-2</v>
      </c>
      <c r="S577" s="20">
        <f t="shared" si="493"/>
        <v>9.2150273389905321E-2</v>
      </c>
      <c r="T577" s="57">
        <f t="shared" si="540"/>
        <v>-8.3790908465370351E-2</v>
      </c>
      <c r="U577" s="16">
        <f t="shared" si="523"/>
        <v>-4.0015751636193614E-3</v>
      </c>
      <c r="V577" s="16">
        <f t="shared" si="541"/>
        <v>-4.0015751636193614E-3</v>
      </c>
      <c r="W577" s="34">
        <f t="shared" si="494"/>
        <v>4</v>
      </c>
      <c r="X577" s="49">
        <f t="shared" si="542"/>
        <v>59.981151511605688</v>
      </c>
      <c r="Y577" s="20">
        <f t="shared" si="543"/>
        <v>59.981151511605688</v>
      </c>
      <c r="Z577" s="16">
        <f t="shared" si="524"/>
        <v>30.018848488394312</v>
      </c>
      <c r="AA577" s="49">
        <f t="shared" si="495"/>
        <v>-2.3120660236470884E-3</v>
      </c>
      <c r="AB577" s="20">
        <f t="shared" si="525"/>
        <v>359.99768793397635</v>
      </c>
      <c r="AC577" s="49">
        <f t="shared" si="526"/>
        <v>4.621498987799154E-3</v>
      </c>
      <c r="AD577" s="20">
        <f t="shared" si="527"/>
        <v>359.99537850101223</v>
      </c>
      <c r="AF577" s="58">
        <f t="shared" si="544"/>
        <v>6.1112258040494369</v>
      </c>
      <c r="AG577" s="51">
        <f t="shared" si="528"/>
        <v>366.67354824296621</v>
      </c>
      <c r="AH577" s="16">
        <f t="shared" si="529"/>
        <v>250.00469198384062</v>
      </c>
      <c r="AI577" s="52">
        <f t="shared" si="496"/>
        <v>159.84002704129335</v>
      </c>
      <c r="AJ577" s="52">
        <f t="shared" si="530"/>
        <v>4.8413438569639311E-2</v>
      </c>
      <c r="AK577" s="16">
        <f t="shared" si="545"/>
        <v>26.666234273194505</v>
      </c>
      <c r="AL577" s="16">
        <f t="shared" si="546"/>
        <v>26.663922207170856</v>
      </c>
      <c r="AM577" s="32">
        <f t="shared" si="497"/>
        <v>6.1112257891450188</v>
      </c>
      <c r="AN577" s="32">
        <f t="shared" si="498"/>
        <v>-4.2681205465212169E-4</v>
      </c>
      <c r="AO577" s="32">
        <f t="shared" si="499"/>
        <v>5.4613222068603546</v>
      </c>
      <c r="AP577" s="32">
        <f t="shared" si="500"/>
        <v>-4.2681205465212169E-4</v>
      </c>
      <c r="AQ577" s="32">
        <f t="shared" si="501"/>
        <v>2.7424515307959587</v>
      </c>
      <c r="AR577" s="56">
        <f t="shared" si="548"/>
        <v>3252.8090751237833</v>
      </c>
      <c r="AS577" s="56">
        <f t="shared" si="548"/>
        <v>-8.2126357403632319E-2</v>
      </c>
      <c r="AT577" s="56">
        <f t="shared" si="548"/>
        <v>770.77160728474394</v>
      </c>
      <c r="AU577" s="55">
        <f t="shared" si="532"/>
        <v>0.31005890174502254</v>
      </c>
      <c r="AV577" s="56">
        <f t="shared" si="502"/>
        <v>11547.438814761123</v>
      </c>
      <c r="AW577" s="53">
        <f t="shared" si="503"/>
        <v>1.0320202678503454E-2</v>
      </c>
      <c r="AX577" s="53">
        <f t="shared" si="504"/>
        <v>9.6757029793604413E-2</v>
      </c>
      <c r="AY577" s="56">
        <f t="shared" si="505"/>
        <v>676.66063389060253</v>
      </c>
      <c r="AZ577" s="56">
        <f t="shared" si="506"/>
        <v>399.60006760323336</v>
      </c>
      <c r="BA577" s="53">
        <f t="shared" si="507"/>
        <v>7.4403432051347793E-3</v>
      </c>
      <c r="BB577" s="56">
        <f t="shared" si="508"/>
        <v>277.09866557152242</v>
      </c>
      <c r="BC577" s="56">
        <f t="shared" si="509"/>
        <v>-3.8099284153247481E-2</v>
      </c>
      <c r="BD577" s="53">
        <f t="shared" si="510"/>
        <v>-3.4050176898516239E-8</v>
      </c>
      <c r="BE577" s="32">
        <f t="shared" si="511"/>
        <v>6.11122576999926</v>
      </c>
      <c r="BF577" s="53">
        <f t="shared" si="512"/>
        <v>6.2418151478246538E-7</v>
      </c>
      <c r="BG577" s="51">
        <f t="shared" si="533"/>
        <v>6.1112263941807745</v>
      </c>
      <c r="BH577" s="51">
        <f t="shared" si="513"/>
        <v>-8.9372222004255961E-3</v>
      </c>
      <c r="BI577" s="51">
        <f t="shared" si="514"/>
        <v>-8.3790900397707993E-2</v>
      </c>
    </row>
    <row r="578" spans="1:61" ht="12.75" customHeight="1" x14ac:dyDescent="0.2">
      <c r="A578" s="45">
        <f t="shared" si="515"/>
        <v>552</v>
      </c>
      <c r="B578" s="57">
        <f t="shared" si="534"/>
        <v>9.6757029793604413E-2</v>
      </c>
      <c r="C578" s="16">
        <f t="shared" si="516"/>
        <v>9.2135530805819599E-2</v>
      </c>
      <c r="D578" s="34">
        <f t="shared" si="517"/>
        <v>1</v>
      </c>
      <c r="E578" s="49">
        <f t="shared" si="535"/>
        <v>7.9776542517393328E-2</v>
      </c>
      <c r="F578" s="49">
        <f t="shared" si="518"/>
        <v>4.6094041630672926E-2</v>
      </c>
      <c r="G578" s="20">
        <f t="shared" si="489"/>
        <v>4.6094041630672926E-2</v>
      </c>
      <c r="H578" s="49">
        <f t="shared" si="519"/>
        <v>30.018880578227961</v>
      </c>
      <c r="I578" s="20">
        <f t="shared" si="490"/>
        <v>30.018880578227961</v>
      </c>
      <c r="J578" s="57">
        <f t="shared" si="520"/>
        <v>0</v>
      </c>
      <c r="K578" s="16">
        <f t="shared" si="491"/>
        <v>30.018880578227961</v>
      </c>
      <c r="L578" s="34">
        <f t="shared" si="521"/>
        <v>1</v>
      </c>
      <c r="M578" s="49">
        <f t="shared" si="536"/>
        <v>59.98115151160566</v>
      </c>
      <c r="N578" s="20">
        <f t="shared" si="537"/>
        <v>59.98115151160566</v>
      </c>
      <c r="O578" s="16">
        <f t="shared" si="522"/>
        <v>30.01884848839434</v>
      </c>
      <c r="P578" s="49">
        <f t="shared" si="538"/>
        <v>4.6094041630672947E-2</v>
      </c>
      <c r="Q578" s="20">
        <f t="shared" si="492"/>
        <v>4.6094041630672947E-2</v>
      </c>
      <c r="R578" s="49">
        <f t="shared" si="539"/>
        <v>9.2135530810927097E-2</v>
      </c>
      <c r="S578" s="20">
        <f t="shared" si="493"/>
        <v>9.2135530810927097E-2</v>
      </c>
      <c r="T578" s="57">
        <f t="shared" si="540"/>
        <v>-8.3790900397707993E-2</v>
      </c>
      <c r="U578" s="16">
        <f t="shared" si="523"/>
        <v>-4.0143578803146646E-3</v>
      </c>
      <c r="V578" s="16">
        <f t="shared" si="541"/>
        <v>-4.0143578803146646E-3</v>
      </c>
      <c r="W578" s="34">
        <f t="shared" si="494"/>
        <v>4</v>
      </c>
      <c r="X578" s="49">
        <f t="shared" si="542"/>
        <v>59.981119503026918</v>
      </c>
      <c r="Y578" s="20">
        <f t="shared" si="543"/>
        <v>59.981119503026918</v>
      </c>
      <c r="Z578" s="16">
        <f t="shared" si="524"/>
        <v>30.018880496973082</v>
      </c>
      <c r="AA578" s="49">
        <f t="shared" si="495"/>
        <v>-2.3194547278150793E-3</v>
      </c>
      <c r="AB578" s="20">
        <f t="shared" si="525"/>
        <v>359.9976805452722</v>
      </c>
      <c r="AC578" s="49">
        <f t="shared" si="526"/>
        <v>4.6362635339143952E-3</v>
      </c>
      <c r="AD578" s="20">
        <f t="shared" si="527"/>
        <v>359.99536373646606</v>
      </c>
      <c r="AF578" s="58">
        <f t="shared" si="544"/>
        <v>6.1112263941807745</v>
      </c>
      <c r="AG578" s="51">
        <f t="shared" si="528"/>
        <v>366.67358365084647</v>
      </c>
      <c r="AH578" s="16">
        <f t="shared" si="529"/>
        <v>250.00471612557715</v>
      </c>
      <c r="AI578" s="52">
        <f t="shared" si="496"/>
        <v>159.84005791124207</v>
      </c>
      <c r="AJ578" s="52">
        <f t="shared" si="530"/>
        <v>4.8413496358477914E-2</v>
      </c>
      <c r="AK578" s="16">
        <f t="shared" si="545"/>
        <v>26.714647769552982</v>
      </c>
      <c r="AL578" s="16">
        <f t="shared" si="546"/>
        <v>26.712328314825186</v>
      </c>
      <c r="AM578" s="32">
        <f t="shared" si="497"/>
        <v>6.1112263791809811</v>
      </c>
      <c r="AN578" s="32">
        <f t="shared" si="498"/>
        <v>-4.2817551348949744E-4</v>
      </c>
      <c r="AO578" s="32">
        <f t="shared" si="499"/>
        <v>5.4590038360637276</v>
      </c>
      <c r="AP578" s="32">
        <f t="shared" si="500"/>
        <v>-4.2817551348949744E-4</v>
      </c>
      <c r="AQ578" s="32">
        <f t="shared" si="501"/>
        <v>2.7470647927267731</v>
      </c>
      <c r="AR578" s="56">
        <f t="shared" si="548"/>
        <v>3258.2680789598471</v>
      </c>
      <c r="AS578" s="56">
        <f t="shared" si="548"/>
        <v>-8.2554532917121823E-2</v>
      </c>
      <c r="AT578" s="56">
        <f t="shared" si="548"/>
        <v>773.51867207747068</v>
      </c>
      <c r="AU578" s="55">
        <f t="shared" si="532"/>
        <v>0.31005890174502254</v>
      </c>
      <c r="AV578" s="56">
        <f t="shared" si="502"/>
        <v>11547.441044921181</v>
      </c>
      <c r="AW578" s="53">
        <f t="shared" si="503"/>
        <v>1.0320204671647059E-2</v>
      </c>
      <c r="AX578" s="53">
        <f t="shared" si="504"/>
        <v>9.6757039136959974E-2</v>
      </c>
      <c r="AY578" s="56">
        <f t="shared" si="505"/>
        <v>676.66056854878423</v>
      </c>
      <c r="AZ578" s="56">
        <f t="shared" si="506"/>
        <v>399.60014477810518</v>
      </c>
      <c r="BA578" s="53">
        <f t="shared" si="507"/>
        <v>7.4403432051347793E-3</v>
      </c>
      <c r="BB578" s="56">
        <f t="shared" si="508"/>
        <v>277.09871908766445</v>
      </c>
      <c r="BC578" s="56">
        <f t="shared" si="509"/>
        <v>-3.8295316985397676E-2</v>
      </c>
      <c r="BD578" s="53">
        <f t="shared" si="510"/>
        <v>-3.4225375796894017E-8</v>
      </c>
      <c r="BE578" s="32">
        <f t="shared" si="511"/>
        <v>6.1112263599553991</v>
      </c>
      <c r="BF578" s="53">
        <f t="shared" si="512"/>
        <v>6.2617541346751655E-7</v>
      </c>
      <c r="BG578" s="51">
        <f t="shared" si="533"/>
        <v>6.1112269861308128</v>
      </c>
      <c r="BH578" s="51">
        <f t="shared" si="513"/>
        <v>-8.9372222002861192E-3</v>
      </c>
      <c r="BI578" s="51">
        <f t="shared" si="514"/>
        <v>-8.37908923051216E-2</v>
      </c>
    </row>
    <row r="579" spans="1:61" ht="12.75" customHeight="1" x14ac:dyDescent="0.2">
      <c r="A579" s="45">
        <f t="shared" si="515"/>
        <v>553</v>
      </c>
      <c r="B579" s="57">
        <f t="shared" si="534"/>
        <v>9.6757039136959974E-2</v>
      </c>
      <c r="C579" s="16">
        <f t="shared" si="516"/>
        <v>9.2120775603007132E-2</v>
      </c>
      <c r="D579" s="34">
        <f t="shared" si="517"/>
        <v>1</v>
      </c>
      <c r="E579" s="49">
        <f t="shared" si="535"/>
        <v>7.9763740822184251E-2</v>
      </c>
      <c r="F579" s="49">
        <f t="shared" si="518"/>
        <v>4.6086704372117974E-2</v>
      </c>
      <c r="G579" s="20">
        <f t="shared" si="489"/>
        <v>4.6086704372117974E-2</v>
      </c>
      <c r="H579" s="49">
        <f t="shared" si="519"/>
        <v>30.01891257655004</v>
      </c>
      <c r="I579" s="20">
        <f t="shared" si="490"/>
        <v>30.01891257655004</v>
      </c>
      <c r="J579" s="57">
        <f t="shared" si="520"/>
        <v>0</v>
      </c>
      <c r="K579" s="16">
        <f t="shared" si="491"/>
        <v>30.01891257655004</v>
      </c>
      <c r="L579" s="34">
        <f t="shared" si="521"/>
        <v>1</v>
      </c>
      <c r="M579" s="49">
        <f t="shared" si="536"/>
        <v>59.981119503026918</v>
      </c>
      <c r="N579" s="20">
        <f t="shared" si="537"/>
        <v>59.981119503026918</v>
      </c>
      <c r="O579" s="16">
        <f t="shared" si="522"/>
        <v>30.018880496973082</v>
      </c>
      <c r="P579" s="49">
        <f t="shared" si="538"/>
        <v>4.6086704372117981E-2</v>
      </c>
      <c r="Q579" s="20">
        <f t="shared" si="492"/>
        <v>4.6086704372117981E-2</v>
      </c>
      <c r="R579" s="49">
        <f t="shared" si="539"/>
        <v>9.2120775601851737E-2</v>
      </c>
      <c r="S579" s="20">
        <f t="shared" si="493"/>
        <v>9.2120775601851737E-2</v>
      </c>
      <c r="T579" s="57">
        <f t="shared" si="540"/>
        <v>-8.37908923051216E-2</v>
      </c>
      <c r="U579" s="16">
        <f t="shared" si="523"/>
        <v>-4.0271514829373495E-3</v>
      </c>
      <c r="V579" s="16">
        <f t="shared" si="541"/>
        <v>-4.0271514829373495E-3</v>
      </c>
      <c r="W579" s="34">
        <f t="shared" si="494"/>
        <v>4</v>
      </c>
      <c r="X579" s="49">
        <f t="shared" si="542"/>
        <v>59.981087505223663</v>
      </c>
      <c r="Y579" s="20">
        <f t="shared" si="543"/>
        <v>59.981087505223663</v>
      </c>
      <c r="Z579" s="16">
        <f t="shared" si="524"/>
        <v>30.018912494776337</v>
      </c>
      <c r="AA579" s="49">
        <f t="shared" si="495"/>
        <v>-2.3268497398104093E-3</v>
      </c>
      <c r="AB579" s="20">
        <f t="shared" si="525"/>
        <v>359.9976731502602</v>
      </c>
      <c r="AC579" s="49">
        <f t="shared" si="526"/>
        <v>4.6510406089596921E-3</v>
      </c>
      <c r="AD579" s="20">
        <f t="shared" si="527"/>
        <v>359.99534895939104</v>
      </c>
      <c r="AF579" s="58">
        <f t="shared" si="544"/>
        <v>6.1112269861308128</v>
      </c>
      <c r="AG579" s="51">
        <f t="shared" si="528"/>
        <v>366.67361916784876</v>
      </c>
      <c r="AH579" s="16">
        <f t="shared" si="529"/>
        <v>250.00474034171509</v>
      </c>
      <c r="AI579" s="52">
        <f t="shared" si="496"/>
        <v>159.84008887633053</v>
      </c>
      <c r="AJ579" s="52">
        <f t="shared" si="530"/>
        <v>4.8413554111903068E-2</v>
      </c>
      <c r="AK579" s="16">
        <f t="shared" si="545"/>
        <v>26.763061323664886</v>
      </c>
      <c r="AL579" s="16">
        <f t="shared" si="546"/>
        <v>26.760734473925083</v>
      </c>
      <c r="AM579" s="32">
        <f t="shared" si="497"/>
        <v>6.1112269710352578</v>
      </c>
      <c r="AN579" s="32">
        <f t="shared" si="498"/>
        <v>-4.2954013382224849E-4</v>
      </c>
      <c r="AO579" s="32">
        <f t="shared" si="499"/>
        <v>5.4566815675278439</v>
      </c>
      <c r="AP579" s="32">
        <f t="shared" si="500"/>
        <v>-4.2954013382224849E-4</v>
      </c>
      <c r="AQ579" s="32">
        <f t="shared" si="501"/>
        <v>2.7516761005086781</v>
      </c>
      <c r="AR579" s="56">
        <f t="shared" si="548"/>
        <v>3263.7247605273751</v>
      </c>
      <c r="AS579" s="56">
        <f t="shared" si="548"/>
        <v>-8.2984073050944074E-2</v>
      </c>
      <c r="AT579" s="56">
        <f t="shared" si="548"/>
        <v>776.27034817797937</v>
      </c>
      <c r="AU579" s="55">
        <f t="shared" si="532"/>
        <v>0.31005890174502254</v>
      </c>
      <c r="AV579" s="56">
        <f t="shared" si="502"/>
        <v>11547.443281954489</v>
      </c>
      <c r="AW579" s="53">
        <f t="shared" si="503"/>
        <v>1.0320206670933436E-2</v>
      </c>
      <c r="AX579" s="53">
        <f t="shared" si="504"/>
        <v>9.6757048509110391E-2</v>
      </c>
      <c r="AY579" s="56">
        <f t="shared" si="505"/>
        <v>676.66050300560437</v>
      </c>
      <c r="AZ579" s="56">
        <f t="shared" si="506"/>
        <v>399.60022219082634</v>
      </c>
      <c r="BA579" s="53">
        <f t="shared" si="507"/>
        <v>7.4403432051347793E-3</v>
      </c>
      <c r="BB579" s="56">
        <f t="shared" si="508"/>
        <v>277.09877276874079</v>
      </c>
      <c r="BC579" s="56">
        <f t="shared" si="509"/>
        <v>-3.8491953962761727E-2</v>
      </c>
      <c r="BD579" s="53">
        <f t="shared" si="510"/>
        <v>-3.440111463327488E-8</v>
      </c>
      <c r="BE579" s="32">
        <f t="shared" si="511"/>
        <v>6.111226951729698</v>
      </c>
      <c r="BF579" s="53">
        <f t="shared" si="512"/>
        <v>6.2817101018252592E-7</v>
      </c>
      <c r="BG579" s="51">
        <f t="shared" si="533"/>
        <v>6.1112275799007083</v>
      </c>
      <c r="BH579" s="51">
        <f t="shared" si="513"/>
        <v>-8.9372222001460767E-3</v>
      </c>
      <c r="BI579" s="51">
        <f t="shared" si="514"/>
        <v>-8.3790884187595324E-2</v>
      </c>
    </row>
    <row r="580" spans="1:61" ht="12.75" customHeight="1" x14ac:dyDescent="0.2">
      <c r="A580" s="45">
        <f t="shared" si="515"/>
        <v>554</v>
      </c>
      <c r="B580" s="57">
        <f t="shared" si="534"/>
        <v>9.6757048509110391E-2</v>
      </c>
      <c r="C580" s="16">
        <f t="shared" si="516"/>
        <v>9.2106007900156328E-2</v>
      </c>
      <c r="D580" s="34">
        <f t="shared" si="517"/>
        <v>1</v>
      </c>
      <c r="E580" s="49">
        <f t="shared" si="535"/>
        <v>7.9750928320579215E-2</v>
      </c>
      <c r="F580" s="49">
        <f t="shared" si="518"/>
        <v>4.607936083067566E-2</v>
      </c>
      <c r="G580" s="20">
        <f t="shared" si="489"/>
        <v>4.607936083067566E-2</v>
      </c>
      <c r="H580" s="49">
        <f t="shared" si="519"/>
        <v>30.018944564089516</v>
      </c>
      <c r="I580" s="20">
        <f t="shared" si="490"/>
        <v>30.018944564089516</v>
      </c>
      <c r="J580" s="57">
        <f t="shared" si="520"/>
        <v>0</v>
      </c>
      <c r="K580" s="16">
        <f t="shared" si="491"/>
        <v>30.018944564089516</v>
      </c>
      <c r="L580" s="34">
        <f t="shared" si="521"/>
        <v>1</v>
      </c>
      <c r="M580" s="49">
        <f t="shared" si="536"/>
        <v>59.981087505223663</v>
      </c>
      <c r="N580" s="20">
        <f t="shared" si="537"/>
        <v>59.981087505223663</v>
      </c>
      <c r="O580" s="16">
        <f t="shared" si="522"/>
        <v>30.018912494776337</v>
      </c>
      <c r="P580" s="49">
        <f t="shared" si="538"/>
        <v>4.607936083067566E-2</v>
      </c>
      <c r="Q580" s="20">
        <f t="shared" si="492"/>
        <v>4.607936083067566E-2</v>
      </c>
      <c r="R580" s="49">
        <f t="shared" si="539"/>
        <v>9.21060078990487E-2</v>
      </c>
      <c r="S580" s="20">
        <f t="shared" si="493"/>
        <v>9.21060078990487E-2</v>
      </c>
      <c r="T580" s="57">
        <f t="shared" si="540"/>
        <v>-8.3790884187595324E-2</v>
      </c>
      <c r="U580" s="16">
        <f t="shared" si="523"/>
        <v>-4.0399558670161095E-3</v>
      </c>
      <c r="V580" s="16">
        <f t="shared" si="541"/>
        <v>-4.0399558670161095E-3</v>
      </c>
      <c r="W580" s="34">
        <f t="shared" si="494"/>
        <v>4</v>
      </c>
      <c r="X580" s="49">
        <f t="shared" si="542"/>
        <v>59.981055518205125</v>
      </c>
      <c r="Y580" s="20">
        <f t="shared" si="543"/>
        <v>59.981055518205125</v>
      </c>
      <c r="Z580" s="16">
        <f t="shared" si="524"/>
        <v>30.018944481794875</v>
      </c>
      <c r="AA580" s="49">
        <f t="shared" si="495"/>
        <v>-2.3342509992843315E-3</v>
      </c>
      <c r="AB580" s="20">
        <f t="shared" si="525"/>
        <v>359.9976657490007</v>
      </c>
      <c r="AC580" s="49">
        <f t="shared" si="526"/>
        <v>4.6658301720076687E-3</v>
      </c>
      <c r="AD580" s="20">
        <f t="shared" si="527"/>
        <v>359.99533416982797</v>
      </c>
      <c r="AF580" s="58">
        <f t="shared" si="544"/>
        <v>6.1112275799007083</v>
      </c>
      <c r="AG580" s="51">
        <f t="shared" si="528"/>
        <v>366.67365479404248</v>
      </c>
      <c r="AH580" s="16">
        <f t="shared" si="529"/>
        <v>250.00476463230171</v>
      </c>
      <c r="AI580" s="52">
        <f t="shared" si="496"/>
        <v>159.84011993661929</v>
      </c>
      <c r="AJ580" s="52">
        <f t="shared" si="530"/>
        <v>4.8413611829971614E-2</v>
      </c>
      <c r="AK580" s="16">
        <f t="shared" si="545"/>
        <v>26.811474935494857</v>
      </c>
      <c r="AL580" s="16">
        <f t="shared" si="546"/>
        <v>26.80914068449556</v>
      </c>
      <c r="AM580" s="32">
        <f t="shared" si="497"/>
        <v>6.1112275647090062</v>
      </c>
      <c r="AN580" s="32">
        <f t="shared" si="498"/>
        <v>-4.3090590450899335E-4</v>
      </c>
      <c r="AO580" s="32">
        <f t="shared" si="499"/>
        <v>5.4543554028948407</v>
      </c>
      <c r="AP580" s="32">
        <f t="shared" si="500"/>
        <v>-4.3090590450899335E-4</v>
      </c>
      <c r="AQ580" s="32">
        <f t="shared" si="501"/>
        <v>2.7562854508506609</v>
      </c>
      <c r="AR580" s="56">
        <f t="shared" si="548"/>
        <v>3269.1791159302697</v>
      </c>
      <c r="AS580" s="56">
        <f t="shared" si="548"/>
        <v>-8.3414978955453065E-2</v>
      </c>
      <c r="AT580" s="56">
        <f t="shared" si="548"/>
        <v>779.02663362883004</v>
      </c>
      <c r="AU580" s="55">
        <f t="shared" si="532"/>
        <v>0.31005890174502254</v>
      </c>
      <c r="AV580" s="56">
        <f t="shared" si="502"/>
        <v>11547.44552586542</v>
      </c>
      <c r="AW580" s="53">
        <f t="shared" si="503"/>
        <v>1.03202086763665E-2</v>
      </c>
      <c r="AX580" s="53">
        <f t="shared" si="504"/>
        <v>9.6757057910073982E-2</v>
      </c>
      <c r="AY580" s="56">
        <f t="shared" si="505"/>
        <v>676.66043726093505</v>
      </c>
      <c r="AZ580" s="56">
        <f t="shared" si="506"/>
        <v>399.60029984154824</v>
      </c>
      <c r="BA580" s="53">
        <f t="shared" si="507"/>
        <v>7.4403432051347793E-3</v>
      </c>
      <c r="BB580" s="56">
        <f t="shared" si="508"/>
        <v>277.09882661485636</v>
      </c>
      <c r="BC580" s="56">
        <f t="shared" si="509"/>
        <v>-3.8689195469544302E-2</v>
      </c>
      <c r="BD580" s="53">
        <f t="shared" si="510"/>
        <v>-3.4577393751031069E-8</v>
      </c>
      <c r="BE580" s="32">
        <f t="shared" si="511"/>
        <v>6.1112275453233149</v>
      </c>
      <c r="BF580" s="53">
        <f t="shared" si="512"/>
        <v>6.3016828863164557E-7</v>
      </c>
      <c r="BG580" s="51">
        <f t="shared" si="533"/>
        <v>6.1112281754916031</v>
      </c>
      <c r="BH580" s="51">
        <f t="shared" si="513"/>
        <v>-8.9372222000054704E-3</v>
      </c>
      <c r="BI580" s="51">
        <f t="shared" si="514"/>
        <v>-8.3790876045113288E-2</v>
      </c>
    </row>
    <row r="581" spans="1:61" ht="12.75" customHeight="1" x14ac:dyDescent="0.2">
      <c r="A581" s="45">
        <f t="shared" si="515"/>
        <v>555</v>
      </c>
      <c r="B581" s="57">
        <f t="shared" si="534"/>
        <v>9.6757057910073982E-2</v>
      </c>
      <c r="C581" s="16">
        <f t="shared" si="516"/>
        <v>9.2091227738023917E-2</v>
      </c>
      <c r="D581" s="34">
        <f t="shared" si="517"/>
        <v>1</v>
      </c>
      <c r="E581" s="49">
        <f t="shared" si="535"/>
        <v>7.9738105047881536E-2</v>
      </c>
      <c r="F581" s="49">
        <f t="shared" si="518"/>
        <v>4.6072011026712371E-2</v>
      </c>
      <c r="G581" s="20">
        <f t="shared" si="489"/>
        <v>4.6072011026712371E-2</v>
      </c>
      <c r="H581" s="49">
        <f t="shared" si="519"/>
        <v>30.018976540837244</v>
      </c>
      <c r="I581" s="20">
        <f t="shared" si="490"/>
        <v>30.018976540837244</v>
      </c>
      <c r="J581" s="57">
        <f t="shared" si="520"/>
        <v>0</v>
      </c>
      <c r="K581" s="16">
        <f t="shared" si="491"/>
        <v>30.018976540837244</v>
      </c>
      <c r="L581" s="34">
        <f t="shared" si="521"/>
        <v>1</v>
      </c>
      <c r="M581" s="49">
        <f t="shared" si="536"/>
        <v>59.981055518205125</v>
      </c>
      <c r="N581" s="20">
        <f t="shared" si="537"/>
        <v>59.981055518205125</v>
      </c>
      <c r="O581" s="16">
        <f t="shared" si="522"/>
        <v>30.018944481794875</v>
      </c>
      <c r="P581" s="49">
        <f t="shared" si="538"/>
        <v>4.6072011026712371E-2</v>
      </c>
      <c r="Q581" s="20">
        <f t="shared" si="492"/>
        <v>4.6072011026712371E-2</v>
      </c>
      <c r="R581" s="49">
        <f t="shared" si="539"/>
        <v>9.2091227740073972E-2</v>
      </c>
      <c r="S581" s="20">
        <f t="shared" si="493"/>
        <v>9.2091227740073972E-2</v>
      </c>
      <c r="T581" s="57">
        <f t="shared" si="540"/>
        <v>-8.3790876045113288E-2</v>
      </c>
      <c r="U581" s="16">
        <f t="shared" si="523"/>
        <v>-4.0527709972317527E-3</v>
      </c>
      <c r="V581" s="16">
        <f t="shared" si="541"/>
        <v>-4.0527709972317527E-3</v>
      </c>
      <c r="W581" s="34">
        <f t="shared" si="494"/>
        <v>4</v>
      </c>
      <c r="X581" s="49">
        <f t="shared" si="542"/>
        <v>59.98102354198042</v>
      </c>
      <c r="Y581" s="20">
        <f t="shared" si="543"/>
        <v>59.98102354198042</v>
      </c>
      <c r="Z581" s="16">
        <f t="shared" si="524"/>
        <v>30.01897645801958</v>
      </c>
      <c r="AA581" s="49">
        <f t="shared" si="495"/>
        <v>-2.3416584858432974E-3</v>
      </c>
      <c r="AB581" s="20">
        <f t="shared" si="525"/>
        <v>359.99765834151418</v>
      </c>
      <c r="AC581" s="49">
        <f t="shared" si="526"/>
        <v>4.6806321046526343E-3</v>
      </c>
      <c r="AD581" s="20">
        <f t="shared" si="527"/>
        <v>359.99531936789532</v>
      </c>
      <c r="AF581" s="58">
        <f t="shared" si="544"/>
        <v>6.1112281754916031</v>
      </c>
      <c r="AG581" s="51">
        <f t="shared" si="528"/>
        <v>366.67369052949618</v>
      </c>
      <c r="AH581" s="16">
        <f t="shared" si="529"/>
        <v>250.00478899738377</v>
      </c>
      <c r="AI581" s="52">
        <f t="shared" si="496"/>
        <v>159.84015109216816</v>
      </c>
      <c r="AJ581" s="52">
        <f t="shared" si="530"/>
        <v>4.8413669512513025E-2</v>
      </c>
      <c r="AK581" s="16">
        <f t="shared" si="545"/>
        <v>26.85988860500737</v>
      </c>
      <c r="AL581" s="16">
        <f t="shared" si="546"/>
        <v>26.857546946521552</v>
      </c>
      <c r="AM581" s="32">
        <f t="shared" si="497"/>
        <v>6.1112281602033676</v>
      </c>
      <c r="AN581" s="32">
        <f t="shared" si="498"/>
        <v>-4.3227282178418599E-4</v>
      </c>
      <c r="AO581" s="32">
        <f t="shared" si="499"/>
        <v>5.4520253438115471</v>
      </c>
      <c r="AP581" s="32">
        <f t="shared" si="500"/>
        <v>-4.3227282178418599E-4</v>
      </c>
      <c r="AQ581" s="32">
        <f t="shared" si="501"/>
        <v>2.7608928404592645</v>
      </c>
      <c r="AR581" s="56">
        <f t="shared" si="548"/>
        <v>3274.6311412740811</v>
      </c>
      <c r="AS581" s="56">
        <f t="shared" si="548"/>
        <v>-8.3847251777237244E-2</v>
      </c>
      <c r="AT581" s="56">
        <f t="shared" si="548"/>
        <v>781.78752646928933</v>
      </c>
      <c r="AU581" s="55">
        <f t="shared" si="532"/>
        <v>0.31005890174502254</v>
      </c>
      <c r="AV581" s="56">
        <f t="shared" si="502"/>
        <v>11547.447776658297</v>
      </c>
      <c r="AW581" s="53">
        <f t="shared" si="503"/>
        <v>1.0320210687950113E-2</v>
      </c>
      <c r="AX581" s="53">
        <f t="shared" si="504"/>
        <v>9.6757067339868913E-2</v>
      </c>
      <c r="AY581" s="56">
        <f t="shared" si="505"/>
        <v>676.66037131464998</v>
      </c>
      <c r="AZ581" s="56">
        <f t="shared" si="506"/>
        <v>399.6003777304204</v>
      </c>
      <c r="BA581" s="53">
        <f t="shared" si="507"/>
        <v>7.4403432051347793E-3</v>
      </c>
      <c r="BB581" s="56">
        <f t="shared" si="508"/>
        <v>277.09888062611486</v>
      </c>
      <c r="BC581" s="56">
        <f t="shared" si="509"/>
        <v>-3.8887041885288909E-2</v>
      </c>
      <c r="BD581" s="53">
        <f t="shared" si="510"/>
        <v>-3.4754213489369037E-8</v>
      </c>
      <c r="BE581" s="32">
        <f t="shared" si="511"/>
        <v>6.1112281407373894</v>
      </c>
      <c r="BF581" s="53">
        <f t="shared" si="512"/>
        <v>6.3216724330564827E-7</v>
      </c>
      <c r="BG581" s="51">
        <f t="shared" si="533"/>
        <v>6.1112287729046324</v>
      </c>
      <c r="BH581" s="51">
        <f t="shared" si="513"/>
        <v>-8.9372221998643003E-3</v>
      </c>
      <c r="BI581" s="51">
        <f t="shared" si="514"/>
        <v>-8.3790867877659908E-2</v>
      </c>
    </row>
    <row r="582" spans="1:61" ht="12.75" customHeight="1" x14ac:dyDescent="0.2">
      <c r="A582" s="45">
        <f t="shared" si="515"/>
        <v>556</v>
      </c>
      <c r="B582" s="57">
        <f t="shared" si="534"/>
        <v>9.6757067339868913E-2</v>
      </c>
      <c r="C582" s="16">
        <f t="shared" si="516"/>
        <v>9.2076435235185272E-2</v>
      </c>
      <c r="D582" s="34">
        <f t="shared" si="517"/>
        <v>1</v>
      </c>
      <c r="E582" s="49">
        <f t="shared" si="535"/>
        <v>7.9725271106774437E-2</v>
      </c>
      <c r="F582" s="49">
        <f t="shared" si="518"/>
        <v>4.6064655019526411E-2</v>
      </c>
      <c r="G582" s="20">
        <f t="shared" si="489"/>
        <v>4.6064655019526411E-2</v>
      </c>
      <c r="H582" s="49">
        <f t="shared" si="519"/>
        <v>30.019008506784189</v>
      </c>
      <c r="I582" s="20">
        <f t="shared" si="490"/>
        <v>30.019008506784189</v>
      </c>
      <c r="J582" s="57">
        <f t="shared" si="520"/>
        <v>0</v>
      </c>
      <c r="K582" s="16">
        <f t="shared" si="491"/>
        <v>30.019008506784189</v>
      </c>
      <c r="L582" s="34">
        <f t="shared" si="521"/>
        <v>1</v>
      </c>
      <c r="M582" s="49">
        <f t="shared" si="536"/>
        <v>59.98102354198042</v>
      </c>
      <c r="N582" s="20">
        <f t="shared" si="537"/>
        <v>59.98102354198042</v>
      </c>
      <c r="O582" s="16">
        <f t="shared" si="522"/>
        <v>30.01897645801958</v>
      </c>
      <c r="P582" s="49">
        <f t="shared" si="538"/>
        <v>4.6064655019526418E-2</v>
      </c>
      <c r="Q582" s="20">
        <f t="shared" si="492"/>
        <v>4.6064655019526418E-2</v>
      </c>
      <c r="R582" s="49">
        <f t="shared" si="539"/>
        <v>9.2076435237646415E-2</v>
      </c>
      <c r="S582" s="20">
        <f t="shared" si="493"/>
        <v>9.2076435237646415E-2</v>
      </c>
      <c r="T582" s="57">
        <f t="shared" si="540"/>
        <v>-8.3790867877659908E-2</v>
      </c>
      <c r="U582" s="16">
        <f t="shared" si="523"/>
        <v>-4.0655967708854712E-3</v>
      </c>
      <c r="V582" s="16">
        <f t="shared" si="541"/>
        <v>-4.0655967708854712E-3</v>
      </c>
      <c r="W582" s="34">
        <f t="shared" si="494"/>
        <v>4</v>
      </c>
      <c r="X582" s="49">
        <f t="shared" si="542"/>
        <v>59.980991576558594</v>
      </c>
      <c r="Y582" s="20">
        <f t="shared" si="543"/>
        <v>59.980991576558594</v>
      </c>
      <c r="Z582" s="16">
        <f t="shared" si="524"/>
        <v>30.019008423441406</v>
      </c>
      <c r="AA582" s="49">
        <f t="shared" si="495"/>
        <v>-2.3490721401621859E-3</v>
      </c>
      <c r="AB582" s="20">
        <f t="shared" si="525"/>
        <v>359.99765092785987</v>
      </c>
      <c r="AC582" s="49">
        <f t="shared" si="526"/>
        <v>4.6954464451884684E-3</v>
      </c>
      <c r="AD582" s="20">
        <f t="shared" si="527"/>
        <v>359.99530455355483</v>
      </c>
      <c r="AF582" s="58">
        <f t="shared" si="544"/>
        <v>6.1112287729046324</v>
      </c>
      <c r="AG582" s="51">
        <f t="shared" si="528"/>
        <v>366.67372637427798</v>
      </c>
      <c r="AH582" s="16">
        <f t="shared" si="529"/>
        <v>250.00481343700773</v>
      </c>
      <c r="AI582" s="52">
        <f t="shared" si="496"/>
        <v>159.8401823430365</v>
      </c>
      <c r="AJ582" s="52">
        <f t="shared" si="530"/>
        <v>4.8413727159640985E-2</v>
      </c>
      <c r="AK582" s="16">
        <f t="shared" si="545"/>
        <v>26.908302332167011</v>
      </c>
      <c r="AL582" s="16">
        <f t="shared" si="546"/>
        <v>26.905953260026877</v>
      </c>
      <c r="AM582" s="32">
        <f t="shared" si="497"/>
        <v>6.111228757519477</v>
      </c>
      <c r="AN582" s="32">
        <f t="shared" si="498"/>
        <v>-4.3364087469549963E-4</v>
      </c>
      <c r="AO582" s="32">
        <f t="shared" si="499"/>
        <v>5.4496913919256933</v>
      </c>
      <c r="AP582" s="32">
        <f t="shared" si="500"/>
        <v>-4.3364087469549963E-4</v>
      </c>
      <c r="AQ582" s="32">
        <f t="shared" si="501"/>
        <v>2.7654982660461114</v>
      </c>
      <c r="AR582" s="56">
        <f t="shared" si="548"/>
        <v>3280.0808326660067</v>
      </c>
      <c r="AS582" s="56">
        <f t="shared" si="548"/>
        <v>-8.428089265193274E-2</v>
      </c>
      <c r="AT582" s="56">
        <f t="shared" si="548"/>
        <v>784.5530247353355</v>
      </c>
      <c r="AU582" s="55">
        <f t="shared" si="532"/>
        <v>0.31005890174502254</v>
      </c>
      <c r="AV582" s="56">
        <f t="shared" si="502"/>
        <v>11547.450034337409</v>
      </c>
      <c r="AW582" s="53">
        <f t="shared" si="503"/>
        <v>1.0320212705688106E-2</v>
      </c>
      <c r="AX582" s="53">
        <f t="shared" si="504"/>
        <v>9.6757076798513086E-2</v>
      </c>
      <c r="AY582" s="56">
        <f t="shared" si="505"/>
        <v>676.66030516662352</v>
      </c>
      <c r="AZ582" s="56">
        <f t="shared" si="506"/>
        <v>399.60045585759127</v>
      </c>
      <c r="BA582" s="53">
        <f t="shared" si="507"/>
        <v>7.4403432051347793E-3</v>
      </c>
      <c r="BB582" s="56">
        <f t="shared" si="508"/>
        <v>277.09893480261917</v>
      </c>
      <c r="BC582" s="56">
        <f t="shared" si="509"/>
        <v>-3.9085493586924258E-2</v>
      </c>
      <c r="BD582" s="53">
        <f t="shared" si="510"/>
        <v>-3.4931574185158359E-8</v>
      </c>
      <c r="BE582" s="32">
        <f t="shared" si="511"/>
        <v>6.1112287379730583</v>
      </c>
      <c r="BF582" s="53">
        <f t="shared" si="512"/>
        <v>6.3416785818516763E-7</v>
      </c>
      <c r="BG582" s="51">
        <f t="shared" si="533"/>
        <v>6.1112293721409161</v>
      </c>
      <c r="BH582" s="51">
        <f t="shared" si="513"/>
        <v>-8.9372221997225647E-3</v>
      </c>
      <c r="BI582" s="51">
        <f t="shared" si="514"/>
        <v>-8.3790859685219571E-2</v>
      </c>
    </row>
    <row r="583" spans="1:61" ht="12.75" customHeight="1" x14ac:dyDescent="0.2">
      <c r="A583" s="45">
        <f t="shared" si="515"/>
        <v>557</v>
      </c>
      <c r="B583" s="57">
        <f t="shared" si="534"/>
        <v>9.6757076798513086E-2</v>
      </c>
      <c r="C583" s="16">
        <f t="shared" si="516"/>
        <v>9.2061630353327928E-2</v>
      </c>
      <c r="D583" s="34">
        <f t="shared" si="517"/>
        <v>1</v>
      </c>
      <c r="E583" s="49">
        <f t="shared" si="535"/>
        <v>7.9712426464098235E-2</v>
      </c>
      <c r="F583" s="49">
        <f t="shared" si="518"/>
        <v>4.6057292789927304E-2</v>
      </c>
      <c r="G583" s="20">
        <f t="shared" si="489"/>
        <v>4.6057292789927304E-2</v>
      </c>
      <c r="H583" s="49">
        <f t="shared" si="519"/>
        <v>30.019040461921254</v>
      </c>
      <c r="I583" s="20">
        <f t="shared" si="490"/>
        <v>30.019040461921254</v>
      </c>
      <c r="J583" s="57">
        <f t="shared" si="520"/>
        <v>0</v>
      </c>
      <c r="K583" s="16">
        <f t="shared" si="491"/>
        <v>30.019040461921254</v>
      </c>
      <c r="L583" s="34">
        <f t="shared" si="521"/>
        <v>1</v>
      </c>
      <c r="M583" s="49">
        <f t="shared" si="536"/>
        <v>59.980991576558594</v>
      </c>
      <c r="N583" s="20">
        <f t="shared" si="537"/>
        <v>59.980991576558594</v>
      </c>
      <c r="O583" s="16">
        <f t="shared" si="522"/>
        <v>30.019008423441406</v>
      </c>
      <c r="P583" s="49">
        <f t="shared" si="538"/>
        <v>4.6057292789927304E-2</v>
      </c>
      <c r="Q583" s="20">
        <f t="shared" si="492"/>
        <v>4.6057292789927304E-2</v>
      </c>
      <c r="R583" s="49">
        <f t="shared" si="539"/>
        <v>9.2061630354171864E-2</v>
      </c>
      <c r="S583" s="20">
        <f t="shared" si="493"/>
        <v>9.2061630354171864E-2</v>
      </c>
      <c r="T583" s="57">
        <f t="shared" si="540"/>
        <v>-8.3790859685219571E-2</v>
      </c>
      <c r="U583" s="16">
        <f t="shared" si="523"/>
        <v>-4.0784332211213359E-3</v>
      </c>
      <c r="V583" s="16">
        <f t="shared" si="541"/>
        <v>-4.0784332211213359E-3</v>
      </c>
      <c r="W583" s="34">
        <f t="shared" si="494"/>
        <v>4</v>
      </c>
      <c r="X583" s="49">
        <f t="shared" si="542"/>
        <v>59.980959621948749</v>
      </c>
      <c r="Y583" s="20">
        <f t="shared" si="543"/>
        <v>59.980959621948749</v>
      </c>
      <c r="Z583" s="16">
        <f t="shared" si="524"/>
        <v>30.019040378051251</v>
      </c>
      <c r="AA583" s="49">
        <f t="shared" si="495"/>
        <v>-2.3564919814046629E-3</v>
      </c>
      <c r="AB583" s="20">
        <f t="shared" si="525"/>
        <v>359.9976435080186</v>
      </c>
      <c r="AC583" s="49">
        <f t="shared" si="526"/>
        <v>4.7102729991433346E-3</v>
      </c>
      <c r="AD583" s="20">
        <f t="shared" si="527"/>
        <v>359.99528972700085</v>
      </c>
      <c r="AF583" s="58">
        <f t="shared" si="544"/>
        <v>6.1112293721409161</v>
      </c>
      <c r="AG583" s="51">
        <f t="shared" si="528"/>
        <v>366.67376232845498</v>
      </c>
      <c r="AH583" s="16">
        <f t="shared" si="529"/>
        <v>250.00483795121932</v>
      </c>
      <c r="AI583" s="52">
        <f t="shared" si="496"/>
        <v>159.84021368928293</v>
      </c>
      <c r="AJ583" s="52">
        <f t="shared" si="530"/>
        <v>4.8413784771355495E-2</v>
      </c>
      <c r="AK583" s="16">
        <f t="shared" si="545"/>
        <v>26.956716116938367</v>
      </c>
      <c r="AL583" s="16">
        <f t="shared" si="546"/>
        <v>26.954359624956965</v>
      </c>
      <c r="AM583" s="32">
        <f t="shared" si="497"/>
        <v>6.1112293566584537</v>
      </c>
      <c r="AN583" s="32">
        <f t="shared" si="498"/>
        <v>-4.3501006677975279E-4</v>
      </c>
      <c r="AO583" s="32">
        <f t="shared" si="499"/>
        <v>5.4473535488915621</v>
      </c>
      <c r="AP583" s="32">
        <f t="shared" si="500"/>
        <v>-4.3501006677975279E-4</v>
      </c>
      <c r="AQ583" s="32">
        <f t="shared" si="501"/>
        <v>2.7701017243167452</v>
      </c>
      <c r="AR583" s="56">
        <f t="shared" si="548"/>
        <v>3285.5281862148981</v>
      </c>
      <c r="AS583" s="56">
        <f t="shared" si="548"/>
        <v>-8.4715902718712488E-2</v>
      </c>
      <c r="AT583" s="56">
        <f t="shared" si="548"/>
        <v>787.32312645965226</v>
      </c>
      <c r="AU583" s="55">
        <f t="shared" si="532"/>
        <v>0.31005890174502254</v>
      </c>
      <c r="AV583" s="56">
        <f t="shared" si="502"/>
        <v>11547.452298906986</v>
      </c>
      <c r="AW583" s="53">
        <f t="shared" si="503"/>
        <v>1.032021472958426E-2</v>
      </c>
      <c r="AX583" s="53">
        <f t="shared" si="504"/>
        <v>9.6757086286024224E-2</v>
      </c>
      <c r="AY583" s="56">
        <f t="shared" si="505"/>
        <v>676.66023881673186</v>
      </c>
      <c r="AZ583" s="56">
        <f t="shared" si="506"/>
        <v>399.60053422320732</v>
      </c>
      <c r="BA583" s="53">
        <f t="shared" si="507"/>
        <v>7.4403432051347793E-3</v>
      </c>
      <c r="BB583" s="56">
        <f t="shared" si="508"/>
        <v>277.09898914447092</v>
      </c>
      <c r="BC583" s="56">
        <f t="shared" si="509"/>
        <v>-3.9284550946376839E-2</v>
      </c>
      <c r="BD583" s="53">
        <f t="shared" si="510"/>
        <v>-3.5109476170798013E-8</v>
      </c>
      <c r="BE583" s="32">
        <f t="shared" si="511"/>
        <v>6.1112293370314399</v>
      </c>
      <c r="BF583" s="53">
        <f t="shared" si="512"/>
        <v>6.3617013844014694E-7</v>
      </c>
      <c r="BG583" s="51">
        <f t="shared" si="533"/>
        <v>6.1112299732015787</v>
      </c>
      <c r="BH583" s="51">
        <f t="shared" si="513"/>
        <v>-8.9372221995802619E-3</v>
      </c>
      <c r="BI583" s="51">
        <f t="shared" si="514"/>
        <v>-8.3790851467776956E-2</v>
      </c>
    </row>
    <row r="584" spans="1:61" ht="12.75" customHeight="1" x14ac:dyDescent="0.2">
      <c r="A584" s="45">
        <f t="shared" si="515"/>
        <v>558</v>
      </c>
      <c r="B584" s="57">
        <f t="shared" si="534"/>
        <v>9.6757086286024224E-2</v>
      </c>
      <c r="C584" s="16">
        <f t="shared" si="516"/>
        <v>9.2046813286856377E-2</v>
      </c>
      <c r="D584" s="34">
        <f t="shared" si="517"/>
        <v>1</v>
      </c>
      <c r="E584" s="49">
        <f t="shared" si="535"/>
        <v>7.9699571288193286E-2</v>
      </c>
      <c r="F584" s="49">
        <f t="shared" si="518"/>
        <v>4.6049924435150109E-2</v>
      </c>
      <c r="G584" s="20">
        <f t="shared" si="489"/>
        <v>4.6049924435150109E-2</v>
      </c>
      <c r="H584" s="49">
        <f t="shared" si="519"/>
        <v>30.019072406239513</v>
      </c>
      <c r="I584" s="20">
        <f t="shared" si="490"/>
        <v>30.019072406239513</v>
      </c>
      <c r="J584" s="57">
        <f t="shared" si="520"/>
        <v>0</v>
      </c>
      <c r="K584" s="16">
        <f t="shared" si="491"/>
        <v>30.019072406239513</v>
      </c>
      <c r="L584" s="34">
        <f t="shared" si="521"/>
        <v>1</v>
      </c>
      <c r="M584" s="49">
        <f t="shared" si="536"/>
        <v>59.980959621948749</v>
      </c>
      <c r="N584" s="20">
        <f t="shared" si="537"/>
        <v>59.980959621948749</v>
      </c>
      <c r="O584" s="16">
        <f t="shared" si="522"/>
        <v>30.019040378051251</v>
      </c>
      <c r="P584" s="49">
        <f t="shared" si="538"/>
        <v>4.6049924435150137E-2</v>
      </c>
      <c r="Q584" s="20">
        <f t="shared" si="492"/>
        <v>4.6049924435150137E-2</v>
      </c>
      <c r="R584" s="49">
        <f t="shared" si="539"/>
        <v>9.2046813285597953E-2</v>
      </c>
      <c r="S584" s="20">
        <f t="shared" si="493"/>
        <v>9.2046813285597953E-2</v>
      </c>
      <c r="T584" s="57">
        <f t="shared" si="540"/>
        <v>-8.3790851467776956E-2</v>
      </c>
      <c r="U584" s="16">
        <f t="shared" si="523"/>
        <v>-4.0912801795836701E-3</v>
      </c>
      <c r="V584" s="16">
        <f t="shared" si="541"/>
        <v>-4.0912801795836701E-3</v>
      </c>
      <c r="W584" s="34">
        <f t="shared" si="494"/>
        <v>4</v>
      </c>
      <c r="X584" s="49">
        <f t="shared" si="542"/>
        <v>59.980927678159816</v>
      </c>
      <c r="Y584" s="20">
        <f t="shared" si="543"/>
        <v>59.980927678159816</v>
      </c>
      <c r="Z584" s="16">
        <f t="shared" si="524"/>
        <v>30.019072321840184</v>
      </c>
      <c r="AA584" s="49">
        <f t="shared" si="495"/>
        <v>-2.3639179123090977E-3</v>
      </c>
      <c r="AB584" s="20">
        <f t="shared" si="525"/>
        <v>359.99763608208769</v>
      </c>
      <c r="AC584" s="49">
        <f t="shared" si="526"/>
        <v>4.7251118058288886E-3</v>
      </c>
      <c r="AD584" s="20">
        <f t="shared" si="527"/>
        <v>359.99527488819416</v>
      </c>
      <c r="AF584" s="58">
        <f t="shared" si="544"/>
        <v>6.1112299732015787</v>
      </c>
      <c r="AG584" s="51">
        <f t="shared" si="528"/>
        <v>366.67379839209474</v>
      </c>
      <c r="AH584" s="16">
        <f t="shared" si="529"/>
        <v>250.00486254006461</v>
      </c>
      <c r="AI584" s="52">
        <f t="shared" si="496"/>
        <v>159.84024513096631</v>
      </c>
      <c r="AJ584" s="52">
        <f t="shared" si="530"/>
        <v>4.8413842347429181E-2</v>
      </c>
      <c r="AK584" s="16">
        <f t="shared" si="545"/>
        <v>27.005129959285796</v>
      </c>
      <c r="AL584" s="16">
        <f t="shared" si="546"/>
        <v>27.002766041373491</v>
      </c>
      <c r="AM584" s="32">
        <f t="shared" si="497"/>
        <v>6.111229957621422</v>
      </c>
      <c r="AN584" s="32">
        <f t="shared" si="498"/>
        <v>-4.3638038008158696E-4</v>
      </c>
      <c r="AO584" s="32">
        <f t="shared" si="499"/>
        <v>5.4450118163606041</v>
      </c>
      <c r="AP584" s="32">
        <f t="shared" si="500"/>
        <v>-4.3638038008158696E-4</v>
      </c>
      <c r="AQ584" s="32">
        <f t="shared" si="501"/>
        <v>2.7747032119891522</v>
      </c>
      <c r="AR584" s="56">
        <f t="shared" si="548"/>
        <v>3290.9731980312586</v>
      </c>
      <c r="AS584" s="56">
        <f t="shared" si="548"/>
        <v>-8.5152283098794079E-2</v>
      </c>
      <c r="AT584" s="56">
        <f t="shared" si="548"/>
        <v>790.09782967164142</v>
      </c>
      <c r="AU584" s="55">
        <f t="shared" si="532"/>
        <v>0.31005890174502254</v>
      </c>
      <c r="AV584" s="56">
        <f t="shared" si="502"/>
        <v>11547.454570371287</v>
      </c>
      <c r="AW584" s="53">
        <f t="shared" si="503"/>
        <v>1.0320216759642382E-2</v>
      </c>
      <c r="AX584" s="53">
        <f t="shared" si="504"/>
        <v>9.6757095802420173E-2</v>
      </c>
      <c r="AY584" s="56">
        <f t="shared" si="505"/>
        <v>676.66017226485064</v>
      </c>
      <c r="AZ584" s="56">
        <f t="shared" si="506"/>
        <v>399.60061282741577</v>
      </c>
      <c r="BA584" s="53">
        <f t="shared" si="507"/>
        <v>7.4403432051347793E-3</v>
      </c>
      <c r="BB584" s="56">
        <f t="shared" si="508"/>
        <v>277.09904365177221</v>
      </c>
      <c r="BC584" s="56">
        <f t="shared" si="509"/>
        <v>-3.9484214337335288E-2</v>
      </c>
      <c r="BD584" s="53">
        <f t="shared" si="510"/>
        <v>-3.5287919780261819E-8</v>
      </c>
      <c r="BE584" s="32">
        <f t="shared" si="511"/>
        <v>6.1112299379136585</v>
      </c>
      <c r="BF584" s="53">
        <f t="shared" si="512"/>
        <v>6.3817405780980193E-7</v>
      </c>
      <c r="BG584" s="51">
        <f t="shared" si="533"/>
        <v>6.1112305760877161</v>
      </c>
      <c r="BH584" s="51">
        <f t="shared" si="513"/>
        <v>-8.9372221994373936E-3</v>
      </c>
      <c r="BI584" s="51">
        <f t="shared" si="514"/>
        <v>-8.3790843225316658E-2</v>
      </c>
    </row>
    <row r="585" spans="1:61" ht="12.75" customHeight="1" x14ac:dyDescent="0.2">
      <c r="A585" s="45">
        <f t="shared" si="515"/>
        <v>559</v>
      </c>
      <c r="B585" s="57">
        <f t="shared" si="534"/>
        <v>9.6757095802420173E-2</v>
      </c>
      <c r="C585" s="16">
        <f t="shared" si="516"/>
        <v>9.2031983996605504E-2</v>
      </c>
      <c r="D585" s="34">
        <f t="shared" si="517"/>
        <v>1</v>
      </c>
      <c r="E585" s="49">
        <f t="shared" si="535"/>
        <v>7.9686705545161315E-2</v>
      </c>
      <c r="F585" s="49">
        <f t="shared" si="518"/>
        <v>4.6042549935578179E-2</v>
      </c>
      <c r="G585" s="20">
        <f t="shared" si="489"/>
        <v>4.6042549935578179E-2</v>
      </c>
      <c r="H585" s="49">
        <f t="shared" si="519"/>
        <v>30.019104339729978</v>
      </c>
      <c r="I585" s="20">
        <f t="shared" si="490"/>
        <v>30.019104339729978</v>
      </c>
      <c r="J585" s="57">
        <f t="shared" si="520"/>
        <v>0</v>
      </c>
      <c r="K585" s="16">
        <f t="shared" si="491"/>
        <v>30.019104339729978</v>
      </c>
      <c r="L585" s="34">
        <f t="shared" si="521"/>
        <v>1</v>
      </c>
      <c r="M585" s="49">
        <f t="shared" si="536"/>
        <v>59.980927678159816</v>
      </c>
      <c r="N585" s="20">
        <f t="shared" si="537"/>
        <v>59.980927678159816</v>
      </c>
      <c r="O585" s="16">
        <f t="shared" si="522"/>
        <v>30.019072321840184</v>
      </c>
      <c r="P585" s="49">
        <f t="shared" si="538"/>
        <v>4.6042549935578159E-2</v>
      </c>
      <c r="Q585" s="20">
        <f t="shared" si="492"/>
        <v>4.6042549935578159E-2</v>
      </c>
      <c r="R585" s="49">
        <f t="shared" si="539"/>
        <v>9.2031983994355943E-2</v>
      </c>
      <c r="S585" s="20">
        <f t="shared" si="493"/>
        <v>9.2031983994355943E-2</v>
      </c>
      <c r="T585" s="57">
        <f t="shared" si="540"/>
        <v>-8.3790843225316658E-2</v>
      </c>
      <c r="U585" s="16">
        <f t="shared" si="523"/>
        <v>-4.1041376801553425E-3</v>
      </c>
      <c r="V585" s="16">
        <f t="shared" si="541"/>
        <v>-4.1041376801553425E-3</v>
      </c>
      <c r="W585" s="34">
        <f t="shared" si="494"/>
        <v>4</v>
      </c>
      <c r="X585" s="49">
        <f t="shared" si="542"/>
        <v>59.980895745200769</v>
      </c>
      <c r="Y585" s="20">
        <f t="shared" si="543"/>
        <v>59.980895745200769</v>
      </c>
      <c r="Z585" s="16">
        <f t="shared" si="524"/>
        <v>30.019104254799231</v>
      </c>
      <c r="AA585" s="49">
        <f t="shared" si="495"/>
        <v>-2.3713499524657335E-3</v>
      </c>
      <c r="AB585" s="20">
        <f t="shared" si="525"/>
        <v>359.99762865004755</v>
      </c>
      <c r="AC585" s="49">
        <f t="shared" si="526"/>
        <v>4.7399627501599406E-3</v>
      </c>
      <c r="AD585" s="20">
        <f t="shared" si="527"/>
        <v>359.99526003724986</v>
      </c>
      <c r="AF585" s="58">
        <f t="shared" si="544"/>
        <v>6.1112305760877161</v>
      </c>
      <c r="AG585" s="51">
        <f t="shared" si="528"/>
        <v>366.67383456526295</v>
      </c>
      <c r="AH585" s="16">
        <f t="shared" si="529"/>
        <v>250.0048872035884</v>
      </c>
      <c r="AI585" s="52">
        <f t="shared" si="496"/>
        <v>159.84027666814396</v>
      </c>
      <c r="AJ585" s="52">
        <f t="shared" si="530"/>
        <v>4.8413899888032574E-2</v>
      </c>
      <c r="AK585" s="16">
        <f t="shared" si="545"/>
        <v>27.053543859173828</v>
      </c>
      <c r="AL585" s="16">
        <f t="shared" si="546"/>
        <v>27.051172509221374</v>
      </c>
      <c r="AM585" s="32">
        <f t="shared" si="497"/>
        <v>6.1112305604094779</v>
      </c>
      <c r="AN585" s="32">
        <f t="shared" si="498"/>
        <v>-4.3775181821662234E-4</v>
      </c>
      <c r="AO585" s="32">
        <f t="shared" si="499"/>
        <v>5.4426661959926692</v>
      </c>
      <c r="AP585" s="32">
        <f t="shared" si="500"/>
        <v>-4.3775181821662234E-4</v>
      </c>
      <c r="AQ585" s="32">
        <f t="shared" si="501"/>
        <v>2.7793027257715974</v>
      </c>
      <c r="AR585" s="56">
        <f t="shared" si="548"/>
        <v>3296.4158642272514</v>
      </c>
      <c r="AS585" s="56">
        <f t="shared" si="548"/>
        <v>-8.5590034917010699E-2</v>
      </c>
      <c r="AT585" s="56">
        <f t="shared" si="548"/>
        <v>792.87713239741299</v>
      </c>
      <c r="AU585" s="55">
        <f t="shared" si="532"/>
        <v>0.31005890174502254</v>
      </c>
      <c r="AV585" s="56">
        <f t="shared" si="502"/>
        <v>11547.456848734448</v>
      </c>
      <c r="AW585" s="53">
        <f t="shared" si="503"/>
        <v>1.0320218795866169E-2</v>
      </c>
      <c r="AX585" s="53">
        <f t="shared" si="504"/>
        <v>9.6757105347718239E-2</v>
      </c>
      <c r="AY585" s="56">
        <f t="shared" si="505"/>
        <v>676.66010551085867</v>
      </c>
      <c r="AZ585" s="56">
        <f t="shared" si="506"/>
        <v>399.60069167035988</v>
      </c>
      <c r="BA585" s="53">
        <f t="shared" si="507"/>
        <v>7.4403432051347793E-3</v>
      </c>
      <c r="BB585" s="56">
        <f t="shared" si="508"/>
        <v>277.09909832462233</v>
      </c>
      <c r="BC585" s="56">
        <f t="shared" si="509"/>
        <v>-3.9684484123540642E-2</v>
      </c>
      <c r="BD585" s="53">
        <f t="shared" si="510"/>
        <v>-3.5466905338633239E-8</v>
      </c>
      <c r="BE585" s="32">
        <f t="shared" si="511"/>
        <v>6.1112305406208112</v>
      </c>
      <c r="BF585" s="53">
        <f t="shared" si="512"/>
        <v>6.4017962157931602E-7</v>
      </c>
      <c r="BG585" s="51">
        <f t="shared" si="533"/>
        <v>6.1112311808004325</v>
      </c>
      <c r="BH585" s="51">
        <f t="shared" si="513"/>
        <v>-8.9372221992939597E-3</v>
      </c>
      <c r="BI585" s="51">
        <f t="shared" si="514"/>
        <v>-8.3790834957823648E-2</v>
      </c>
    </row>
    <row r="586" spans="1:61" ht="12.75" customHeight="1" x14ac:dyDescent="0.2">
      <c r="A586" s="45">
        <f t="shared" si="515"/>
        <v>560</v>
      </c>
      <c r="B586" s="57">
        <f t="shared" si="534"/>
        <v>9.6757105347718239E-2</v>
      </c>
      <c r="C586" s="16">
        <f t="shared" si="516"/>
        <v>9.2017142597569546E-2</v>
      </c>
      <c r="D586" s="34">
        <f t="shared" si="517"/>
        <v>1</v>
      </c>
      <c r="E586" s="49">
        <f t="shared" si="535"/>
        <v>7.967382933458439E-2</v>
      </c>
      <c r="F586" s="49">
        <f t="shared" si="518"/>
        <v>4.6035169348719047E-2</v>
      </c>
      <c r="G586" s="20">
        <f t="shared" si="489"/>
        <v>4.6035169348719047E-2</v>
      </c>
      <c r="H586" s="49">
        <f t="shared" si="519"/>
        <v>30.019136262383775</v>
      </c>
      <c r="I586" s="20">
        <f t="shared" si="490"/>
        <v>30.019136262383775</v>
      </c>
      <c r="J586" s="57">
        <f t="shared" si="520"/>
        <v>0</v>
      </c>
      <c r="K586" s="16">
        <f t="shared" si="491"/>
        <v>30.019136262383775</v>
      </c>
      <c r="L586" s="34">
        <f t="shared" si="521"/>
        <v>1</v>
      </c>
      <c r="M586" s="49">
        <f t="shared" si="536"/>
        <v>59.980895745200769</v>
      </c>
      <c r="N586" s="20">
        <f t="shared" si="537"/>
        <v>59.980895745200769</v>
      </c>
      <c r="O586" s="16">
        <f t="shared" si="522"/>
        <v>30.019104254799231</v>
      </c>
      <c r="P586" s="49">
        <f t="shared" si="538"/>
        <v>4.6035169348719027E-2</v>
      </c>
      <c r="Q586" s="20">
        <f t="shared" si="492"/>
        <v>4.6035169348719027E-2</v>
      </c>
      <c r="R586" s="49">
        <f t="shared" si="539"/>
        <v>9.201714259732488E-2</v>
      </c>
      <c r="S586" s="20">
        <f t="shared" si="493"/>
        <v>9.201714259732488E-2</v>
      </c>
      <c r="T586" s="57">
        <f t="shared" si="540"/>
        <v>-8.3790834957823648E-2</v>
      </c>
      <c r="U586" s="16">
        <f t="shared" si="523"/>
        <v>-4.1170056232392588E-3</v>
      </c>
      <c r="V586" s="16">
        <f t="shared" si="541"/>
        <v>-4.1170056232392588E-3</v>
      </c>
      <c r="W586" s="34">
        <f t="shared" si="494"/>
        <v>4</v>
      </c>
      <c r="X586" s="49">
        <f t="shared" si="542"/>
        <v>59.98086382308049</v>
      </c>
      <c r="Y586" s="20">
        <f t="shared" si="543"/>
        <v>59.98086382308049</v>
      </c>
      <c r="Z586" s="16">
        <f t="shared" si="524"/>
        <v>30.01913617691951</v>
      </c>
      <c r="AA586" s="49">
        <f t="shared" si="495"/>
        <v>-2.3787880443407535E-3</v>
      </c>
      <c r="AB586" s="20">
        <f t="shared" si="525"/>
        <v>359.99762121195567</v>
      </c>
      <c r="AC586" s="49">
        <f t="shared" si="526"/>
        <v>4.7548257184125767E-3</v>
      </c>
      <c r="AD586" s="20">
        <f t="shared" si="527"/>
        <v>359.99524517428159</v>
      </c>
      <c r="AF586" s="58">
        <f t="shared" si="544"/>
        <v>6.1112311808004325</v>
      </c>
      <c r="AG586" s="51">
        <f t="shared" si="528"/>
        <v>366.67387084802596</v>
      </c>
      <c r="AH586" s="16">
        <f t="shared" si="529"/>
        <v>250.0049119418359</v>
      </c>
      <c r="AI586" s="52">
        <f t="shared" si="496"/>
        <v>159.84030830087374</v>
      </c>
      <c r="AJ586" s="52">
        <f t="shared" si="530"/>
        <v>4.8413957393051987E-2</v>
      </c>
      <c r="AK586" s="16">
        <f t="shared" si="545"/>
        <v>27.10195781656688</v>
      </c>
      <c r="AL586" s="16">
        <f t="shared" si="546"/>
        <v>27.099579028522555</v>
      </c>
      <c r="AM586" s="32">
        <f t="shared" si="497"/>
        <v>6.1112311650237254</v>
      </c>
      <c r="AN586" s="32">
        <f t="shared" si="498"/>
        <v>-4.3912437056336368E-4</v>
      </c>
      <c r="AO586" s="32">
        <f t="shared" si="499"/>
        <v>5.4403166894466644</v>
      </c>
      <c r="AP586" s="32">
        <f t="shared" si="500"/>
        <v>-4.3912437056336368E-4</v>
      </c>
      <c r="AQ586" s="32">
        <f t="shared" si="501"/>
        <v>2.7839002623810591</v>
      </c>
      <c r="AR586" s="56">
        <f t="shared" si="548"/>
        <v>3301.8561809166981</v>
      </c>
      <c r="AS586" s="56">
        <f t="shared" si="548"/>
        <v>-8.6029159287574056E-2</v>
      </c>
      <c r="AT586" s="56">
        <f t="shared" si="548"/>
        <v>795.66103265979405</v>
      </c>
      <c r="AU586" s="55">
        <f t="shared" si="532"/>
        <v>0.31005890174502254</v>
      </c>
      <c r="AV586" s="56">
        <f t="shared" si="502"/>
        <v>11547.45913400065</v>
      </c>
      <c r="AW586" s="53">
        <f t="shared" si="503"/>
        <v>1.0320220838259358E-2</v>
      </c>
      <c r="AX586" s="53">
        <f t="shared" si="504"/>
        <v>9.6757114921935949E-2</v>
      </c>
      <c r="AY586" s="56">
        <f t="shared" si="505"/>
        <v>676.6600385546335</v>
      </c>
      <c r="AZ586" s="56">
        <f t="shared" si="506"/>
        <v>399.60077075218436</v>
      </c>
      <c r="BA586" s="53">
        <f t="shared" si="507"/>
        <v>7.4403432051347793E-3</v>
      </c>
      <c r="BB586" s="56">
        <f t="shared" si="508"/>
        <v>277.09915316312163</v>
      </c>
      <c r="BC586" s="56">
        <f t="shared" si="509"/>
        <v>-3.9885360672485604E-2</v>
      </c>
      <c r="BD586" s="53">
        <f t="shared" si="510"/>
        <v>-3.5646433174348659E-8</v>
      </c>
      <c r="BE586" s="32">
        <f t="shared" si="511"/>
        <v>6.1112311451539991</v>
      </c>
      <c r="BF586" s="53">
        <f t="shared" si="512"/>
        <v>6.4218681421314059E-7</v>
      </c>
      <c r="BG586" s="51">
        <f t="shared" si="533"/>
        <v>6.1112317873408131</v>
      </c>
      <c r="BH586" s="51">
        <f t="shared" si="513"/>
        <v>-8.9372221991499568E-3</v>
      </c>
      <c r="BI586" s="51">
        <f t="shared" si="514"/>
        <v>-8.3790826665282814E-2</v>
      </c>
    </row>
    <row r="587" spans="1:61" ht="12.75" customHeight="1" x14ac:dyDescent="0.2">
      <c r="A587" s="45">
        <f t="shared" si="515"/>
        <v>561</v>
      </c>
      <c r="B587" s="57">
        <f t="shared" si="534"/>
        <v>9.6757114921935949E-2</v>
      </c>
      <c r="C587" s="16">
        <f t="shared" si="516"/>
        <v>9.2002289203549026E-2</v>
      </c>
      <c r="D587" s="34">
        <f t="shared" si="517"/>
        <v>1</v>
      </c>
      <c r="E587" s="49">
        <f t="shared" si="535"/>
        <v>7.966094275501065E-2</v>
      </c>
      <c r="F587" s="49">
        <f t="shared" si="518"/>
        <v>4.6027782731483446E-2</v>
      </c>
      <c r="G587" s="20">
        <f t="shared" si="489"/>
        <v>4.6027782731483446E-2</v>
      </c>
      <c r="H587" s="49">
        <f t="shared" si="519"/>
        <v>30.019168174192117</v>
      </c>
      <c r="I587" s="20">
        <f t="shared" si="490"/>
        <v>30.019168174192117</v>
      </c>
      <c r="J587" s="57">
        <f t="shared" si="520"/>
        <v>0</v>
      </c>
      <c r="K587" s="16">
        <f t="shared" si="491"/>
        <v>30.019168174192117</v>
      </c>
      <c r="L587" s="34">
        <f t="shared" si="521"/>
        <v>1</v>
      </c>
      <c r="M587" s="49">
        <f t="shared" si="536"/>
        <v>59.98086382308049</v>
      </c>
      <c r="N587" s="20">
        <f t="shared" si="537"/>
        <v>59.98086382308049</v>
      </c>
      <c r="O587" s="16">
        <f t="shared" si="522"/>
        <v>30.01913617691951</v>
      </c>
      <c r="P587" s="49">
        <f t="shared" si="538"/>
        <v>4.602778273148344E-2</v>
      </c>
      <c r="Q587" s="20">
        <f t="shared" si="492"/>
        <v>4.602778273148344E-2</v>
      </c>
      <c r="R587" s="49">
        <f t="shared" si="539"/>
        <v>9.2002289203534177E-2</v>
      </c>
      <c r="S587" s="20">
        <f t="shared" si="493"/>
        <v>9.2002289203534177E-2</v>
      </c>
      <c r="T587" s="57">
        <f t="shared" si="540"/>
        <v>-8.3790826665282814E-2</v>
      </c>
      <c r="U587" s="16">
        <f t="shared" si="523"/>
        <v>-4.1298839102721641E-3</v>
      </c>
      <c r="V587" s="16">
        <f t="shared" si="541"/>
        <v>-4.1298839102721641E-3</v>
      </c>
      <c r="W587" s="34">
        <f t="shared" si="494"/>
        <v>4</v>
      </c>
      <c r="X587" s="49">
        <f t="shared" si="542"/>
        <v>59.980831911807762</v>
      </c>
      <c r="Y587" s="20">
        <f t="shared" si="543"/>
        <v>59.980831911807762</v>
      </c>
      <c r="Z587" s="16">
        <f t="shared" si="524"/>
        <v>30.019168088192238</v>
      </c>
      <c r="AA587" s="49">
        <f t="shared" si="495"/>
        <v>-2.3862321309973769E-3</v>
      </c>
      <c r="AB587" s="20">
        <f t="shared" si="525"/>
        <v>359.99761376786898</v>
      </c>
      <c r="AC587" s="49">
        <f t="shared" si="526"/>
        <v>4.769700674582919E-3</v>
      </c>
      <c r="AD587" s="20">
        <f t="shared" si="527"/>
        <v>359.99523029932544</v>
      </c>
      <c r="AF587" s="58">
        <f t="shared" si="544"/>
        <v>6.1112317873408131</v>
      </c>
      <c r="AG587" s="51">
        <f t="shared" si="528"/>
        <v>366.67390724044878</v>
      </c>
      <c r="AH587" s="16">
        <f t="shared" si="529"/>
        <v>250.00493675485146</v>
      </c>
      <c r="AI587" s="52">
        <f t="shared" si="496"/>
        <v>159.8403400292124</v>
      </c>
      <c r="AJ587" s="52">
        <f t="shared" si="530"/>
        <v>4.841401486248742E-2</v>
      </c>
      <c r="AK587" s="16">
        <f t="shared" si="545"/>
        <v>27.150371831429368</v>
      </c>
      <c r="AL587" s="16">
        <f t="shared" si="546"/>
        <v>27.147985599298352</v>
      </c>
      <c r="AM587" s="32">
        <f t="shared" si="497"/>
        <v>6.1112317714652491</v>
      </c>
      <c r="AN587" s="32">
        <f t="shared" si="498"/>
        <v>-4.404980266105838E-4</v>
      </c>
      <c r="AO587" s="32">
        <f t="shared" si="499"/>
        <v>5.4379632983842789</v>
      </c>
      <c r="AP587" s="32">
        <f t="shared" si="500"/>
        <v>-4.404980266105838E-4</v>
      </c>
      <c r="AQ587" s="32">
        <f t="shared" si="501"/>
        <v>2.7884958185358402</v>
      </c>
      <c r="AR587" s="56">
        <f t="shared" ref="AR587:AT602" si="549">AR586+AO587</f>
        <v>3307.2941442150823</v>
      </c>
      <c r="AS587" s="56">
        <f t="shared" si="549"/>
        <v>-8.6469657314184642E-2</v>
      </c>
      <c r="AT587" s="56">
        <f t="shared" si="549"/>
        <v>798.44952847832985</v>
      </c>
      <c r="AU587" s="55">
        <f t="shared" si="532"/>
        <v>0.31005890174502254</v>
      </c>
      <c r="AV587" s="56">
        <f t="shared" si="502"/>
        <v>11547.461426173995</v>
      </c>
      <c r="AW587" s="53">
        <f t="shared" si="503"/>
        <v>1.0320222886825615E-2</v>
      </c>
      <c r="AX587" s="53">
        <f t="shared" si="504"/>
        <v>9.6757124525090499E-2</v>
      </c>
      <c r="AY587" s="56">
        <f t="shared" si="505"/>
        <v>676.65997139605543</v>
      </c>
      <c r="AZ587" s="56">
        <f t="shared" si="506"/>
        <v>399.60085007303098</v>
      </c>
      <c r="BA587" s="53">
        <f t="shared" si="507"/>
        <v>7.4403432051347793E-3</v>
      </c>
      <c r="BB587" s="56">
        <f t="shared" si="508"/>
        <v>277.09920816736843</v>
      </c>
      <c r="BC587" s="56">
        <f t="shared" si="509"/>
        <v>-4.0086844343989014E-2</v>
      </c>
      <c r="BD587" s="53">
        <f t="shared" si="510"/>
        <v>-3.582650360898618E-8</v>
      </c>
      <c r="BE587" s="32">
        <f t="shared" si="511"/>
        <v>6.1112317515143095</v>
      </c>
      <c r="BF587" s="53">
        <f t="shared" si="512"/>
        <v>6.4419562033698963E-7</v>
      </c>
      <c r="BG587" s="51">
        <f t="shared" si="533"/>
        <v>6.1112323957099299</v>
      </c>
      <c r="BH587" s="51">
        <f t="shared" si="513"/>
        <v>-8.9372221990053884E-3</v>
      </c>
      <c r="BI587" s="51">
        <f t="shared" si="514"/>
        <v>-8.3790818347679291E-2</v>
      </c>
    </row>
    <row r="588" spans="1:61" ht="12.75" customHeight="1" x14ac:dyDescent="0.2">
      <c r="A588" s="45">
        <f t="shared" si="515"/>
        <v>562</v>
      </c>
      <c r="B588" s="57">
        <f t="shared" si="534"/>
        <v>9.6757124525090499E-2</v>
      </c>
      <c r="C588" s="16">
        <f t="shared" si="516"/>
        <v>9.1987423850525829E-2</v>
      </c>
      <c r="D588" s="34">
        <f t="shared" si="517"/>
        <v>1</v>
      </c>
      <c r="E588" s="49">
        <f t="shared" si="535"/>
        <v>7.9648045837608178E-2</v>
      </c>
      <c r="F588" s="49">
        <f t="shared" si="518"/>
        <v>4.6020390101850543E-2</v>
      </c>
      <c r="G588" s="20">
        <f t="shared" si="489"/>
        <v>4.6020390101850543E-2</v>
      </c>
      <c r="H588" s="49">
        <f t="shared" si="519"/>
        <v>30.019200075146234</v>
      </c>
      <c r="I588" s="20">
        <f t="shared" si="490"/>
        <v>30.019200075146234</v>
      </c>
      <c r="J588" s="57">
        <f t="shared" si="520"/>
        <v>0</v>
      </c>
      <c r="K588" s="16">
        <f t="shared" si="491"/>
        <v>30.019200075146234</v>
      </c>
      <c r="L588" s="34">
        <f t="shared" si="521"/>
        <v>1</v>
      </c>
      <c r="M588" s="49">
        <f t="shared" si="536"/>
        <v>59.980831911807762</v>
      </c>
      <c r="N588" s="20">
        <f t="shared" si="537"/>
        <v>59.980831911807762</v>
      </c>
      <c r="O588" s="16">
        <f t="shared" si="522"/>
        <v>30.019168088192238</v>
      </c>
      <c r="P588" s="49">
        <f t="shared" si="538"/>
        <v>4.6020390101850522E-2</v>
      </c>
      <c r="Q588" s="20">
        <f t="shared" si="492"/>
        <v>4.6020390101850522E-2</v>
      </c>
      <c r="R588" s="49">
        <f t="shared" si="539"/>
        <v>9.1987423850743363E-2</v>
      </c>
      <c r="S588" s="20">
        <f t="shared" si="493"/>
        <v>9.1987423850743363E-2</v>
      </c>
      <c r="T588" s="57">
        <f t="shared" si="540"/>
        <v>-8.3790818347679291E-2</v>
      </c>
      <c r="U588" s="16">
        <f t="shared" si="523"/>
        <v>-4.1427725100711132E-3</v>
      </c>
      <c r="V588" s="16">
        <f t="shared" si="541"/>
        <v>-4.1427725100711132E-3</v>
      </c>
      <c r="W588" s="34">
        <f t="shared" si="494"/>
        <v>4</v>
      </c>
      <c r="X588" s="49">
        <f t="shared" si="542"/>
        <v>59.980800011391388</v>
      </c>
      <c r="Y588" s="20">
        <f t="shared" si="543"/>
        <v>59.980800011391388</v>
      </c>
      <c r="Z588" s="16">
        <f t="shared" si="524"/>
        <v>30.019199988608612</v>
      </c>
      <c r="AA588" s="49">
        <f t="shared" si="495"/>
        <v>-2.393682194430652E-3</v>
      </c>
      <c r="AB588" s="20">
        <f t="shared" si="525"/>
        <v>359.99760631780555</v>
      </c>
      <c r="AC588" s="49">
        <f t="shared" si="526"/>
        <v>4.7845875830614757E-3</v>
      </c>
      <c r="AD588" s="20">
        <f t="shared" si="527"/>
        <v>359.99521541241694</v>
      </c>
      <c r="AF588" s="58">
        <f t="shared" si="544"/>
        <v>6.1112323957099299</v>
      </c>
      <c r="AG588" s="51">
        <f t="shared" si="528"/>
        <v>366.67394374259578</v>
      </c>
      <c r="AH588" s="16">
        <f t="shared" si="529"/>
        <v>250.00496164267895</v>
      </c>
      <c r="AI588" s="52">
        <f t="shared" si="496"/>
        <v>159.84037185321603</v>
      </c>
      <c r="AJ588" s="52">
        <f t="shared" si="530"/>
        <v>4.8414072296282029E-2</v>
      </c>
      <c r="AK588" s="16">
        <f t="shared" si="545"/>
        <v>27.19878590372565</v>
      </c>
      <c r="AL588" s="16">
        <f t="shared" si="546"/>
        <v>27.196392221531198</v>
      </c>
      <c r="AM588" s="32">
        <f t="shared" si="497"/>
        <v>6.1112323797351191</v>
      </c>
      <c r="AN588" s="32">
        <f t="shared" si="498"/>
        <v>-4.4187278303391272E-4</v>
      </c>
      <c r="AO588" s="32">
        <f t="shared" si="499"/>
        <v>5.435606024471852</v>
      </c>
      <c r="AP588" s="32">
        <f t="shared" si="500"/>
        <v>-4.4187278303391272E-4</v>
      </c>
      <c r="AQ588" s="32">
        <f t="shared" si="501"/>
        <v>2.793089390951939</v>
      </c>
      <c r="AR588" s="56">
        <f t="shared" si="549"/>
        <v>3312.7297502395541</v>
      </c>
      <c r="AS588" s="56">
        <f t="shared" si="549"/>
        <v>-8.6911530097218553E-2</v>
      </c>
      <c r="AT588" s="56">
        <f t="shared" si="549"/>
        <v>801.24261786928184</v>
      </c>
      <c r="AU588" s="55">
        <f t="shared" si="532"/>
        <v>0.31005890174502254</v>
      </c>
      <c r="AV588" s="56">
        <f t="shared" si="502"/>
        <v>11547.463725258533</v>
      </c>
      <c r="AW588" s="53">
        <f t="shared" si="503"/>
        <v>1.0320224941568557E-2</v>
      </c>
      <c r="AX588" s="53">
        <f t="shared" si="504"/>
        <v>9.6757134157198763E-2</v>
      </c>
      <c r="AY588" s="56">
        <f t="shared" si="505"/>
        <v>676.65990403500575</v>
      </c>
      <c r="AZ588" s="56">
        <f t="shared" si="506"/>
        <v>399.6009296330401</v>
      </c>
      <c r="BA588" s="53">
        <f t="shared" si="507"/>
        <v>7.4403432051347793E-3</v>
      </c>
      <c r="BB588" s="56">
        <f t="shared" si="508"/>
        <v>277.09926333746012</v>
      </c>
      <c r="BC588" s="56">
        <f t="shared" si="509"/>
        <v>-4.028893549445911E-2</v>
      </c>
      <c r="BD588" s="53">
        <f t="shared" si="510"/>
        <v>-3.6007116961075759E-8</v>
      </c>
      <c r="BE588" s="32">
        <f t="shared" si="511"/>
        <v>6.1112323597028126</v>
      </c>
      <c r="BF588" s="53">
        <f t="shared" si="512"/>
        <v>6.4620603508682345E-7</v>
      </c>
      <c r="BG588" s="51">
        <f t="shared" si="533"/>
        <v>6.111233005908848</v>
      </c>
      <c r="BH588" s="51">
        <f t="shared" si="513"/>
        <v>-8.9372221988602511E-3</v>
      </c>
      <c r="BI588" s="51">
        <f t="shared" si="514"/>
        <v>-8.3790810004998356E-2</v>
      </c>
    </row>
    <row r="589" spans="1:61" ht="12.75" customHeight="1" x14ac:dyDescent="0.2">
      <c r="A589" s="45">
        <f t="shared" si="515"/>
        <v>563</v>
      </c>
      <c r="B589" s="57">
        <f t="shared" si="534"/>
        <v>9.6757134157198763E-2</v>
      </c>
      <c r="C589" s="16">
        <f t="shared" si="516"/>
        <v>9.1972546574140779E-2</v>
      </c>
      <c r="D589" s="34">
        <f t="shared" si="517"/>
        <v>1</v>
      </c>
      <c r="E589" s="49">
        <f t="shared" si="535"/>
        <v>7.9635138613249778E-2</v>
      </c>
      <c r="F589" s="49">
        <f t="shared" si="518"/>
        <v>4.6012991477628926E-2</v>
      </c>
      <c r="G589" s="20">
        <f t="shared" si="489"/>
        <v>4.6012991477628926E-2</v>
      </c>
      <c r="H589" s="49">
        <f t="shared" si="519"/>
        <v>30.01923196523737</v>
      </c>
      <c r="I589" s="20">
        <f t="shared" si="490"/>
        <v>30.01923196523737</v>
      </c>
      <c r="J589" s="57">
        <f t="shared" si="520"/>
        <v>0</v>
      </c>
      <c r="K589" s="16">
        <f t="shared" si="491"/>
        <v>30.01923196523737</v>
      </c>
      <c r="L589" s="34">
        <f t="shared" si="521"/>
        <v>1</v>
      </c>
      <c r="M589" s="49">
        <f t="shared" si="536"/>
        <v>59.980800011391388</v>
      </c>
      <c r="N589" s="20">
        <f t="shared" si="537"/>
        <v>59.980800011391388</v>
      </c>
      <c r="O589" s="16">
        <f t="shared" si="522"/>
        <v>30.019199988608612</v>
      </c>
      <c r="P589" s="49">
        <f t="shared" si="538"/>
        <v>4.6012991477628946E-2</v>
      </c>
      <c r="Q589" s="20">
        <f t="shared" si="492"/>
        <v>4.6012991477628946E-2</v>
      </c>
      <c r="R589" s="49">
        <f t="shared" si="539"/>
        <v>9.1972546576762876E-2</v>
      </c>
      <c r="S589" s="20">
        <f t="shared" si="493"/>
        <v>9.1972546576762876E-2</v>
      </c>
      <c r="T589" s="57">
        <f t="shared" si="540"/>
        <v>-8.3790810004998356E-2</v>
      </c>
      <c r="U589" s="16">
        <f t="shared" si="523"/>
        <v>-4.1556713917485777E-3</v>
      </c>
      <c r="V589" s="16">
        <f t="shared" si="541"/>
        <v>-4.1556713917485777E-3</v>
      </c>
      <c r="W589" s="34">
        <f t="shared" si="494"/>
        <v>4</v>
      </c>
      <c r="X589" s="49">
        <f t="shared" si="542"/>
        <v>59.980768121840086</v>
      </c>
      <c r="Y589" s="20">
        <f t="shared" si="543"/>
        <v>59.980768121840086</v>
      </c>
      <c r="Z589" s="16">
        <f t="shared" si="524"/>
        <v>30.019231878159914</v>
      </c>
      <c r="AA589" s="49">
        <f t="shared" si="495"/>
        <v>-2.4011382168062068E-3</v>
      </c>
      <c r="AB589" s="20">
        <f t="shared" si="525"/>
        <v>359.99759886178322</v>
      </c>
      <c r="AC589" s="49">
        <f t="shared" si="526"/>
        <v>4.7994863326051669E-3</v>
      </c>
      <c r="AD589" s="20">
        <f t="shared" si="527"/>
        <v>359.99520051366738</v>
      </c>
      <c r="AF589" s="58">
        <f t="shared" si="544"/>
        <v>6.111233005908848</v>
      </c>
      <c r="AG589" s="51">
        <f t="shared" si="528"/>
        <v>366.6739803545309</v>
      </c>
      <c r="AH589" s="16">
        <f t="shared" si="529"/>
        <v>250.00498660536201</v>
      </c>
      <c r="AI589" s="52">
        <f t="shared" si="496"/>
        <v>159.84040377294042</v>
      </c>
      <c r="AJ589" s="52">
        <f t="shared" si="530"/>
        <v>4.8414129694435815E-2</v>
      </c>
      <c r="AK589" s="16">
        <f t="shared" si="545"/>
        <v>27.247200033420086</v>
      </c>
      <c r="AL589" s="16">
        <f t="shared" si="546"/>
        <v>27.244798895203303</v>
      </c>
      <c r="AM589" s="32">
        <f t="shared" si="497"/>
        <v>6.1112329898344031</v>
      </c>
      <c r="AN589" s="32">
        <f t="shared" si="498"/>
        <v>-4.4324863654049147E-4</v>
      </c>
      <c r="AO589" s="32">
        <f t="shared" si="499"/>
        <v>5.4332448693785125</v>
      </c>
      <c r="AP589" s="32">
        <f t="shared" si="500"/>
        <v>-4.4324863654049147E-4</v>
      </c>
      <c r="AQ589" s="32">
        <f t="shared" si="501"/>
        <v>2.7976809763467325</v>
      </c>
      <c r="AR589" s="56">
        <f t="shared" si="549"/>
        <v>3318.1629951089326</v>
      </c>
      <c r="AS589" s="56">
        <f t="shared" si="549"/>
        <v>-8.7354778733759048E-2</v>
      </c>
      <c r="AT589" s="56">
        <f t="shared" si="549"/>
        <v>804.04029884562863</v>
      </c>
      <c r="AU589" s="55">
        <f t="shared" si="532"/>
        <v>0.31005890174502254</v>
      </c>
      <c r="AV589" s="56">
        <f t="shared" si="502"/>
        <v>11547.466031258295</v>
      </c>
      <c r="AW589" s="53">
        <f t="shared" si="503"/>
        <v>1.0320227002491789E-2</v>
      </c>
      <c r="AX589" s="53">
        <f t="shared" si="504"/>
        <v>9.6757143818277727E-2</v>
      </c>
      <c r="AY589" s="56">
        <f t="shared" si="505"/>
        <v>676.65983647136659</v>
      </c>
      <c r="AZ589" s="56">
        <f t="shared" si="506"/>
        <v>399.60100943235102</v>
      </c>
      <c r="BA589" s="53">
        <f t="shared" si="507"/>
        <v>7.4403432051347793E-3</v>
      </c>
      <c r="BB589" s="56">
        <f t="shared" si="508"/>
        <v>277.09931867349326</v>
      </c>
      <c r="BC589" s="56">
        <f t="shared" si="509"/>
        <v>-4.0491634477689331E-2</v>
      </c>
      <c r="BD589" s="53">
        <f t="shared" si="510"/>
        <v>-3.6188273546810461E-8</v>
      </c>
      <c r="BE589" s="32">
        <f t="shared" si="511"/>
        <v>6.1112329697205743</v>
      </c>
      <c r="BF589" s="53">
        <f t="shared" si="512"/>
        <v>6.4821805364468328E-7</v>
      </c>
      <c r="BG589" s="51">
        <f t="shared" si="533"/>
        <v>6.1112336179386277</v>
      </c>
      <c r="BH589" s="51">
        <f t="shared" si="513"/>
        <v>-8.9372221987145464E-3</v>
      </c>
      <c r="BI589" s="51">
        <f t="shared" si="514"/>
        <v>-8.3790801637225479E-2</v>
      </c>
    </row>
    <row r="590" spans="1:61" ht="12.75" customHeight="1" x14ac:dyDescent="0.2">
      <c r="A590" s="45">
        <f t="shared" si="515"/>
        <v>564</v>
      </c>
      <c r="B590" s="57">
        <f t="shared" si="534"/>
        <v>9.6757143818277727E-2</v>
      </c>
      <c r="C590" s="16">
        <f t="shared" si="516"/>
        <v>9.1957657485636446E-2</v>
      </c>
      <c r="D590" s="34">
        <f t="shared" si="517"/>
        <v>1</v>
      </c>
      <c r="E590" s="49">
        <f t="shared" si="535"/>
        <v>7.9622221178268365E-2</v>
      </c>
      <c r="F590" s="49">
        <f t="shared" si="518"/>
        <v>4.6005586914450336E-2</v>
      </c>
      <c r="G590" s="20">
        <f t="shared" si="489"/>
        <v>4.6005586914450336E-2</v>
      </c>
      <c r="H590" s="49">
        <f t="shared" si="519"/>
        <v>30.019263844456862</v>
      </c>
      <c r="I590" s="20">
        <f t="shared" si="490"/>
        <v>30.019263844456862</v>
      </c>
      <c r="J590" s="57">
        <f t="shared" si="520"/>
        <v>0</v>
      </c>
      <c r="K590" s="16">
        <f t="shared" si="491"/>
        <v>30.019263844456862</v>
      </c>
      <c r="L590" s="34">
        <f t="shared" si="521"/>
        <v>1</v>
      </c>
      <c r="M590" s="49">
        <f t="shared" si="536"/>
        <v>59.980768121840086</v>
      </c>
      <c r="N590" s="20">
        <f t="shared" si="537"/>
        <v>59.980768121840086</v>
      </c>
      <c r="O590" s="16">
        <f t="shared" si="522"/>
        <v>30.019231878159914</v>
      </c>
      <c r="P590" s="49">
        <f t="shared" si="538"/>
        <v>4.6005586914450329E-2</v>
      </c>
      <c r="Q590" s="20">
        <f t="shared" si="492"/>
        <v>4.6005586914450329E-2</v>
      </c>
      <c r="R590" s="49">
        <f t="shared" si="539"/>
        <v>9.1957657486767305E-2</v>
      </c>
      <c r="S590" s="20">
        <f t="shared" si="493"/>
        <v>9.1957657486767305E-2</v>
      </c>
      <c r="T590" s="57">
        <f t="shared" si="540"/>
        <v>-8.3790801637225479E-2</v>
      </c>
      <c r="U590" s="16">
        <f t="shared" si="523"/>
        <v>-4.1685804589571135E-3</v>
      </c>
      <c r="V590" s="16">
        <f t="shared" si="541"/>
        <v>-4.1685804589571135E-3</v>
      </c>
      <c r="W590" s="34">
        <f t="shared" si="494"/>
        <v>4</v>
      </c>
      <c r="X590" s="49">
        <f t="shared" si="542"/>
        <v>59.980736243162532</v>
      </c>
      <c r="Y590" s="20">
        <f t="shared" si="543"/>
        <v>59.980736243162532</v>
      </c>
      <c r="Z590" s="16">
        <f t="shared" si="524"/>
        <v>30.019263756837468</v>
      </c>
      <c r="AA590" s="49">
        <f t="shared" si="495"/>
        <v>-2.4086001424669054E-3</v>
      </c>
      <c r="AB590" s="20">
        <f t="shared" si="525"/>
        <v>359.99759139985753</v>
      </c>
      <c r="AC590" s="49">
        <f t="shared" si="526"/>
        <v>4.8143969647011491E-3</v>
      </c>
      <c r="AD590" s="20">
        <f t="shared" si="527"/>
        <v>359.99518560303528</v>
      </c>
      <c r="AF590" s="58">
        <f t="shared" si="544"/>
        <v>6.1112336179386277</v>
      </c>
      <c r="AG590" s="51">
        <f t="shared" si="528"/>
        <v>366.67401707631768</v>
      </c>
      <c r="AH590" s="16">
        <f t="shared" si="529"/>
        <v>250.00501164294388</v>
      </c>
      <c r="AI590" s="52">
        <f t="shared" si="496"/>
        <v>159.84043578844103</v>
      </c>
      <c r="AJ590" s="52">
        <f t="shared" si="530"/>
        <v>4.8414187056948776E-2</v>
      </c>
      <c r="AK590" s="16">
        <f t="shared" si="545"/>
        <v>27.295614220477034</v>
      </c>
      <c r="AL590" s="16">
        <f t="shared" si="546"/>
        <v>27.293205620334561</v>
      </c>
      <c r="AM590" s="32">
        <f t="shared" si="497"/>
        <v>6.1112336017641598</v>
      </c>
      <c r="AN590" s="32">
        <f t="shared" si="498"/>
        <v>-4.4462557685543232E-4</v>
      </c>
      <c r="AO590" s="32">
        <f t="shared" si="499"/>
        <v>5.4308798347743137</v>
      </c>
      <c r="AP590" s="32">
        <f t="shared" si="500"/>
        <v>-4.4462557685543232E-4</v>
      </c>
      <c r="AQ590" s="32">
        <f t="shared" si="501"/>
        <v>2.8022705714425702</v>
      </c>
      <c r="AR590" s="56">
        <f t="shared" si="549"/>
        <v>3323.5938749437069</v>
      </c>
      <c r="AS590" s="56">
        <f t="shared" si="549"/>
        <v>-8.7799404310614476E-2</v>
      </c>
      <c r="AT590" s="56">
        <f t="shared" si="549"/>
        <v>806.84256941707122</v>
      </c>
      <c r="AU590" s="55">
        <f t="shared" si="532"/>
        <v>0.31005890174502254</v>
      </c>
      <c r="AV590" s="56">
        <f t="shared" si="502"/>
        <v>11547.468344177289</v>
      </c>
      <c r="AW590" s="53">
        <f t="shared" si="503"/>
        <v>1.0320229069598891E-2</v>
      </c>
      <c r="AX590" s="53">
        <f t="shared" si="504"/>
        <v>9.6757153508344074E-2</v>
      </c>
      <c r="AY590" s="56">
        <f t="shared" si="505"/>
        <v>676.65976870502072</v>
      </c>
      <c r="AZ590" s="56">
        <f t="shared" si="506"/>
        <v>399.60108947110257</v>
      </c>
      <c r="BA590" s="53">
        <f t="shared" si="507"/>
        <v>7.4403432051347793E-3</v>
      </c>
      <c r="BB590" s="56">
        <f t="shared" si="508"/>
        <v>277.09937417556404</v>
      </c>
      <c r="BC590" s="56">
        <f t="shared" si="509"/>
        <v>-4.0694941645881499E-2</v>
      </c>
      <c r="BD590" s="53">
        <f t="shared" si="510"/>
        <v>-3.6369973680960871E-8</v>
      </c>
      <c r="BE590" s="32">
        <f t="shared" si="511"/>
        <v>6.111233581568654</v>
      </c>
      <c r="BF590" s="53">
        <f t="shared" si="512"/>
        <v>6.5023166098191374E-7</v>
      </c>
      <c r="BG590" s="51">
        <f t="shared" si="533"/>
        <v>6.1112342318003154</v>
      </c>
      <c r="BH590" s="51">
        <f t="shared" si="513"/>
        <v>-8.9372221985682711E-3</v>
      </c>
      <c r="BI590" s="51">
        <f t="shared" si="514"/>
        <v>-8.3790793244346046E-2</v>
      </c>
    </row>
    <row r="591" spans="1:61" ht="12.75" customHeight="1" x14ac:dyDescent="0.2">
      <c r="A591" s="45">
        <f t="shared" si="515"/>
        <v>565</v>
      </c>
      <c r="B591" s="57">
        <f t="shared" si="534"/>
        <v>9.6757153508344074E-2</v>
      </c>
      <c r="C591" s="16">
        <f t="shared" si="516"/>
        <v>9.1942756543630821E-2</v>
      </c>
      <c r="D591" s="34">
        <f t="shared" si="517"/>
        <v>1</v>
      </c>
      <c r="E591" s="49">
        <f t="shared" si="535"/>
        <v>7.9609293496845673E-2</v>
      </c>
      <c r="F591" s="49">
        <f t="shared" si="518"/>
        <v>4.5998176391589873E-2</v>
      </c>
      <c r="G591" s="20">
        <f t="shared" si="489"/>
        <v>4.5998176391589873E-2</v>
      </c>
      <c r="H591" s="49">
        <f t="shared" si="519"/>
        <v>30.019295712796009</v>
      </c>
      <c r="I591" s="20">
        <f t="shared" si="490"/>
        <v>30.019295712796009</v>
      </c>
      <c r="J591" s="57">
        <f t="shared" si="520"/>
        <v>0</v>
      </c>
      <c r="K591" s="16">
        <f t="shared" si="491"/>
        <v>30.019295712796009</v>
      </c>
      <c r="L591" s="34">
        <f t="shared" si="521"/>
        <v>1</v>
      </c>
      <c r="M591" s="49">
        <f t="shared" si="536"/>
        <v>59.980736243162546</v>
      </c>
      <c r="N591" s="20">
        <f t="shared" si="537"/>
        <v>59.980736243162546</v>
      </c>
      <c r="O591" s="16">
        <f t="shared" si="522"/>
        <v>30.019263756837454</v>
      </c>
      <c r="P591" s="49">
        <f t="shared" si="538"/>
        <v>4.5998176391589853E-2</v>
      </c>
      <c r="Q591" s="20">
        <f t="shared" si="492"/>
        <v>4.5998176391589853E-2</v>
      </c>
      <c r="R591" s="49">
        <f t="shared" si="539"/>
        <v>9.1942756543315157E-2</v>
      </c>
      <c r="S591" s="20">
        <f t="shared" si="493"/>
        <v>9.1942756543315157E-2</v>
      </c>
      <c r="T591" s="57">
        <f t="shared" si="540"/>
        <v>-8.3790793244346046E-2</v>
      </c>
      <c r="U591" s="16">
        <f t="shared" si="523"/>
        <v>-4.1814997475003723E-3</v>
      </c>
      <c r="V591" s="16">
        <f t="shared" si="541"/>
        <v>-4.1814997475003723E-3</v>
      </c>
      <c r="W591" s="34">
        <f t="shared" si="494"/>
        <v>4</v>
      </c>
      <c r="X591" s="49">
        <f t="shared" si="542"/>
        <v>59.980704375367452</v>
      </c>
      <c r="Y591" s="20">
        <f t="shared" si="543"/>
        <v>59.980704375367452</v>
      </c>
      <c r="Z591" s="16">
        <f t="shared" si="524"/>
        <v>30.019295624632548</v>
      </c>
      <c r="AA591" s="49">
        <f t="shared" si="495"/>
        <v>-2.4160679921121217E-3</v>
      </c>
      <c r="AB591" s="20">
        <f t="shared" si="525"/>
        <v>359.9975839320079</v>
      </c>
      <c r="AC591" s="49">
        <f t="shared" si="526"/>
        <v>4.8293192183531033E-3</v>
      </c>
      <c r="AD591" s="20">
        <f t="shared" si="527"/>
        <v>359.99517068078165</v>
      </c>
      <c r="AF591" s="58">
        <f t="shared" si="544"/>
        <v>6.1112342318003154</v>
      </c>
      <c r="AG591" s="51">
        <f t="shared" si="528"/>
        <v>366.67405390801895</v>
      </c>
      <c r="AH591" s="16">
        <f t="shared" si="529"/>
        <v>250.00503675546747</v>
      </c>
      <c r="AI591" s="52">
        <f t="shared" si="496"/>
        <v>159.84046789977262</v>
      </c>
      <c r="AJ591" s="52">
        <f t="shared" si="530"/>
        <v>4.8414244383707228E-2</v>
      </c>
      <c r="AK591" s="16">
        <f t="shared" si="545"/>
        <v>27.344028464860742</v>
      </c>
      <c r="AL591" s="16">
        <f t="shared" si="546"/>
        <v>27.341612396868641</v>
      </c>
      <c r="AM591" s="32">
        <f t="shared" si="497"/>
        <v>6.1112342155254344</v>
      </c>
      <c r="AN591" s="32">
        <f t="shared" si="498"/>
        <v>-4.4600360779923444E-4</v>
      </c>
      <c r="AO591" s="32">
        <f t="shared" si="499"/>
        <v>5.4285109223357964</v>
      </c>
      <c r="AP591" s="32">
        <f t="shared" si="500"/>
        <v>-4.4600360779923444E-4</v>
      </c>
      <c r="AQ591" s="32">
        <f t="shared" si="501"/>
        <v>2.8068581729559718</v>
      </c>
      <c r="AR591" s="56">
        <f t="shared" si="549"/>
        <v>3329.0223858660424</v>
      </c>
      <c r="AS591" s="56">
        <f t="shared" si="549"/>
        <v>-8.8245407918413704E-2</v>
      </c>
      <c r="AT591" s="56">
        <f t="shared" si="549"/>
        <v>809.64942759002724</v>
      </c>
      <c r="AU591" s="55">
        <f t="shared" si="532"/>
        <v>0.31005890174502254</v>
      </c>
      <c r="AV591" s="56">
        <f t="shared" si="502"/>
        <v>11547.470664019469</v>
      </c>
      <c r="AW591" s="53">
        <f t="shared" si="503"/>
        <v>1.0320231142893401E-2</v>
      </c>
      <c r="AX591" s="53">
        <f t="shared" si="504"/>
        <v>9.6757163227414456E-2</v>
      </c>
      <c r="AY591" s="56">
        <f t="shared" si="505"/>
        <v>676.65970073585254</v>
      </c>
      <c r="AZ591" s="56">
        <f t="shared" si="506"/>
        <v>399.60116974943156</v>
      </c>
      <c r="BA591" s="53">
        <f t="shared" si="507"/>
        <v>7.4403432051347793E-3</v>
      </c>
      <c r="BB591" s="56">
        <f t="shared" si="508"/>
        <v>277.09942984376738</v>
      </c>
      <c r="BC591" s="56">
        <f t="shared" si="509"/>
        <v>-4.0898857346405748E-2</v>
      </c>
      <c r="BD591" s="53">
        <f t="shared" si="510"/>
        <v>-3.6552217673979406E-8</v>
      </c>
      <c r="BE591" s="32">
        <f t="shared" si="511"/>
        <v>6.1112341952480982</v>
      </c>
      <c r="BF591" s="53">
        <f t="shared" si="512"/>
        <v>6.5224686268330966E-7</v>
      </c>
      <c r="BG591" s="51">
        <f t="shared" si="533"/>
        <v>6.1112348474949609</v>
      </c>
      <c r="BH591" s="51">
        <f t="shared" si="513"/>
        <v>-8.9372221984214285E-3</v>
      </c>
      <c r="BI591" s="51">
        <f t="shared" si="514"/>
        <v>-8.3790784826345832E-2</v>
      </c>
    </row>
    <row r="592" spans="1:61" ht="12.75" customHeight="1" x14ac:dyDescent="0.2">
      <c r="A592" s="45">
        <f t="shared" si="515"/>
        <v>566</v>
      </c>
      <c r="B592" s="57">
        <f t="shared" si="534"/>
        <v>9.6757163227414456E-2</v>
      </c>
      <c r="C592" s="16">
        <f t="shared" si="516"/>
        <v>9.1927844009092041E-2</v>
      </c>
      <c r="D592" s="34">
        <f t="shared" si="517"/>
        <v>1</v>
      </c>
      <c r="E592" s="49">
        <f t="shared" si="535"/>
        <v>7.9596355794955442E-2</v>
      </c>
      <c r="F592" s="49">
        <f t="shared" si="518"/>
        <v>4.5990760039586139E-2</v>
      </c>
      <c r="G592" s="20">
        <f t="shared" si="489"/>
        <v>4.5990760039586139E-2</v>
      </c>
      <c r="H592" s="49">
        <f t="shared" si="519"/>
        <v>30.019327570246308</v>
      </c>
      <c r="I592" s="20">
        <f t="shared" si="490"/>
        <v>30.019327570246308</v>
      </c>
      <c r="J592" s="57">
        <f t="shared" si="520"/>
        <v>0</v>
      </c>
      <c r="K592" s="16">
        <f t="shared" si="491"/>
        <v>30.019327570246308</v>
      </c>
      <c r="L592" s="34">
        <f t="shared" si="521"/>
        <v>1</v>
      </c>
      <c r="M592" s="49">
        <f t="shared" si="536"/>
        <v>59.980704375367452</v>
      </c>
      <c r="N592" s="20">
        <f t="shared" si="537"/>
        <v>59.980704375367452</v>
      </c>
      <c r="O592" s="16">
        <f t="shared" si="522"/>
        <v>30.019295624632548</v>
      </c>
      <c r="P592" s="49">
        <f t="shared" si="538"/>
        <v>4.5990760039586145E-2</v>
      </c>
      <c r="Q592" s="20">
        <f t="shared" si="492"/>
        <v>4.5990760039586145E-2</v>
      </c>
      <c r="R592" s="49">
        <f t="shared" si="539"/>
        <v>9.1927844010227092E-2</v>
      </c>
      <c r="S592" s="20">
        <f t="shared" si="493"/>
        <v>9.1927844010227092E-2</v>
      </c>
      <c r="T592" s="57">
        <f t="shared" si="540"/>
        <v>-8.3790784826345832E-2</v>
      </c>
      <c r="U592" s="16">
        <f t="shared" si="523"/>
        <v>-4.1944290313903898E-3</v>
      </c>
      <c r="V592" s="16">
        <f t="shared" si="541"/>
        <v>-4.1944290313903898E-3</v>
      </c>
      <c r="W592" s="34">
        <f t="shared" si="494"/>
        <v>4</v>
      </c>
      <c r="X592" s="49">
        <f t="shared" si="542"/>
        <v>59.980672518463308</v>
      </c>
      <c r="Y592" s="20">
        <f t="shared" si="543"/>
        <v>59.980672518463308</v>
      </c>
      <c r="Z592" s="16">
        <f t="shared" si="524"/>
        <v>30.019327481536692</v>
      </c>
      <c r="AA592" s="49">
        <f t="shared" si="495"/>
        <v>-2.4235416351780985E-3</v>
      </c>
      <c r="AB592" s="20">
        <f t="shared" si="525"/>
        <v>359.99757645836485</v>
      </c>
      <c r="AC592" s="49">
        <f t="shared" si="526"/>
        <v>4.8442531366130184E-3</v>
      </c>
      <c r="AD592" s="20">
        <f t="shared" si="527"/>
        <v>359.99515574686336</v>
      </c>
      <c r="AF592" s="58">
        <f t="shared" si="544"/>
        <v>6.1112348474949609</v>
      </c>
      <c r="AG592" s="51">
        <f t="shared" si="528"/>
        <v>366.67409084969768</v>
      </c>
      <c r="AH592" s="16">
        <f t="shared" si="529"/>
        <v>250.00506194297571</v>
      </c>
      <c r="AI592" s="52">
        <f t="shared" si="496"/>
        <v>159.84050010699019</v>
      </c>
      <c r="AJ592" s="52">
        <f t="shared" si="530"/>
        <v>4.8414301674711169E-2</v>
      </c>
      <c r="AK592" s="16">
        <f t="shared" si="545"/>
        <v>27.392442766535453</v>
      </c>
      <c r="AL592" s="16">
        <f t="shared" si="546"/>
        <v>27.3900192249003</v>
      </c>
      <c r="AM592" s="32">
        <f t="shared" si="497"/>
        <v>6.1112348311192788</v>
      </c>
      <c r="AN592" s="32">
        <f t="shared" si="498"/>
        <v>-4.4738270526940182E-4</v>
      </c>
      <c r="AO592" s="32">
        <f t="shared" si="499"/>
        <v>5.4261381337348817</v>
      </c>
      <c r="AP592" s="32">
        <f t="shared" si="500"/>
        <v>-4.4738270526940182E-4</v>
      </c>
      <c r="AQ592" s="32">
        <f t="shared" si="501"/>
        <v>2.811443777619183</v>
      </c>
      <c r="AR592" s="56">
        <f t="shared" si="549"/>
        <v>3334.4485239997775</v>
      </c>
      <c r="AS592" s="56">
        <f t="shared" si="549"/>
        <v>-8.8692790623683113E-2</v>
      </c>
      <c r="AT592" s="56">
        <f t="shared" si="549"/>
        <v>812.4608713676464</v>
      </c>
      <c r="AU592" s="55">
        <f t="shared" si="532"/>
        <v>0.31005890174502254</v>
      </c>
      <c r="AV592" s="56">
        <f t="shared" si="502"/>
        <v>11547.472990788809</v>
      </c>
      <c r="AW592" s="53">
        <f t="shared" si="503"/>
        <v>1.0320233222378865E-2</v>
      </c>
      <c r="AX592" s="53">
        <f t="shared" si="504"/>
        <v>9.6757172975505457E-2</v>
      </c>
      <c r="AY592" s="56">
        <f t="shared" si="505"/>
        <v>676.65963256374573</v>
      </c>
      <c r="AZ592" s="56">
        <f t="shared" si="506"/>
        <v>399.60125026747551</v>
      </c>
      <c r="BA592" s="53">
        <f t="shared" si="507"/>
        <v>7.4403432051347793E-3</v>
      </c>
      <c r="BB592" s="56">
        <f t="shared" si="508"/>
        <v>277.09948567819873</v>
      </c>
      <c r="BC592" s="56">
        <f t="shared" si="509"/>
        <v>-4.1103381928508043E-2</v>
      </c>
      <c r="BD592" s="53">
        <f t="shared" si="510"/>
        <v>-3.6735005837994936E-8</v>
      </c>
      <c r="BE592" s="32">
        <f t="shared" si="511"/>
        <v>6.1112348107599548</v>
      </c>
      <c r="BF592" s="53">
        <f t="shared" si="512"/>
        <v>6.5426362349837502E-7</v>
      </c>
      <c r="BG592" s="51">
        <f t="shared" si="533"/>
        <v>6.1112354650235785</v>
      </c>
      <c r="BH592" s="51">
        <f t="shared" si="513"/>
        <v>-8.9372221982740151E-3</v>
      </c>
      <c r="BI592" s="51">
        <f t="shared" si="514"/>
        <v>-8.379077638321035E-2</v>
      </c>
    </row>
    <row r="593" spans="1:61" ht="12.75" customHeight="1" x14ac:dyDescent="0.2">
      <c r="A593" s="45">
        <f t="shared" si="515"/>
        <v>567</v>
      </c>
      <c r="B593" s="57">
        <f t="shared" si="534"/>
        <v>9.6757172975505457E-2</v>
      </c>
      <c r="C593" s="16">
        <f t="shared" si="516"/>
        <v>9.1912919838875951E-2</v>
      </c>
      <c r="D593" s="34">
        <f t="shared" si="517"/>
        <v>1</v>
      </c>
      <c r="E593" s="49">
        <f t="shared" si="535"/>
        <v>7.9583408035253211E-2</v>
      </c>
      <c r="F593" s="49">
        <f t="shared" si="518"/>
        <v>4.5983337836833255E-2</v>
      </c>
      <c r="G593" s="20">
        <f t="shared" si="489"/>
        <v>4.5983337836833255E-2</v>
      </c>
      <c r="H593" s="49">
        <f t="shared" si="519"/>
        <v>30.019359416799237</v>
      </c>
      <c r="I593" s="20">
        <f t="shared" si="490"/>
        <v>30.019359416799237</v>
      </c>
      <c r="J593" s="57">
        <f t="shared" si="520"/>
        <v>0</v>
      </c>
      <c r="K593" s="16">
        <f t="shared" si="491"/>
        <v>30.019359416799237</v>
      </c>
      <c r="L593" s="34">
        <f t="shared" si="521"/>
        <v>1</v>
      </c>
      <c r="M593" s="49">
        <f t="shared" si="536"/>
        <v>59.980672518463308</v>
      </c>
      <c r="N593" s="20">
        <f t="shared" si="537"/>
        <v>59.980672518463308</v>
      </c>
      <c r="O593" s="16">
        <f t="shared" si="522"/>
        <v>30.019327481536692</v>
      </c>
      <c r="P593" s="49">
        <f t="shared" si="538"/>
        <v>4.5983337836833262E-2</v>
      </c>
      <c r="Q593" s="20">
        <f t="shared" si="492"/>
        <v>4.5983337836833262E-2</v>
      </c>
      <c r="R593" s="49">
        <f t="shared" si="539"/>
        <v>9.1912919842224716E-2</v>
      </c>
      <c r="S593" s="20">
        <f t="shared" si="493"/>
        <v>9.1912919842224716E-2</v>
      </c>
      <c r="T593" s="57">
        <f t="shared" si="540"/>
        <v>-8.379077638321035E-2</v>
      </c>
      <c r="U593" s="16">
        <f t="shared" si="523"/>
        <v>-4.2073683479571383E-3</v>
      </c>
      <c r="V593" s="16">
        <f t="shared" si="541"/>
        <v>-4.2073683479571383E-3</v>
      </c>
      <c r="W593" s="34">
        <f t="shared" si="494"/>
        <v>4</v>
      </c>
      <c r="X593" s="49">
        <f t="shared" si="542"/>
        <v>59.980640672458655</v>
      </c>
      <c r="Y593" s="20">
        <f t="shared" si="543"/>
        <v>59.980640672458655</v>
      </c>
      <c r="Z593" s="16">
        <f t="shared" si="524"/>
        <v>30.019359327541345</v>
      </c>
      <c r="AA593" s="49">
        <f t="shared" si="495"/>
        <v>-2.4310210932457122E-3</v>
      </c>
      <c r="AB593" s="20">
        <f t="shared" si="525"/>
        <v>359.99756897890677</v>
      </c>
      <c r="AC593" s="49">
        <f t="shared" si="526"/>
        <v>4.8591986869629036E-3</v>
      </c>
      <c r="AD593" s="20">
        <f t="shared" si="527"/>
        <v>359.99514080131303</v>
      </c>
      <c r="AF593" s="58">
        <f t="shared" si="544"/>
        <v>6.1112354650235785</v>
      </c>
      <c r="AG593" s="51">
        <f t="shared" si="528"/>
        <v>366.67412790141469</v>
      </c>
      <c r="AH593" s="16">
        <f t="shared" si="529"/>
        <v>250.00508720551002</v>
      </c>
      <c r="AI593" s="52">
        <f t="shared" si="496"/>
        <v>159.84053241014672</v>
      </c>
      <c r="AJ593" s="52">
        <f t="shared" si="530"/>
        <v>4.8414358930074286E-2</v>
      </c>
      <c r="AK593" s="16">
        <f t="shared" si="545"/>
        <v>27.440857125465527</v>
      </c>
      <c r="AL593" s="16">
        <f t="shared" si="546"/>
        <v>27.438426104372297</v>
      </c>
      <c r="AM593" s="32">
        <f t="shared" si="497"/>
        <v>6.1112354485467044</v>
      </c>
      <c r="AN593" s="32">
        <f t="shared" si="498"/>
        <v>-4.487628732492308E-4</v>
      </c>
      <c r="AO593" s="32">
        <f t="shared" si="499"/>
        <v>5.4237614706536625</v>
      </c>
      <c r="AP593" s="32">
        <f t="shared" si="500"/>
        <v>-4.487628732492308E-4</v>
      </c>
      <c r="AQ593" s="32">
        <f t="shared" si="501"/>
        <v>2.8160273821514346</v>
      </c>
      <c r="AR593" s="56">
        <f t="shared" si="549"/>
        <v>3339.8722854704311</v>
      </c>
      <c r="AS593" s="56">
        <f t="shared" si="549"/>
        <v>-8.9141553496932341E-2</v>
      </c>
      <c r="AT593" s="56">
        <f t="shared" si="549"/>
        <v>815.27689874979785</v>
      </c>
      <c r="AU593" s="55">
        <f t="shared" si="532"/>
        <v>0.31005890174502254</v>
      </c>
      <c r="AV593" s="56">
        <f t="shared" si="502"/>
        <v>11547.475324489136</v>
      </c>
      <c r="AW593" s="53">
        <f t="shared" si="503"/>
        <v>1.0320235308058708E-2</v>
      </c>
      <c r="AX593" s="53">
        <f t="shared" si="504"/>
        <v>9.6757182752633064E-2</v>
      </c>
      <c r="AY593" s="56">
        <f t="shared" si="505"/>
        <v>676.65956418858832</v>
      </c>
      <c r="AZ593" s="56">
        <f t="shared" si="506"/>
        <v>399.60133102536679</v>
      </c>
      <c r="BA593" s="53">
        <f t="shared" si="507"/>
        <v>7.4403432051347793E-3</v>
      </c>
      <c r="BB593" s="56">
        <f t="shared" si="508"/>
        <v>277.09954167894983</v>
      </c>
      <c r="BC593" s="56">
        <f t="shared" si="509"/>
        <v>-4.1308515728303519E-2</v>
      </c>
      <c r="BD593" s="53">
        <f t="shared" si="510"/>
        <v>-3.6918338473401038E-8</v>
      </c>
      <c r="BE593" s="32">
        <f t="shared" si="511"/>
        <v>6.1112354281052399</v>
      </c>
      <c r="BF593" s="53">
        <f t="shared" si="512"/>
        <v>6.5628194924998613E-7</v>
      </c>
      <c r="BG593" s="51">
        <f t="shared" si="533"/>
        <v>6.1112360843871896</v>
      </c>
      <c r="BH593" s="51">
        <f t="shared" si="513"/>
        <v>-8.9372221981260311E-3</v>
      </c>
      <c r="BI593" s="51">
        <f t="shared" si="514"/>
        <v>-8.3790767914925748E-2</v>
      </c>
    </row>
    <row r="594" spans="1:61" ht="12.75" customHeight="1" x14ac:dyDescent="0.2">
      <c r="A594" s="45">
        <f t="shared" si="515"/>
        <v>568</v>
      </c>
      <c r="B594" s="57">
        <f t="shared" si="534"/>
        <v>9.6757182752633064E-2</v>
      </c>
      <c r="C594" s="16">
        <f t="shared" si="516"/>
        <v>9.1897984065667515E-2</v>
      </c>
      <c r="D594" s="34">
        <f t="shared" si="517"/>
        <v>1</v>
      </c>
      <c r="E594" s="49">
        <f t="shared" si="535"/>
        <v>7.9570450246051846E-2</v>
      </c>
      <c r="F594" s="49">
        <f t="shared" si="518"/>
        <v>4.5975909799662033E-2</v>
      </c>
      <c r="G594" s="20">
        <f t="shared" si="489"/>
        <v>4.5975909799662033E-2</v>
      </c>
      <c r="H594" s="49">
        <f t="shared" si="519"/>
        <v>30.019391252446287</v>
      </c>
      <c r="I594" s="20">
        <f t="shared" si="490"/>
        <v>30.019391252446287</v>
      </c>
      <c r="J594" s="57">
        <f t="shared" si="520"/>
        <v>0</v>
      </c>
      <c r="K594" s="16">
        <f t="shared" si="491"/>
        <v>30.019391252446287</v>
      </c>
      <c r="L594" s="34">
        <f t="shared" si="521"/>
        <v>1</v>
      </c>
      <c r="M594" s="49">
        <f t="shared" si="536"/>
        <v>59.980640672458641</v>
      </c>
      <c r="N594" s="20">
        <f t="shared" si="537"/>
        <v>59.980640672458641</v>
      </c>
      <c r="O594" s="16">
        <f t="shared" si="522"/>
        <v>30.019359327541359</v>
      </c>
      <c r="P594" s="49">
        <f t="shared" si="538"/>
        <v>4.5975909799662061E-2</v>
      </c>
      <c r="Q594" s="20">
        <f t="shared" si="492"/>
        <v>4.5975909799662061E-2</v>
      </c>
      <c r="R594" s="49">
        <f t="shared" si="539"/>
        <v>9.1897984065350422E-2</v>
      </c>
      <c r="S594" s="20">
        <f t="shared" si="493"/>
        <v>9.1897984065350422E-2</v>
      </c>
      <c r="T594" s="57">
        <f t="shared" si="540"/>
        <v>-8.3790767914925748E-2</v>
      </c>
      <c r="U594" s="16">
        <f t="shared" si="523"/>
        <v>-4.2203176688739019E-3</v>
      </c>
      <c r="V594" s="16">
        <f t="shared" si="541"/>
        <v>-4.2203176688739019E-3</v>
      </c>
      <c r="W594" s="34">
        <f t="shared" si="494"/>
        <v>4</v>
      </c>
      <c r="X594" s="49">
        <f t="shared" si="542"/>
        <v>59.980608837362006</v>
      </c>
      <c r="Y594" s="20">
        <f t="shared" si="543"/>
        <v>59.980608837362006</v>
      </c>
      <c r="Z594" s="16">
        <f t="shared" si="524"/>
        <v>30.019391162637994</v>
      </c>
      <c r="AA594" s="49">
        <f t="shared" si="495"/>
        <v>-2.4385063499593874E-3</v>
      </c>
      <c r="AB594" s="20">
        <f t="shared" si="525"/>
        <v>359.99756149365004</v>
      </c>
      <c r="AC594" s="49">
        <f t="shared" si="526"/>
        <v>4.8741557623961772E-3</v>
      </c>
      <c r="AD594" s="20">
        <f t="shared" si="527"/>
        <v>359.99512584423758</v>
      </c>
      <c r="AF594" s="58">
        <f t="shared" si="544"/>
        <v>6.1112360843871896</v>
      </c>
      <c r="AG594" s="51">
        <f t="shared" si="528"/>
        <v>366.67416506323138</v>
      </c>
      <c r="AH594" s="16">
        <f t="shared" si="529"/>
        <v>250.00511254311232</v>
      </c>
      <c r="AI594" s="52">
        <f t="shared" si="496"/>
        <v>159.84056480929581</v>
      </c>
      <c r="AJ594" s="52">
        <f t="shared" si="530"/>
        <v>4.8414416149626049E-2</v>
      </c>
      <c r="AK594" s="16">
        <f t="shared" si="545"/>
        <v>27.489271541615153</v>
      </c>
      <c r="AL594" s="16">
        <f t="shared" si="546"/>
        <v>27.486833035265192</v>
      </c>
      <c r="AM594" s="32">
        <f t="shared" si="497"/>
        <v>6.1112360678087336</v>
      </c>
      <c r="AN594" s="32">
        <f t="shared" si="498"/>
        <v>-4.501441087190021E-4</v>
      </c>
      <c r="AO594" s="32">
        <f t="shared" si="499"/>
        <v>5.4213809347751685</v>
      </c>
      <c r="AP594" s="32">
        <f t="shared" si="500"/>
        <v>-4.501441087190021E-4</v>
      </c>
      <c r="AQ594" s="32">
        <f t="shared" si="501"/>
        <v>2.8206089832769576</v>
      </c>
      <c r="AR594" s="56">
        <f t="shared" si="549"/>
        <v>3345.2936664052063</v>
      </c>
      <c r="AS594" s="56">
        <f t="shared" si="549"/>
        <v>-8.9591697605651346E-2</v>
      </c>
      <c r="AT594" s="56">
        <f t="shared" si="549"/>
        <v>818.09750773307485</v>
      </c>
      <c r="AU594" s="55">
        <f t="shared" si="532"/>
        <v>0.31005890174502254</v>
      </c>
      <c r="AV594" s="56">
        <f t="shared" si="502"/>
        <v>11547.477665124326</v>
      </c>
      <c r="AW594" s="53">
        <f t="shared" si="503"/>
        <v>1.0320237399936391E-2</v>
      </c>
      <c r="AX594" s="53">
        <f t="shared" si="504"/>
        <v>9.6757192558813612E-2</v>
      </c>
      <c r="AY594" s="56">
        <f t="shared" si="505"/>
        <v>676.65949561026707</v>
      </c>
      <c r="AZ594" s="56">
        <f t="shared" si="506"/>
        <v>399.6014120232395</v>
      </c>
      <c r="BA594" s="53">
        <f t="shared" si="507"/>
        <v>7.4403432051347793E-3</v>
      </c>
      <c r="BB594" s="56">
        <f t="shared" si="508"/>
        <v>277.09959784611362</v>
      </c>
      <c r="BC594" s="56">
        <f t="shared" si="509"/>
        <v>-4.1514259086056882E-2</v>
      </c>
      <c r="BD594" s="53">
        <f t="shared" si="510"/>
        <v>-3.7102215884299839E-8</v>
      </c>
      <c r="BE594" s="32">
        <f t="shared" si="511"/>
        <v>6.111236047284974</v>
      </c>
      <c r="BF594" s="53">
        <f t="shared" si="512"/>
        <v>6.5830183551962962E-7</v>
      </c>
      <c r="BG594" s="51">
        <f t="shared" si="533"/>
        <v>6.1112367055868093</v>
      </c>
      <c r="BH594" s="51">
        <f t="shared" si="513"/>
        <v>-8.937222197977478E-3</v>
      </c>
      <c r="BI594" s="51">
        <f t="shared" si="514"/>
        <v>-8.3790759421478053E-2</v>
      </c>
    </row>
    <row r="595" spans="1:61" ht="12.75" customHeight="1" x14ac:dyDescent="0.2">
      <c r="A595" s="45">
        <f t="shared" si="515"/>
        <v>569</v>
      </c>
      <c r="B595" s="57">
        <f t="shared" si="534"/>
        <v>9.6757192558813612E-2</v>
      </c>
      <c r="C595" s="16">
        <f t="shared" si="516"/>
        <v>9.1883036796389206E-2</v>
      </c>
      <c r="D595" s="34">
        <f t="shared" si="517"/>
        <v>1</v>
      </c>
      <c r="E595" s="49">
        <f t="shared" si="535"/>
        <v>7.9557482519943074E-2</v>
      </c>
      <c r="F595" s="49">
        <f t="shared" si="518"/>
        <v>4.5968475981543994E-2</v>
      </c>
      <c r="G595" s="20">
        <f t="shared" si="489"/>
        <v>4.5968475981543994E-2</v>
      </c>
      <c r="H595" s="49">
        <f t="shared" si="519"/>
        <v>30.019423077179006</v>
      </c>
      <c r="I595" s="20">
        <f t="shared" si="490"/>
        <v>30.019423077179006</v>
      </c>
      <c r="J595" s="57">
        <f t="shared" si="520"/>
        <v>0</v>
      </c>
      <c r="K595" s="16">
        <f t="shared" si="491"/>
        <v>30.019423077179006</v>
      </c>
      <c r="L595" s="34">
        <f t="shared" si="521"/>
        <v>1</v>
      </c>
      <c r="M595" s="49">
        <f t="shared" si="536"/>
        <v>59.980608837361977</v>
      </c>
      <c r="N595" s="20">
        <f t="shared" si="537"/>
        <v>59.980608837361977</v>
      </c>
      <c r="O595" s="16">
        <f t="shared" si="522"/>
        <v>30.019391162638023</v>
      </c>
      <c r="P595" s="49">
        <f t="shared" si="538"/>
        <v>4.5968475981544021E-2</v>
      </c>
      <c r="Q595" s="20">
        <f t="shared" si="492"/>
        <v>4.5968475981544021E-2</v>
      </c>
      <c r="R595" s="49">
        <f t="shared" si="539"/>
        <v>9.1883036796915785E-2</v>
      </c>
      <c r="S595" s="20">
        <f t="shared" si="493"/>
        <v>9.1883036796915785E-2</v>
      </c>
      <c r="T595" s="57">
        <f t="shared" si="540"/>
        <v>-8.3790759421478053E-2</v>
      </c>
      <c r="U595" s="16">
        <f t="shared" si="523"/>
        <v>-4.2332769015349797E-3</v>
      </c>
      <c r="V595" s="16">
        <f t="shared" si="541"/>
        <v>-4.2332769015349797E-3</v>
      </c>
      <c r="W595" s="34">
        <f t="shared" si="494"/>
        <v>4</v>
      </c>
      <c r="X595" s="49">
        <f t="shared" si="542"/>
        <v>59.980577013181787</v>
      </c>
      <c r="Y595" s="20">
        <f t="shared" si="543"/>
        <v>59.980577013181787</v>
      </c>
      <c r="Z595" s="16">
        <f t="shared" si="524"/>
        <v>30.019422986818213</v>
      </c>
      <c r="AA595" s="49">
        <f t="shared" si="495"/>
        <v>-2.4459973518228956E-3</v>
      </c>
      <c r="AB595" s="20">
        <f t="shared" si="525"/>
        <v>359.9975540026482</v>
      </c>
      <c r="AC595" s="49">
        <f t="shared" si="526"/>
        <v>4.8891243316670696E-3</v>
      </c>
      <c r="AD595" s="20">
        <f t="shared" si="527"/>
        <v>359.99511087566833</v>
      </c>
      <c r="AF595" s="58">
        <f t="shared" si="544"/>
        <v>6.1112367055868093</v>
      </c>
      <c r="AG595" s="51">
        <f t="shared" si="528"/>
        <v>366.67420233520858</v>
      </c>
      <c r="AH595" s="16">
        <f t="shared" si="529"/>
        <v>250.00513795582404</v>
      </c>
      <c r="AI595" s="52">
        <f t="shared" si="496"/>
        <v>159.84059730449047</v>
      </c>
      <c r="AJ595" s="52">
        <f t="shared" si="530"/>
        <v>4.8414473333366459E-2</v>
      </c>
      <c r="AK595" s="16">
        <f t="shared" si="545"/>
        <v>27.53768601494852</v>
      </c>
      <c r="AL595" s="16">
        <f t="shared" si="546"/>
        <v>27.53524001759672</v>
      </c>
      <c r="AM595" s="32">
        <f t="shared" si="497"/>
        <v>6.1112366889063807</v>
      </c>
      <c r="AN595" s="32">
        <f t="shared" si="498"/>
        <v>-4.5152640180292383E-4</v>
      </c>
      <c r="AO595" s="32">
        <f t="shared" si="499"/>
        <v>5.4189965277833601</v>
      </c>
      <c r="AP595" s="32">
        <f t="shared" si="500"/>
        <v>-4.5152640180292383E-4</v>
      </c>
      <c r="AQ595" s="32">
        <f t="shared" si="501"/>
        <v>2.8251885777249117</v>
      </c>
      <c r="AR595" s="56">
        <f t="shared" si="549"/>
        <v>3350.7126629329896</v>
      </c>
      <c r="AS595" s="56">
        <f t="shared" si="549"/>
        <v>-9.0043224007454264E-2</v>
      </c>
      <c r="AT595" s="56">
        <f t="shared" si="549"/>
        <v>820.92269631079978</v>
      </c>
      <c r="AU595" s="55">
        <f t="shared" si="532"/>
        <v>0.31005890174502254</v>
      </c>
      <c r="AV595" s="56">
        <f t="shared" si="502"/>
        <v>11547.480012698205</v>
      </c>
      <c r="AW595" s="53">
        <f t="shared" si="503"/>
        <v>1.0320239498015334E-2</v>
      </c>
      <c r="AX595" s="53">
        <f t="shared" si="504"/>
        <v>9.6757202394063047E-2</v>
      </c>
      <c r="AY595" s="56">
        <f t="shared" si="505"/>
        <v>676.65942682866978</v>
      </c>
      <c r="AZ595" s="56">
        <f t="shared" si="506"/>
        <v>399.60149326122621</v>
      </c>
      <c r="BA595" s="53">
        <f t="shared" si="507"/>
        <v>7.4403432051347793E-3</v>
      </c>
      <c r="BB595" s="56">
        <f t="shared" si="508"/>
        <v>277.09965417978202</v>
      </c>
      <c r="BC595" s="56">
        <f t="shared" si="509"/>
        <v>-4.1720612338451701E-2</v>
      </c>
      <c r="BD595" s="53">
        <f t="shared" si="510"/>
        <v>-3.7286638371592916E-8</v>
      </c>
      <c r="BE595" s="32">
        <f t="shared" si="511"/>
        <v>6.1112366683001706</v>
      </c>
      <c r="BF595" s="53">
        <f t="shared" si="512"/>
        <v>6.6032326786230195E-7</v>
      </c>
      <c r="BG595" s="51">
        <f t="shared" si="533"/>
        <v>6.1112373286234387</v>
      </c>
      <c r="BH595" s="51">
        <f t="shared" si="513"/>
        <v>-8.9372221978283543E-3</v>
      </c>
      <c r="BI595" s="51">
        <f t="shared" si="514"/>
        <v>-8.3790750902853331E-2</v>
      </c>
    </row>
    <row r="596" spans="1:61" ht="12.75" customHeight="1" x14ac:dyDescent="0.2">
      <c r="A596" s="45">
        <f t="shared" si="515"/>
        <v>570</v>
      </c>
      <c r="B596" s="57">
        <f t="shared" si="534"/>
        <v>9.6757202394063047E-2</v>
      </c>
      <c r="C596" s="16">
        <f t="shared" si="516"/>
        <v>9.186807806241859E-2</v>
      </c>
      <c r="D596" s="34">
        <f t="shared" si="517"/>
        <v>1</v>
      </c>
      <c r="E596" s="49">
        <f t="shared" si="535"/>
        <v>7.9544504884107428E-2</v>
      </c>
      <c r="F596" s="49">
        <f t="shared" si="518"/>
        <v>4.5961036398156276E-2</v>
      </c>
      <c r="G596" s="20">
        <f t="shared" si="489"/>
        <v>4.5961036398156276E-2</v>
      </c>
      <c r="H596" s="49">
        <f t="shared" si="519"/>
        <v>30.019454890988978</v>
      </c>
      <c r="I596" s="20">
        <f t="shared" si="490"/>
        <v>30.019454890988978</v>
      </c>
      <c r="J596" s="57">
        <f t="shared" si="520"/>
        <v>0</v>
      </c>
      <c r="K596" s="16">
        <f t="shared" si="491"/>
        <v>30.019454890988978</v>
      </c>
      <c r="L596" s="34">
        <f t="shared" si="521"/>
        <v>1</v>
      </c>
      <c r="M596" s="49">
        <f t="shared" si="536"/>
        <v>59.980577013181794</v>
      </c>
      <c r="N596" s="20">
        <f t="shared" si="537"/>
        <v>59.980577013181794</v>
      </c>
      <c r="O596" s="16">
        <f t="shared" si="522"/>
        <v>30.019422986818206</v>
      </c>
      <c r="P596" s="49">
        <f t="shared" si="538"/>
        <v>4.5961036398156262E-2</v>
      </c>
      <c r="Q596" s="20">
        <f t="shared" si="492"/>
        <v>4.5961036398156262E-2</v>
      </c>
      <c r="R596" s="49">
        <f t="shared" si="539"/>
        <v>9.186807806305225E-2</v>
      </c>
      <c r="S596" s="20">
        <f t="shared" si="493"/>
        <v>9.186807806305225E-2</v>
      </c>
      <c r="T596" s="57">
        <f t="shared" si="540"/>
        <v>-8.3790750902853331E-2</v>
      </c>
      <c r="U596" s="16">
        <f t="shared" si="523"/>
        <v>-4.2462460187459028E-3</v>
      </c>
      <c r="V596" s="16">
        <f t="shared" si="541"/>
        <v>-4.2462460187459028E-3</v>
      </c>
      <c r="W596" s="34">
        <f t="shared" si="494"/>
        <v>4</v>
      </c>
      <c r="X596" s="49">
        <f t="shared" si="542"/>
        <v>59.980545199926439</v>
      </c>
      <c r="Y596" s="20">
        <f t="shared" si="543"/>
        <v>59.980545199926439</v>
      </c>
      <c r="Z596" s="16">
        <f t="shared" si="524"/>
        <v>30.019454800073561</v>
      </c>
      <c r="AA596" s="49">
        <f t="shared" si="495"/>
        <v>-2.4534940831345232E-3</v>
      </c>
      <c r="AB596" s="20">
        <f t="shared" si="525"/>
        <v>359.99754650591689</v>
      </c>
      <c r="AC596" s="49">
        <f t="shared" si="526"/>
        <v>4.9041042895501099E-3</v>
      </c>
      <c r="AD596" s="20">
        <f t="shared" si="527"/>
        <v>359.99509589571045</v>
      </c>
      <c r="AF596" s="58">
        <f t="shared" si="544"/>
        <v>6.1112373286234387</v>
      </c>
      <c r="AG596" s="51">
        <f t="shared" si="528"/>
        <v>366.67423971740635</v>
      </c>
      <c r="AH596" s="16">
        <f t="shared" si="529"/>
        <v>250.00516344368617</v>
      </c>
      <c r="AI596" s="52">
        <f t="shared" si="496"/>
        <v>159.84062989578317</v>
      </c>
      <c r="AJ596" s="52">
        <f t="shared" si="530"/>
        <v>4.8414530481295515E-2</v>
      </c>
      <c r="AK596" s="16">
        <f t="shared" si="545"/>
        <v>27.586100545429815</v>
      </c>
      <c r="AL596" s="16">
        <f t="shared" si="546"/>
        <v>27.583647051346702</v>
      </c>
      <c r="AM596" s="32">
        <f t="shared" si="497"/>
        <v>6.1112373118406476</v>
      </c>
      <c r="AN596" s="32">
        <f t="shared" si="498"/>
        <v>-4.529097496020434E-4</v>
      </c>
      <c r="AO596" s="32">
        <f t="shared" si="499"/>
        <v>5.416608251366819</v>
      </c>
      <c r="AP596" s="32">
        <f t="shared" si="500"/>
        <v>-4.529097496020434E-4</v>
      </c>
      <c r="AQ596" s="32">
        <f t="shared" si="501"/>
        <v>2.8297661622222772</v>
      </c>
      <c r="AR596" s="56">
        <f t="shared" si="549"/>
        <v>3356.1292711843562</v>
      </c>
      <c r="AS596" s="56">
        <f t="shared" si="549"/>
        <v>-9.0496133757056313E-2</v>
      </c>
      <c r="AT596" s="56">
        <f t="shared" si="549"/>
        <v>823.75246247302209</v>
      </c>
      <c r="AU596" s="55">
        <f t="shared" si="532"/>
        <v>0.31005890174502254</v>
      </c>
      <c r="AV596" s="56">
        <f t="shared" si="502"/>
        <v>11547.482367214561</v>
      </c>
      <c r="AW596" s="53">
        <f t="shared" si="503"/>
        <v>1.0320241602298923E-2</v>
      </c>
      <c r="AX596" s="53">
        <f t="shared" si="504"/>
        <v>9.6757212258397243E-2</v>
      </c>
      <c r="AY596" s="56">
        <f t="shared" si="505"/>
        <v>676.65935784368594</v>
      </c>
      <c r="AZ596" s="56">
        <f t="shared" si="506"/>
        <v>399.60157473945793</v>
      </c>
      <c r="BA596" s="53">
        <f t="shared" si="507"/>
        <v>7.4403432051347793E-3</v>
      </c>
      <c r="BB596" s="56">
        <f t="shared" si="508"/>
        <v>277.09971068004592</v>
      </c>
      <c r="BC596" s="56">
        <f t="shared" si="509"/>
        <v>-4.1927575817908291E-2</v>
      </c>
      <c r="BD596" s="53">
        <f t="shared" si="510"/>
        <v>-3.747160623237171E-8</v>
      </c>
      <c r="BE596" s="32">
        <f t="shared" si="511"/>
        <v>6.1112372911518325</v>
      </c>
      <c r="BF596" s="53">
        <f t="shared" si="512"/>
        <v>6.6234624203610237E-7</v>
      </c>
      <c r="BG596" s="51">
        <f t="shared" si="533"/>
        <v>6.1112379534980743</v>
      </c>
      <c r="BH596" s="51">
        <f t="shared" si="513"/>
        <v>-8.937222197678658E-3</v>
      </c>
      <c r="BI596" s="51">
        <f t="shared" si="514"/>
        <v>-8.3790742359037884E-2</v>
      </c>
    </row>
    <row r="597" spans="1:61" ht="12.75" customHeight="1" x14ac:dyDescent="0.2">
      <c r="A597" s="45">
        <f t="shared" si="515"/>
        <v>571</v>
      </c>
      <c r="B597" s="57">
        <f t="shared" si="534"/>
        <v>9.6757212258397243E-2</v>
      </c>
      <c r="C597" s="16">
        <f t="shared" si="516"/>
        <v>9.1853107968859149E-2</v>
      </c>
      <c r="D597" s="34">
        <f t="shared" si="517"/>
        <v>1</v>
      </c>
      <c r="E597" s="49">
        <f t="shared" si="535"/>
        <v>7.9531517429561438E-2</v>
      </c>
      <c r="F597" s="49">
        <f t="shared" si="518"/>
        <v>4.5953591102060806E-2</v>
      </c>
      <c r="G597" s="20">
        <f t="shared" si="489"/>
        <v>4.5953591102060806E-2</v>
      </c>
      <c r="H597" s="49">
        <f t="shared" si="519"/>
        <v>30.019486693867883</v>
      </c>
      <c r="I597" s="20">
        <f t="shared" si="490"/>
        <v>30.019486693867883</v>
      </c>
      <c r="J597" s="57">
        <f t="shared" si="520"/>
        <v>0</v>
      </c>
      <c r="K597" s="16">
        <f t="shared" si="491"/>
        <v>30.019486693867883</v>
      </c>
      <c r="L597" s="34">
        <f t="shared" si="521"/>
        <v>1</v>
      </c>
      <c r="M597" s="49">
        <f t="shared" si="536"/>
        <v>59.980545199926439</v>
      </c>
      <c r="N597" s="20">
        <f t="shared" si="537"/>
        <v>59.980545199926439</v>
      </c>
      <c r="O597" s="16">
        <f t="shared" si="522"/>
        <v>30.019454800073561</v>
      </c>
      <c r="P597" s="49">
        <f t="shared" si="538"/>
        <v>4.5953591102060806E-2</v>
      </c>
      <c r="Q597" s="20">
        <f t="shared" si="492"/>
        <v>4.5953591102060806E-2</v>
      </c>
      <c r="R597" s="49">
        <f t="shared" si="539"/>
        <v>9.1853107969265171E-2</v>
      </c>
      <c r="S597" s="20">
        <f t="shared" si="493"/>
        <v>9.1853107969265171E-2</v>
      </c>
      <c r="T597" s="57">
        <f t="shared" si="540"/>
        <v>-8.3790742359037884E-2</v>
      </c>
      <c r="U597" s="16">
        <f t="shared" si="523"/>
        <v>-4.2592249294764462E-3</v>
      </c>
      <c r="V597" s="16">
        <f t="shared" si="541"/>
        <v>-4.2592249294764462E-3</v>
      </c>
      <c r="W597" s="34">
        <f t="shared" si="494"/>
        <v>4</v>
      </c>
      <c r="X597" s="49">
        <f t="shared" si="542"/>
        <v>59.98051339760427</v>
      </c>
      <c r="Y597" s="20">
        <f t="shared" si="543"/>
        <v>59.98051339760427</v>
      </c>
      <c r="Z597" s="16">
        <f t="shared" si="524"/>
        <v>30.01948660239573</v>
      </c>
      <c r="AA597" s="49">
        <f t="shared" si="495"/>
        <v>-2.4609964913079184E-3</v>
      </c>
      <c r="AB597" s="20">
        <f t="shared" si="525"/>
        <v>359.99753900350868</v>
      </c>
      <c r="AC597" s="49">
        <f t="shared" si="526"/>
        <v>4.9190954579087917E-3</v>
      </c>
      <c r="AD597" s="20">
        <f t="shared" si="527"/>
        <v>359.99508090454208</v>
      </c>
      <c r="AF597" s="58">
        <f t="shared" si="544"/>
        <v>6.1112379534980743</v>
      </c>
      <c r="AG597" s="51">
        <f t="shared" si="528"/>
        <v>366.67427720988445</v>
      </c>
      <c r="AH597" s="16">
        <f t="shared" si="529"/>
        <v>250.00518900673941</v>
      </c>
      <c r="AI597" s="52">
        <f t="shared" si="496"/>
        <v>159.84066258322599</v>
      </c>
      <c r="AJ597" s="52">
        <f t="shared" si="530"/>
        <v>4.8414587593356373E-2</v>
      </c>
      <c r="AK597" s="16">
        <f t="shared" si="545"/>
        <v>27.634515133023172</v>
      </c>
      <c r="AL597" s="16">
        <f t="shared" si="546"/>
        <v>27.632054136531849</v>
      </c>
      <c r="AM597" s="32">
        <f t="shared" si="497"/>
        <v>6.1112379366125298</v>
      </c>
      <c r="AN597" s="32">
        <f t="shared" si="498"/>
        <v>-4.5429414240860948E-4</v>
      </c>
      <c r="AO597" s="32">
        <f t="shared" si="499"/>
        <v>5.4142161072150667</v>
      </c>
      <c r="AP597" s="32">
        <f t="shared" si="500"/>
        <v>-4.5429414240860948E-4</v>
      </c>
      <c r="AQ597" s="32">
        <f t="shared" si="501"/>
        <v>2.8343417335009375</v>
      </c>
      <c r="AR597" s="56">
        <f t="shared" si="549"/>
        <v>3361.5434872915712</v>
      </c>
      <c r="AS597" s="56">
        <f t="shared" si="549"/>
        <v>-9.095042789946492E-2</v>
      </c>
      <c r="AT597" s="56">
        <f t="shared" si="549"/>
        <v>826.58680420652308</v>
      </c>
      <c r="AU597" s="55">
        <f t="shared" si="532"/>
        <v>0.31005890174502254</v>
      </c>
      <c r="AV597" s="56">
        <f t="shared" si="502"/>
        <v>11547.484728677162</v>
      </c>
      <c r="AW597" s="53">
        <f t="shared" si="503"/>
        <v>1.0320243712790528E-2</v>
      </c>
      <c r="AX597" s="53">
        <f t="shared" si="504"/>
        <v>9.6757222151831968E-2</v>
      </c>
      <c r="AY597" s="56">
        <f t="shared" si="505"/>
        <v>676.65928865520527</v>
      </c>
      <c r="AZ597" s="56">
        <f t="shared" si="506"/>
        <v>399.60165645806501</v>
      </c>
      <c r="BA597" s="53">
        <f t="shared" si="507"/>
        <v>7.4403432051347793E-3</v>
      </c>
      <c r="BB597" s="56">
        <f t="shared" si="508"/>
        <v>277.09976734699569</v>
      </c>
      <c r="BC597" s="56">
        <f t="shared" si="509"/>
        <v>-4.213514985542588E-2</v>
      </c>
      <c r="BD597" s="53">
        <f t="shared" si="510"/>
        <v>-3.765711976245756E-8</v>
      </c>
      <c r="BE597" s="32">
        <f t="shared" si="511"/>
        <v>6.1112379158409542</v>
      </c>
      <c r="BF597" s="53">
        <f t="shared" si="512"/>
        <v>6.6437074384177637E-7</v>
      </c>
      <c r="BG597" s="51">
        <f t="shared" si="533"/>
        <v>6.1112385802116984</v>
      </c>
      <c r="BH597" s="51">
        <f t="shared" si="513"/>
        <v>-8.9372221975283928E-3</v>
      </c>
      <c r="BI597" s="51">
        <f t="shared" si="514"/>
        <v>-8.3790733790018043E-2</v>
      </c>
    </row>
    <row r="598" spans="1:61" ht="12.75" customHeight="1" x14ac:dyDescent="0.2">
      <c r="A598" s="45">
        <f t="shared" si="515"/>
        <v>572</v>
      </c>
      <c r="B598" s="57">
        <f t="shared" si="534"/>
        <v>9.6757222151831968E-2</v>
      </c>
      <c r="C598" s="16">
        <f t="shared" si="516"/>
        <v>9.1838126693915001E-2</v>
      </c>
      <c r="D598" s="34">
        <f t="shared" si="517"/>
        <v>1</v>
      </c>
      <c r="E598" s="49">
        <f t="shared" si="535"/>
        <v>7.9518520310615862E-2</v>
      </c>
      <c r="F598" s="49">
        <f t="shared" si="518"/>
        <v>4.5946140182391841E-2</v>
      </c>
      <c r="G598" s="20">
        <f t="shared" si="489"/>
        <v>4.5946140182391841E-2</v>
      </c>
      <c r="H598" s="49">
        <f t="shared" si="519"/>
        <v>30.019518485807506</v>
      </c>
      <c r="I598" s="20">
        <f t="shared" si="490"/>
        <v>30.019518485807506</v>
      </c>
      <c r="J598" s="57">
        <f t="shared" si="520"/>
        <v>0</v>
      </c>
      <c r="K598" s="16">
        <f t="shared" si="491"/>
        <v>30.019518485807506</v>
      </c>
      <c r="L598" s="34">
        <f t="shared" si="521"/>
        <v>1</v>
      </c>
      <c r="M598" s="49">
        <f t="shared" si="536"/>
        <v>59.98051339760427</v>
      </c>
      <c r="N598" s="20">
        <f t="shared" si="537"/>
        <v>59.98051339760427</v>
      </c>
      <c r="O598" s="16">
        <f t="shared" si="522"/>
        <v>30.01948660239573</v>
      </c>
      <c r="P598" s="49">
        <f t="shared" si="538"/>
        <v>4.594614018239182E-2</v>
      </c>
      <c r="Q598" s="20">
        <f t="shared" si="492"/>
        <v>4.594614018239182E-2</v>
      </c>
      <c r="R598" s="49">
        <f t="shared" si="539"/>
        <v>9.1838126692533328E-2</v>
      </c>
      <c r="S598" s="20">
        <f t="shared" si="493"/>
        <v>9.1838126692533328E-2</v>
      </c>
      <c r="T598" s="57">
        <f t="shared" si="540"/>
        <v>-8.3790733790018043E-2</v>
      </c>
      <c r="U598" s="16">
        <f t="shared" si="523"/>
        <v>-4.2722134794021815E-3</v>
      </c>
      <c r="V598" s="16">
        <f t="shared" si="541"/>
        <v>-4.2722134794021815E-3</v>
      </c>
      <c r="W598" s="34">
        <f t="shared" si="494"/>
        <v>4</v>
      </c>
      <c r="X598" s="49">
        <f t="shared" si="542"/>
        <v>59.98048160622352</v>
      </c>
      <c r="Y598" s="20">
        <f t="shared" si="543"/>
        <v>59.98048160622352</v>
      </c>
      <c r="Z598" s="16">
        <f t="shared" si="524"/>
        <v>30.01951839377648</v>
      </c>
      <c r="AA598" s="49">
        <f t="shared" si="495"/>
        <v>-2.4685044871847616E-3</v>
      </c>
      <c r="AB598" s="20">
        <f t="shared" si="525"/>
        <v>359.99753149551282</v>
      </c>
      <c r="AC598" s="49">
        <f t="shared" si="526"/>
        <v>4.9340978822759356E-3</v>
      </c>
      <c r="AD598" s="20">
        <f t="shared" si="527"/>
        <v>359.99506590211774</v>
      </c>
      <c r="AF598" s="58">
        <f t="shared" si="544"/>
        <v>6.1112385802116984</v>
      </c>
      <c r="AG598" s="51">
        <f t="shared" si="528"/>
        <v>366.67431481270194</v>
      </c>
      <c r="AH598" s="16">
        <f t="shared" si="529"/>
        <v>250.00521464502407</v>
      </c>
      <c r="AI598" s="52">
        <f t="shared" si="496"/>
        <v>159.84069536687045</v>
      </c>
      <c r="AJ598" s="52">
        <f t="shared" si="530"/>
        <v>4.8414644669549034E-2</v>
      </c>
      <c r="AK598" s="16">
        <f t="shared" si="545"/>
        <v>27.682929777692721</v>
      </c>
      <c r="AL598" s="16">
        <f t="shared" si="546"/>
        <v>27.680461273205538</v>
      </c>
      <c r="AM598" s="32">
        <f t="shared" si="497"/>
        <v>6.1112385632230097</v>
      </c>
      <c r="AN598" s="32">
        <f t="shared" si="498"/>
        <v>-4.5567956376383039E-4</v>
      </c>
      <c r="AO598" s="32">
        <f t="shared" si="499"/>
        <v>5.4118200970185537</v>
      </c>
      <c r="AP598" s="32">
        <f t="shared" si="500"/>
        <v>-4.5567956376383039E-4</v>
      </c>
      <c r="AQ598" s="32">
        <f t="shared" si="501"/>
        <v>2.8389152882976489</v>
      </c>
      <c r="AR598" s="56">
        <f t="shared" si="549"/>
        <v>3366.9553073885895</v>
      </c>
      <c r="AS598" s="56">
        <f t="shared" si="549"/>
        <v>-9.1406107463228747E-2</v>
      </c>
      <c r="AT598" s="56">
        <f t="shared" si="549"/>
        <v>829.42571949482078</v>
      </c>
      <c r="AU598" s="55">
        <f t="shared" si="532"/>
        <v>0.31005890174502254</v>
      </c>
      <c r="AV598" s="56">
        <f t="shared" si="502"/>
        <v>11547.487097089726</v>
      </c>
      <c r="AW598" s="53">
        <f t="shared" si="503"/>
        <v>1.0320245829493469E-2</v>
      </c>
      <c r="AX598" s="53">
        <f t="shared" si="504"/>
        <v>9.6757232074382846E-2</v>
      </c>
      <c r="AY598" s="56">
        <f t="shared" si="505"/>
        <v>676.65921926311887</v>
      </c>
      <c r="AZ598" s="56">
        <f t="shared" si="506"/>
        <v>399.60173841717614</v>
      </c>
      <c r="BA598" s="53">
        <f t="shared" si="507"/>
        <v>7.4403432051347793E-3</v>
      </c>
      <c r="BB598" s="56">
        <f t="shared" si="508"/>
        <v>277.09982418072065</v>
      </c>
      <c r="BC598" s="56">
        <f t="shared" si="509"/>
        <v>-4.2343334777910968E-2</v>
      </c>
      <c r="BD598" s="53">
        <f t="shared" si="510"/>
        <v>-3.7843179254014094E-8</v>
      </c>
      <c r="BE598" s="32">
        <f t="shared" si="511"/>
        <v>6.1112385423685192</v>
      </c>
      <c r="BF598" s="53">
        <f t="shared" si="512"/>
        <v>6.6639674920718897E-7</v>
      </c>
      <c r="BG598" s="51">
        <f t="shared" si="533"/>
        <v>6.1112392087652685</v>
      </c>
      <c r="BH598" s="51">
        <f t="shared" si="513"/>
        <v>-8.9372221973775534E-3</v>
      </c>
      <c r="BI598" s="51">
        <f t="shared" si="514"/>
        <v>-8.3790725195780374E-2</v>
      </c>
    </row>
    <row r="599" spans="1:61" ht="12.75" customHeight="1" x14ac:dyDescent="0.2">
      <c r="A599" s="45">
        <f t="shared" si="515"/>
        <v>573</v>
      </c>
      <c r="B599" s="57">
        <f t="shared" si="534"/>
        <v>9.6757232074382846E-2</v>
      </c>
      <c r="C599" s="16">
        <f t="shared" si="516"/>
        <v>9.1823134192111411E-2</v>
      </c>
      <c r="D599" s="34">
        <f t="shared" si="517"/>
        <v>1</v>
      </c>
      <c r="E599" s="49">
        <f t="shared" si="535"/>
        <v>7.9505513487907895E-2</v>
      </c>
      <c r="F599" s="49">
        <f t="shared" si="518"/>
        <v>4.5938683616378442E-2</v>
      </c>
      <c r="G599" s="20">
        <f t="shared" si="489"/>
        <v>4.5938683616378442E-2</v>
      </c>
      <c r="H599" s="49">
        <f t="shared" si="519"/>
        <v>30.019550266799612</v>
      </c>
      <c r="I599" s="20">
        <f t="shared" si="490"/>
        <v>30.019550266799612</v>
      </c>
      <c r="J599" s="57">
        <f t="shared" si="520"/>
        <v>0</v>
      </c>
      <c r="K599" s="16">
        <f t="shared" si="491"/>
        <v>30.019550266799612</v>
      </c>
      <c r="L599" s="34">
        <f t="shared" si="521"/>
        <v>1</v>
      </c>
      <c r="M599" s="49">
        <f t="shared" si="536"/>
        <v>59.98048160622352</v>
      </c>
      <c r="N599" s="20">
        <f t="shared" si="537"/>
        <v>59.98048160622352</v>
      </c>
      <c r="O599" s="16">
        <f t="shared" si="522"/>
        <v>30.01951839377648</v>
      </c>
      <c r="P599" s="49">
        <f t="shared" si="538"/>
        <v>4.5938683616378442E-2</v>
      </c>
      <c r="Q599" s="20">
        <f t="shared" si="492"/>
        <v>4.5938683616378442E-2</v>
      </c>
      <c r="R599" s="49">
        <f t="shared" si="539"/>
        <v>9.1823134195644224E-2</v>
      </c>
      <c r="S599" s="20">
        <f t="shared" si="493"/>
        <v>9.1823134195644224E-2</v>
      </c>
      <c r="T599" s="57">
        <f t="shared" si="540"/>
        <v>-8.3790725195780374E-2</v>
      </c>
      <c r="U599" s="16">
        <f t="shared" si="523"/>
        <v>-4.28521170787248E-3</v>
      </c>
      <c r="V599" s="16">
        <f t="shared" si="541"/>
        <v>-4.28521170787248E-3</v>
      </c>
      <c r="W599" s="34">
        <f t="shared" si="494"/>
        <v>4</v>
      </c>
      <c r="X599" s="49">
        <f t="shared" si="542"/>
        <v>59.980449825792391</v>
      </c>
      <c r="Y599" s="20">
        <f t="shared" si="543"/>
        <v>59.980449825792391</v>
      </c>
      <c r="Z599" s="16">
        <f t="shared" si="524"/>
        <v>30.019550174207609</v>
      </c>
      <c r="AA599" s="49">
        <f t="shared" si="495"/>
        <v>-2.4760180935120019E-3</v>
      </c>
      <c r="AB599" s="20">
        <f t="shared" si="525"/>
        <v>359.99752398190651</v>
      </c>
      <c r="AC599" s="49">
        <f t="shared" si="526"/>
        <v>4.9491115339502156E-3</v>
      </c>
      <c r="AD599" s="20">
        <f t="shared" si="527"/>
        <v>359.99505088846604</v>
      </c>
      <c r="AF599" s="58">
        <f t="shared" si="544"/>
        <v>6.1112392087652685</v>
      </c>
      <c r="AG599" s="51">
        <f t="shared" si="528"/>
        <v>366.67435252591611</v>
      </c>
      <c r="AH599" s="16">
        <f t="shared" si="529"/>
        <v>250.00524035857919</v>
      </c>
      <c r="AI599" s="52">
        <f t="shared" si="496"/>
        <v>159.84072824676656</v>
      </c>
      <c r="AJ599" s="52">
        <f t="shared" si="530"/>
        <v>4.8414701709873498E-2</v>
      </c>
      <c r="AK599" s="16">
        <f t="shared" si="545"/>
        <v>27.731344479402594</v>
      </c>
      <c r="AL599" s="16">
        <f t="shared" si="546"/>
        <v>27.728868461309105</v>
      </c>
      <c r="AM599" s="32">
        <f t="shared" si="497"/>
        <v>6.111239191673044</v>
      </c>
      <c r="AN599" s="32">
        <f t="shared" si="498"/>
        <v>-4.5706601786639782E-4</v>
      </c>
      <c r="AO599" s="32">
        <f t="shared" si="499"/>
        <v>5.4094202224760135</v>
      </c>
      <c r="AP599" s="32">
        <f t="shared" si="500"/>
        <v>-4.5706601786639782E-4</v>
      </c>
      <c r="AQ599" s="32">
        <f t="shared" si="501"/>
        <v>2.8434868233399908</v>
      </c>
      <c r="AR599" s="56">
        <f t="shared" si="549"/>
        <v>3372.3647276110655</v>
      </c>
      <c r="AS599" s="56">
        <f t="shared" si="549"/>
        <v>-9.1863173481095142E-2</v>
      </c>
      <c r="AT599" s="56">
        <f t="shared" si="549"/>
        <v>832.26920631816074</v>
      </c>
      <c r="AU599" s="55">
        <f t="shared" si="532"/>
        <v>0.31005890174502254</v>
      </c>
      <c r="AV599" s="56">
        <f t="shared" si="502"/>
        <v>11547.489472455871</v>
      </c>
      <c r="AW599" s="53">
        <f t="shared" si="503"/>
        <v>1.0320247952410978E-2</v>
      </c>
      <c r="AX599" s="53">
        <f t="shared" si="504"/>
        <v>9.6757242026064949E-2</v>
      </c>
      <c r="AY599" s="56">
        <f t="shared" si="505"/>
        <v>676.65914966732112</v>
      </c>
      <c r="AZ599" s="56">
        <f t="shared" si="506"/>
        <v>399.60182061691637</v>
      </c>
      <c r="BA599" s="53">
        <f t="shared" si="507"/>
        <v>7.4403432051347793E-3</v>
      </c>
      <c r="BB599" s="56">
        <f t="shared" si="508"/>
        <v>277.09988118130747</v>
      </c>
      <c r="BC599" s="56">
        <f t="shared" si="509"/>
        <v>-4.2552130902720364E-2</v>
      </c>
      <c r="BD599" s="53">
        <f t="shared" si="510"/>
        <v>-3.8029784990670135E-8</v>
      </c>
      <c r="BE599" s="32">
        <f t="shared" si="511"/>
        <v>6.1112391707354838</v>
      </c>
      <c r="BF599" s="53">
        <f t="shared" si="512"/>
        <v>6.6842426427021077E-7</v>
      </c>
      <c r="BG599" s="51">
        <f t="shared" si="533"/>
        <v>6.1112398391597482</v>
      </c>
      <c r="BH599" s="51">
        <f t="shared" si="513"/>
        <v>-8.9372221972261433E-3</v>
      </c>
      <c r="BI599" s="51">
        <f t="shared" si="514"/>
        <v>-8.379071657631175E-2</v>
      </c>
    </row>
    <row r="600" spans="1:61" ht="12.75" customHeight="1" x14ac:dyDescent="0.2">
      <c r="A600" s="45">
        <f t="shared" si="515"/>
        <v>574</v>
      </c>
      <c r="B600" s="57">
        <f t="shared" si="534"/>
        <v>9.6757242026064949E-2</v>
      </c>
      <c r="C600" s="16">
        <f t="shared" si="516"/>
        <v>9.1808130492097462E-2</v>
      </c>
      <c r="D600" s="34">
        <f t="shared" si="517"/>
        <v>1</v>
      </c>
      <c r="E600" s="49">
        <f t="shared" si="535"/>
        <v>7.9492496986255129E-2</v>
      </c>
      <c r="F600" s="49">
        <f t="shared" si="518"/>
        <v>4.5931221418333577E-2</v>
      </c>
      <c r="G600" s="20">
        <f t="shared" si="489"/>
        <v>4.5931221418333577E-2</v>
      </c>
      <c r="H600" s="49">
        <f t="shared" si="519"/>
        <v>30.019582036835992</v>
      </c>
      <c r="I600" s="20">
        <f t="shared" si="490"/>
        <v>30.019582036835992</v>
      </c>
      <c r="J600" s="57">
        <f t="shared" si="520"/>
        <v>0</v>
      </c>
      <c r="K600" s="16">
        <f t="shared" si="491"/>
        <v>30.019582036835992</v>
      </c>
      <c r="L600" s="34">
        <f t="shared" si="521"/>
        <v>1</v>
      </c>
      <c r="M600" s="49">
        <f t="shared" si="536"/>
        <v>59.980449825792405</v>
      </c>
      <c r="N600" s="20">
        <f t="shared" si="537"/>
        <v>59.980449825792405</v>
      </c>
      <c r="O600" s="16">
        <f t="shared" si="522"/>
        <v>30.019550174207595</v>
      </c>
      <c r="P600" s="49">
        <f t="shared" si="538"/>
        <v>4.5931221418333563E-2</v>
      </c>
      <c r="Q600" s="20">
        <f t="shared" si="492"/>
        <v>4.5931221418333563E-2</v>
      </c>
      <c r="R600" s="49">
        <f t="shared" si="539"/>
        <v>9.180813048897922E-2</v>
      </c>
      <c r="S600" s="20">
        <f t="shared" si="493"/>
        <v>9.180813048897922E-2</v>
      </c>
      <c r="T600" s="57">
        <f t="shared" si="540"/>
        <v>-8.379071657631175E-2</v>
      </c>
      <c r="U600" s="16">
        <f t="shared" si="523"/>
        <v>-4.2982195900566206E-3</v>
      </c>
      <c r="V600" s="16">
        <f t="shared" si="541"/>
        <v>-4.2982195900566206E-3</v>
      </c>
      <c r="W600" s="34">
        <f t="shared" si="494"/>
        <v>4</v>
      </c>
      <c r="X600" s="49">
        <f t="shared" si="542"/>
        <v>59.98041805631911</v>
      </c>
      <c r="Y600" s="20">
        <f t="shared" si="543"/>
        <v>59.98041805631911</v>
      </c>
      <c r="Z600" s="16">
        <f t="shared" si="524"/>
        <v>30.01958194368089</v>
      </c>
      <c r="AA600" s="49">
        <f t="shared" si="495"/>
        <v>-2.4835372959530373E-3</v>
      </c>
      <c r="AB600" s="20">
        <f t="shared" si="525"/>
        <v>359.99751646270403</v>
      </c>
      <c r="AC600" s="49">
        <f t="shared" si="526"/>
        <v>4.9641363110521051E-3</v>
      </c>
      <c r="AD600" s="20">
        <f t="shared" si="527"/>
        <v>359.99503586368894</v>
      </c>
      <c r="AF600" s="58">
        <f t="shared" si="544"/>
        <v>6.1112398391597482</v>
      </c>
      <c r="AG600" s="51">
        <f t="shared" si="528"/>
        <v>366.67439034958488</v>
      </c>
      <c r="AH600" s="16">
        <f t="shared" si="529"/>
        <v>250.00526614744425</v>
      </c>
      <c r="AI600" s="52">
        <f t="shared" si="496"/>
        <v>159.84076122296483</v>
      </c>
      <c r="AJ600" s="52">
        <f t="shared" si="530"/>
        <v>4.8414758714329764E-2</v>
      </c>
      <c r="AK600" s="16">
        <f t="shared" si="545"/>
        <v>27.779759238116924</v>
      </c>
      <c r="AL600" s="16">
        <f t="shared" si="546"/>
        <v>27.777275700820951</v>
      </c>
      <c r="AM600" s="32">
        <f t="shared" si="497"/>
        <v>6.1112398219635962</v>
      </c>
      <c r="AN600" s="32">
        <f t="shared" si="498"/>
        <v>-4.5845350206947882E-4</v>
      </c>
      <c r="AO600" s="32">
        <f t="shared" si="499"/>
        <v>5.4070164852871221</v>
      </c>
      <c r="AP600" s="32">
        <f t="shared" si="500"/>
        <v>-4.5845350206947882E-4</v>
      </c>
      <c r="AQ600" s="32">
        <f t="shared" si="501"/>
        <v>2.8480563353604769</v>
      </c>
      <c r="AR600" s="56">
        <f t="shared" si="549"/>
        <v>3377.7717440963524</v>
      </c>
      <c r="AS600" s="56">
        <f t="shared" si="549"/>
        <v>-9.2321626983164623E-2</v>
      </c>
      <c r="AT600" s="56">
        <f t="shared" si="549"/>
        <v>835.11726265352127</v>
      </c>
      <c r="AU600" s="55">
        <f t="shared" si="532"/>
        <v>0.31005890174502254</v>
      </c>
      <c r="AV600" s="56">
        <f t="shared" si="502"/>
        <v>11547.49185477924</v>
      </c>
      <c r="AW600" s="53">
        <f t="shared" si="503"/>
        <v>1.0320250081546314E-2</v>
      </c>
      <c r="AX600" s="53">
        <f t="shared" si="504"/>
        <v>9.6757252006893571E-2</v>
      </c>
      <c r="AY600" s="56">
        <f t="shared" si="505"/>
        <v>676.65907986770537</v>
      </c>
      <c r="AZ600" s="56">
        <f t="shared" si="506"/>
        <v>399.60190305741207</v>
      </c>
      <c r="BA600" s="53">
        <f t="shared" si="507"/>
        <v>7.4403432051347793E-3</v>
      </c>
      <c r="BB600" s="56">
        <f t="shared" si="508"/>
        <v>277.09993834884369</v>
      </c>
      <c r="BC600" s="56">
        <f t="shared" si="509"/>
        <v>-4.2761538550394107E-2</v>
      </c>
      <c r="BD600" s="53">
        <f t="shared" si="510"/>
        <v>-3.8216937258899446E-8</v>
      </c>
      <c r="BE600" s="32">
        <f t="shared" si="511"/>
        <v>6.1112398009428111</v>
      </c>
      <c r="BF600" s="53">
        <f t="shared" si="512"/>
        <v>6.7045328515764758E-7</v>
      </c>
      <c r="BG600" s="51">
        <f t="shared" si="533"/>
        <v>6.1112404713960959</v>
      </c>
      <c r="BH600" s="51">
        <f t="shared" si="513"/>
        <v>-8.9372221970741607E-3</v>
      </c>
      <c r="BI600" s="51">
        <f t="shared" si="514"/>
        <v>-8.3790707931598957E-2</v>
      </c>
    </row>
    <row r="601" spans="1:61" ht="12.75" customHeight="1" x14ac:dyDescent="0.2">
      <c r="A601" s="45">
        <f t="shared" si="515"/>
        <v>575</v>
      </c>
      <c r="B601" s="57">
        <f t="shared" si="534"/>
        <v>9.6757252006893571E-2</v>
      </c>
      <c r="C601" s="16">
        <f t="shared" si="516"/>
        <v>9.1793115695850247E-2</v>
      </c>
      <c r="D601" s="34">
        <f t="shared" si="517"/>
        <v>1</v>
      </c>
      <c r="E601" s="49">
        <f t="shared" si="535"/>
        <v>7.9479470893966467E-2</v>
      </c>
      <c r="F601" s="49">
        <f t="shared" si="518"/>
        <v>4.5923753639255979E-2</v>
      </c>
      <c r="G601" s="20">
        <f t="shared" si="489"/>
        <v>4.5923753639255979E-2</v>
      </c>
      <c r="H601" s="49">
        <f t="shared" si="519"/>
        <v>30.019613795908516</v>
      </c>
      <c r="I601" s="20">
        <f t="shared" si="490"/>
        <v>30.019613795908516</v>
      </c>
      <c r="J601" s="57">
        <f t="shared" si="520"/>
        <v>0</v>
      </c>
      <c r="K601" s="16">
        <f t="shared" si="491"/>
        <v>30.019613795908516</v>
      </c>
      <c r="L601" s="34">
        <f t="shared" si="521"/>
        <v>1</v>
      </c>
      <c r="M601" s="49">
        <f t="shared" si="536"/>
        <v>59.98041805631911</v>
      </c>
      <c r="N601" s="20">
        <f t="shared" si="537"/>
        <v>59.98041805631911</v>
      </c>
      <c r="O601" s="16">
        <f t="shared" si="522"/>
        <v>30.01958194368089</v>
      </c>
      <c r="P601" s="49">
        <f t="shared" si="538"/>
        <v>4.5923753639255979E-2</v>
      </c>
      <c r="Q601" s="20">
        <f t="shared" si="492"/>
        <v>4.5923753639255979E-2</v>
      </c>
      <c r="R601" s="49">
        <f t="shared" si="539"/>
        <v>9.1793115694099078E-2</v>
      </c>
      <c r="S601" s="20">
        <f t="shared" si="493"/>
        <v>9.1793115694099078E-2</v>
      </c>
      <c r="T601" s="57">
        <f t="shared" si="540"/>
        <v>-8.3790707931598957E-2</v>
      </c>
      <c r="U601" s="16">
        <f t="shared" si="523"/>
        <v>-4.3112370376324899E-3</v>
      </c>
      <c r="V601" s="16">
        <f t="shared" si="541"/>
        <v>-4.3112370376324899E-3</v>
      </c>
      <c r="W601" s="34">
        <f t="shared" si="494"/>
        <v>4</v>
      </c>
      <c r="X601" s="49">
        <f t="shared" si="542"/>
        <v>59.980386297811819</v>
      </c>
      <c r="Y601" s="20">
        <f t="shared" si="543"/>
        <v>59.980386297811819</v>
      </c>
      <c r="Z601" s="16">
        <f t="shared" si="524"/>
        <v>30.019613702188181</v>
      </c>
      <c r="AA601" s="49">
        <f t="shared" si="495"/>
        <v>-2.4910620434854167E-3</v>
      </c>
      <c r="AB601" s="20">
        <f t="shared" si="525"/>
        <v>359.99750893795652</v>
      </c>
      <c r="AC601" s="49">
        <f t="shared" si="526"/>
        <v>4.9791721128852433E-3</v>
      </c>
      <c r="AD601" s="20">
        <f t="shared" si="527"/>
        <v>359.99502082788712</v>
      </c>
      <c r="AF601" s="58">
        <f t="shared" si="544"/>
        <v>6.1112404713960959</v>
      </c>
      <c r="AG601" s="51">
        <f t="shared" si="528"/>
        <v>366.67442828376574</v>
      </c>
      <c r="AH601" s="16">
        <f t="shared" si="529"/>
        <v>250.00529201165847</v>
      </c>
      <c r="AI601" s="52">
        <f t="shared" si="496"/>
        <v>159.84079429551539</v>
      </c>
      <c r="AJ601" s="52">
        <f t="shared" si="530"/>
        <v>4.8414815682747303E-2</v>
      </c>
      <c r="AK601" s="16">
        <f t="shared" si="545"/>
        <v>27.828174053799671</v>
      </c>
      <c r="AL601" s="16">
        <f t="shared" si="546"/>
        <v>27.825682991756196</v>
      </c>
      <c r="AM601" s="32">
        <f t="shared" si="497"/>
        <v>6.1112404540956256</v>
      </c>
      <c r="AN601" s="32">
        <f t="shared" si="498"/>
        <v>-4.5984200695416909E-4</v>
      </c>
      <c r="AO601" s="32">
        <f t="shared" si="499"/>
        <v>5.404608887152488</v>
      </c>
      <c r="AP601" s="32">
        <f t="shared" si="500"/>
        <v>-4.5984200695416909E-4</v>
      </c>
      <c r="AQ601" s="32">
        <f t="shared" si="501"/>
        <v>2.8526238210965098</v>
      </c>
      <c r="AR601" s="56">
        <f t="shared" si="549"/>
        <v>3383.1763529835048</v>
      </c>
      <c r="AS601" s="56">
        <f t="shared" si="549"/>
        <v>-9.2781468990118798E-2</v>
      </c>
      <c r="AT601" s="56">
        <f t="shared" si="549"/>
        <v>837.96988647461774</v>
      </c>
      <c r="AU601" s="55">
        <f t="shared" si="532"/>
        <v>0.31005890174502254</v>
      </c>
      <c r="AV601" s="56">
        <f t="shared" si="502"/>
        <v>11547.494244063459</v>
      </c>
      <c r="AW601" s="53">
        <f t="shared" si="503"/>
        <v>1.0320252216902713E-2</v>
      </c>
      <c r="AX601" s="53">
        <f t="shared" si="504"/>
        <v>9.6757262016883852E-2</v>
      </c>
      <c r="AY601" s="56">
        <f t="shared" si="505"/>
        <v>676.65900986416568</v>
      </c>
      <c r="AZ601" s="56">
        <f t="shared" si="506"/>
        <v>399.60198573878847</v>
      </c>
      <c r="BA601" s="53">
        <f t="shared" si="507"/>
        <v>7.4403432051347793E-3</v>
      </c>
      <c r="BB601" s="56">
        <f t="shared" si="508"/>
        <v>277.09999568341624</v>
      </c>
      <c r="BC601" s="56">
        <f t="shared" si="509"/>
        <v>-4.2971558039027968E-2</v>
      </c>
      <c r="BD601" s="53">
        <f t="shared" si="510"/>
        <v>-3.840463634299127E-8</v>
      </c>
      <c r="BE601" s="32">
        <f t="shared" si="511"/>
        <v>6.11124043299146</v>
      </c>
      <c r="BF601" s="53">
        <f t="shared" si="512"/>
        <v>6.7248379809266669E-7</v>
      </c>
      <c r="BG601" s="51">
        <f t="shared" si="533"/>
        <v>6.1112411054752585</v>
      </c>
      <c r="BH601" s="51">
        <f t="shared" si="513"/>
        <v>-8.9372221969216056E-3</v>
      </c>
      <c r="BI601" s="51">
        <f t="shared" si="514"/>
        <v>-8.3790699261628895E-2</v>
      </c>
    </row>
    <row r="602" spans="1:61" ht="12.75" customHeight="1" x14ac:dyDescent="0.2">
      <c r="A602" s="45">
        <f t="shared" si="515"/>
        <v>576</v>
      </c>
      <c r="B602" s="57">
        <f t="shared" si="534"/>
        <v>9.6757262016883852E-2</v>
      </c>
      <c r="C602" s="16">
        <f t="shared" si="516"/>
        <v>9.1778089903982618E-2</v>
      </c>
      <c r="D602" s="34">
        <f t="shared" si="517"/>
        <v>1</v>
      </c>
      <c r="E602" s="49">
        <f t="shared" si="535"/>
        <v>7.9466435298169477E-2</v>
      </c>
      <c r="F602" s="49">
        <f t="shared" si="518"/>
        <v>4.5916280329462211E-2</v>
      </c>
      <c r="G602" s="20">
        <f t="shared" ref="G602:G665" si="550">MOD(IF(OR(D602=2,D602=3,D602=6,D602=7,D602=10,D602=11,D602=14,D602=15),180+F602,F602),360)</f>
        <v>4.5916280329462211E-2</v>
      </c>
      <c r="H602" s="49">
        <f t="shared" si="519"/>
        <v>30.019645544009094</v>
      </c>
      <c r="I602" s="20">
        <f t="shared" ref="I602:I665" si="551">IF(D602&gt;8,360-H602,H602)</f>
        <v>30.019645544009094</v>
      </c>
      <c r="J602" s="57">
        <f t="shared" si="520"/>
        <v>0</v>
      </c>
      <c r="K602" s="16">
        <f t="shared" ref="K602:K665" si="552">MOD(I602+J602,360)</f>
        <v>30.019645544009094</v>
      </c>
      <c r="L602" s="34">
        <f t="shared" si="521"/>
        <v>1</v>
      </c>
      <c r="M602" s="49">
        <f t="shared" si="536"/>
        <v>59.980386297811805</v>
      </c>
      <c r="N602" s="20">
        <f t="shared" si="537"/>
        <v>59.980386297811805</v>
      </c>
      <c r="O602" s="16">
        <f t="shared" si="522"/>
        <v>30.019613702188195</v>
      </c>
      <c r="P602" s="49">
        <f t="shared" si="538"/>
        <v>4.5916280329462218E-2</v>
      </c>
      <c r="Q602" s="20">
        <f t="shared" ref="Q602:Q665" si="553">MOD(IF(OR(L602=2,L602=3,L602=6,L602=7,L602=10,L602=11,L602=14,L602=15),180+P602,P602),360)</f>
        <v>4.5916280329462218E-2</v>
      </c>
      <c r="R602" s="49">
        <f t="shared" si="539"/>
        <v>9.1778089900873577E-2</v>
      </c>
      <c r="S602" s="20">
        <f t="shared" ref="S602:S665" si="554">MOD(IF(OR(L602=3,L602=4,L602=7,L602=8,L602=11,L602=12,L602=15,L602=16),360-R602,R602),360)</f>
        <v>9.1778089900873577E-2</v>
      </c>
      <c r="T602" s="57">
        <f t="shared" si="540"/>
        <v>-8.3790699261628895E-2</v>
      </c>
      <c r="U602" s="16">
        <f t="shared" si="523"/>
        <v>-4.3242639634594182E-3</v>
      </c>
      <c r="V602" s="16">
        <f t="shared" si="541"/>
        <v>-4.3242639634594182E-3</v>
      </c>
      <c r="W602" s="34">
        <f t="shared" ref="W602:W665" si="555">IF(AND(E602&gt;=0,V602&lt;0),IF(L602=1,4,IF(L602=2,3,IF(L602=7,6,IF(L602=8,5,IF(L602=11,10,IF(L602=12,9,IF(L602=13,16,IF(L602=14,15,L602)))))))),L602)</f>
        <v>4</v>
      </c>
      <c r="X602" s="49">
        <f t="shared" si="542"/>
        <v>59.980354550278591</v>
      </c>
      <c r="Y602" s="20">
        <f t="shared" si="543"/>
        <v>59.980354550278591</v>
      </c>
      <c r="Z602" s="16">
        <f t="shared" si="524"/>
        <v>30.019645449721409</v>
      </c>
      <c r="AA602" s="49">
        <f t="shared" ref="AA602:AA665" si="556">DEGREES(ATAN(TAN(RADIANS(K602))*SIN(RADIANS(V602))))</f>
        <v>-2.4985922857690556E-3</v>
      </c>
      <c r="AB602" s="20">
        <f t="shared" si="525"/>
        <v>359.99750140771425</v>
      </c>
      <c r="AC602" s="49">
        <f t="shared" si="526"/>
        <v>4.9942189128220245E-3</v>
      </c>
      <c r="AD602" s="20">
        <f t="shared" si="527"/>
        <v>359.99500578108717</v>
      </c>
      <c r="AF602" s="58">
        <f t="shared" si="544"/>
        <v>6.1112411054752585</v>
      </c>
      <c r="AG602" s="51">
        <f t="shared" si="528"/>
        <v>366.67446632851551</v>
      </c>
      <c r="AH602" s="16">
        <f t="shared" si="529"/>
        <v>250.00531795126059</v>
      </c>
      <c r="AI602" s="52">
        <f t="shared" ref="AI602:AI665" si="557">AG602^2*$H$7/2</f>
        <v>159.84082746446785</v>
      </c>
      <c r="AJ602" s="52">
        <f t="shared" si="530"/>
        <v>4.8414872615182958E-2</v>
      </c>
      <c r="AK602" s="16">
        <f t="shared" si="545"/>
        <v>27.876588926414854</v>
      </c>
      <c r="AL602" s="16">
        <f t="shared" si="546"/>
        <v>27.874090334129107</v>
      </c>
      <c r="AM602" s="32">
        <f t="shared" ref="AM602:AM665" si="558">AF602*COS(RADIANS($V602))</f>
        <v>6.1112410880700772</v>
      </c>
      <c r="AN602" s="32">
        <f t="shared" ref="AN602:AN665" si="559">AF602*SIN(RADIANS($V602))</f>
        <v>-4.6123152322757692E-4</v>
      </c>
      <c r="AO602" s="32">
        <f t="shared" ref="AO602:AO665" si="560">AM602*COS(RADIANS(AL602))</f>
        <v>5.4021974297755051</v>
      </c>
      <c r="AP602" s="32">
        <f t="shared" ref="AP602:AP665" si="561">AN602</f>
        <v>-4.6123152322757692E-4</v>
      </c>
      <c r="AQ602" s="32">
        <f t="shared" ref="AQ602:AQ665" si="562">AM602*SIN(RADIANS(AL602))</f>
        <v>2.8571892772868352</v>
      </c>
      <c r="AR602" s="56">
        <f t="shared" si="549"/>
        <v>3388.5785504132805</v>
      </c>
      <c r="AS602" s="56">
        <f t="shared" si="549"/>
        <v>-9.3242700513346377E-2</v>
      </c>
      <c r="AT602" s="56">
        <f t="shared" si="549"/>
        <v>840.82707575190454</v>
      </c>
      <c r="AU602" s="55">
        <f t="shared" si="532"/>
        <v>0.31005890174502254</v>
      </c>
      <c r="AV602" s="56">
        <f t="shared" ref="AV602:AV665" si="563">AI602*AU602*$C$16</f>
        <v>11547.496640312109</v>
      </c>
      <c r="AW602" s="53">
        <f t="shared" ref="AW602:AW665" si="564">(AV602/$C$6)*$H$8^2</f>
        <v>1.0320254358483383E-2</v>
      </c>
      <c r="AX602" s="53">
        <f t="shared" ref="AX602:AX665" si="565">AW602*360 / (2*PI()*AF602)</f>
        <v>9.6757272056050891E-2</v>
      </c>
      <c r="AY602" s="56">
        <f t="shared" ref="AY602:AY665" si="566">550*$H$19*$C$13/AG602</f>
        <v>676.65893965659711</v>
      </c>
      <c r="AZ602" s="56">
        <f t="shared" ref="AZ602:AZ665" si="567">AI602*$C$18*$C$19</f>
        <v>399.6020686611696</v>
      </c>
      <c r="BA602" s="53">
        <f t="shared" ref="BA602:BA665" si="568">ABS((AU602^2)/(PI()*$C$17*$C$14))</f>
        <v>7.4403432051347793E-3</v>
      </c>
      <c r="BB602" s="56">
        <f t="shared" ref="BB602:BB665" si="569">BA602*AI602*$C$16</f>
        <v>277.10005318511116</v>
      </c>
      <c r="BC602" s="56">
        <f t="shared" ref="BC602:BC665" si="570">AY602-AZ602-BB602</f>
        <v>-4.3182189683648176E-2</v>
      </c>
      <c r="BD602" s="53">
        <f t="shared" ref="BD602:BD665" si="571">(BC602/$C$6)*$H$8^2</f>
        <v>-3.8592882524491565E-8</v>
      </c>
      <c r="BE602" s="32">
        <f t="shared" ref="BE602:BE665" si="572">AF602+BD602</f>
        <v>6.1112410668823758</v>
      </c>
      <c r="BF602" s="53">
        <f t="shared" ref="BF602:BF665" si="573">-$H$9*SIN(RADIANS(V602))</f>
        <v>6.7451578948272181E-7</v>
      </c>
      <c r="BG602" s="51">
        <f t="shared" si="533"/>
        <v>6.1112417413981657</v>
      </c>
      <c r="BH602" s="51">
        <f t="shared" ref="BH602:BH665" si="574">-$H$9*COS(RADIANS(V602))</f>
        <v>-8.9372221967684764E-3</v>
      </c>
      <c r="BI602" s="51">
        <f t="shared" ref="BI602:BI665" si="575">BH602*360 / (2*PI()*AF602)</f>
        <v>-8.3790690566388576E-2</v>
      </c>
    </row>
    <row r="603" spans="1:61" ht="12.75" customHeight="1" x14ac:dyDescent="0.2">
      <c r="A603" s="45">
        <f t="shared" ref="A603:A666" si="576">A602+1</f>
        <v>577</v>
      </c>
      <c r="B603" s="57">
        <f t="shared" si="534"/>
        <v>9.6757272056050891E-2</v>
      </c>
      <c r="C603" s="16">
        <f t="shared" ref="C603:C666" si="577">MOD(AD602+B603,360)</f>
        <v>9.1763053143210982E-2</v>
      </c>
      <c r="D603" s="34">
        <f t="shared" ref="D603:D666" si="578">IF($O602&gt;=270,IF(C603&gt;270,16,IF(C603&gt;180,15,IF(C603&gt;90,14,13))),IF($O602&gt;=180,IF(C603&gt;270,12,IF(C603&gt;180,11,IF(C603&gt;90,10,9))),IF($O602&gt;=90,IF(C603&gt;270,8,IF(C603&gt;180,7,IF(C603&gt;90,6,5))),IF(C603&gt;270,4,IF(C603&gt;180,3,IF(C603&gt;90,2,1))))))</f>
        <v>1</v>
      </c>
      <c r="E603" s="49">
        <f t="shared" si="535"/>
        <v>7.9453390222007952E-2</v>
      </c>
      <c r="F603" s="49">
        <f t="shared" ref="F603:F666" si="579">IF(OR(N602=90, N602=270), 0, DEGREES(ATAN(COS(RADIANS(Y602))*TAN(RADIANS(C603)))))</f>
        <v>4.5908801502298924E-2</v>
      </c>
      <c r="G603" s="20">
        <f t="shared" si="550"/>
        <v>4.5908801502298924E-2</v>
      </c>
      <c r="H603" s="49">
        <f t="shared" ref="H603:H666" si="580">DEGREES(ACOS(SIN(RADIANS(Y602))*COS(RADIANS(G603))))</f>
        <v>30.01967728112967</v>
      </c>
      <c r="I603" s="20">
        <f t="shared" si="551"/>
        <v>30.01967728112967</v>
      </c>
      <c r="J603" s="57">
        <f t="shared" ref="J603:J666" si="581">J602</f>
        <v>0</v>
      </c>
      <c r="K603" s="16">
        <f t="shared" si="552"/>
        <v>30.01967728112967</v>
      </c>
      <c r="L603" s="34">
        <f t="shared" ref="L603:L666" si="582">IF(J603&gt;0,IF(K603&gt;=270,IF(D603=9,16,IF(D603=12,13,IF(D603=14,11,IF(D603=15,10,D603)))),IF(K603&gt;=180,IF(D603=2,14,IF(D603=3,15,IF(D603=5,9,IF(D603=8,12,D603)))),IF(K603&gt;=90,IF(D603=1,8,IF(D603=4,5,IF(D603=6,3,IF(D603=7,2,D603)))),IF(D603=10,6,IF(D603=11,7,IF(D603=13,1,IF(D603=16,4,D603))))))),IF(K603&gt;=270,IF(D603=1,13,IF(D603=4,16,IF(D603=6,10,IF(D603=7,11,D603)))),IF(K603&gt;=180,IF(D603=10,15,IF(D603=11,14,IF(D603=13,12,IF(D603=16,9,D603)))),IF(K603&gt;=90,IF(D603=9,5,IF(D603=12,8,IF(D603=14,2,IF(D603=15,3,D603)))),IF(D603=2,7,IF(D603=3,6,IF(D603=5,4,IF(D603=8,1,D603))))))))</f>
        <v>1</v>
      </c>
      <c r="M603" s="49">
        <f t="shared" si="536"/>
        <v>59.980354550278605</v>
      </c>
      <c r="N603" s="20">
        <f t="shared" si="537"/>
        <v>59.980354550278605</v>
      </c>
      <c r="O603" s="16">
        <f t="shared" ref="O603:O666" si="583">MOD(90-N603,360)</f>
        <v>30.019645449721395</v>
      </c>
      <c r="P603" s="49">
        <f t="shared" si="538"/>
        <v>4.5908801502298896E-2</v>
      </c>
      <c r="Q603" s="20">
        <f t="shared" si="553"/>
        <v>4.5908801502298896E-2</v>
      </c>
      <c r="R603" s="49">
        <f t="shared" si="539"/>
        <v>9.1763053143601822E-2</v>
      </c>
      <c r="S603" s="20">
        <f t="shared" si="554"/>
        <v>9.1763053143601822E-2</v>
      </c>
      <c r="T603" s="57">
        <f t="shared" si="540"/>
        <v>-8.3790690566388576E-2</v>
      </c>
      <c r="U603" s="16">
        <f t="shared" ref="U603:U666" si="584">E603+T603</f>
        <v>-4.3373003443806235E-3</v>
      </c>
      <c r="V603" s="16">
        <f t="shared" si="541"/>
        <v>-4.3373003443806235E-3</v>
      </c>
      <c r="W603" s="34">
        <f t="shared" si="555"/>
        <v>4</v>
      </c>
      <c r="X603" s="49">
        <f t="shared" si="542"/>
        <v>59.980322813727483</v>
      </c>
      <c r="Y603" s="20">
        <f t="shared" si="543"/>
        <v>59.980322813727483</v>
      </c>
      <c r="Z603" s="16">
        <f t="shared" ref="Z603:Z666" si="585">MOD(90-Y603,360)</f>
        <v>30.019677186272517</v>
      </c>
      <c r="AA603" s="49">
        <f t="shared" si="556"/>
        <v>-2.506128009434009E-3</v>
      </c>
      <c r="AB603" s="20">
        <f t="shared" ref="AB603:AB666" si="586">MOD(IF(OR(W603=2,W603=3,W603=6,W603=7,W603=10,W603=11,W603=14,W603=15),180+AA603,AA603),360)</f>
        <v>359.99749387199057</v>
      </c>
      <c r="AC603" s="49">
        <f t="shared" ref="AC603:AC666" si="587">DEGREES(ACOS(COS(RADIANS(V603))*COS(RADIANS(AB603))))</f>
        <v>5.009276611781811E-3</v>
      </c>
      <c r="AD603" s="20">
        <f t="shared" ref="AD603:AD666" si="588">MOD(IF(OR(W603=3,W603=4,W603=7,W603=8,W603=11,W603=12,W603=15,W603=16),360-AC603,AC603),360)</f>
        <v>359.99499072338824</v>
      </c>
      <c r="AF603" s="58">
        <f t="shared" si="544"/>
        <v>6.1112417413981657</v>
      </c>
      <c r="AG603" s="51">
        <f t="shared" ref="AG603:AG666" si="589">AF603/$H$8</f>
        <v>366.67450448388996</v>
      </c>
      <c r="AH603" s="16">
        <f t="shared" ref="AH603:AH666" si="590">AG603/(5280/3600)</f>
        <v>250.00534396628862</v>
      </c>
      <c r="AI603" s="52">
        <f t="shared" si="557"/>
        <v>159.84086072987083</v>
      </c>
      <c r="AJ603" s="52">
        <f t="shared" ref="AJ603:AJ666" si="591">MOD(Q603-AB603,360)</f>
        <v>4.8414929511750415E-2</v>
      </c>
      <c r="AK603" s="16">
        <f t="shared" si="545"/>
        <v>27.925003855926605</v>
      </c>
      <c r="AL603" s="16">
        <f t="shared" si="546"/>
        <v>27.922497727917175</v>
      </c>
      <c r="AM603" s="32">
        <f t="shared" si="558"/>
        <v>6.1112417238878809</v>
      </c>
      <c r="AN603" s="32">
        <f t="shared" si="559"/>
        <v>-4.6262204842141205E-4</v>
      </c>
      <c r="AO603" s="32">
        <f t="shared" si="560"/>
        <v>5.3997821148641432</v>
      </c>
      <c r="AP603" s="32">
        <f t="shared" si="561"/>
        <v>-4.6262204842141205E-4</v>
      </c>
      <c r="AQ603" s="32">
        <f t="shared" si="562"/>
        <v>2.8617527006681494</v>
      </c>
      <c r="AR603" s="56">
        <f t="shared" ref="AR603:AT618" si="592">AR602+AO603</f>
        <v>3393.9783325281446</v>
      </c>
      <c r="AS603" s="56">
        <f t="shared" si="592"/>
        <v>-9.3705322561767793E-2</v>
      </c>
      <c r="AT603" s="56">
        <f t="shared" si="592"/>
        <v>843.68882845257269</v>
      </c>
      <c r="AU603" s="55">
        <f t="shared" ref="AU603:AU666" si="593">$H$15</f>
        <v>0.31005890174502254</v>
      </c>
      <c r="AV603" s="56">
        <f t="shared" si="563"/>
        <v>11547.499043528705</v>
      </c>
      <c r="AW603" s="53">
        <f t="shared" si="564"/>
        <v>1.032025650629146E-2</v>
      </c>
      <c r="AX603" s="53">
        <f t="shared" si="565"/>
        <v>9.6757282124409316E-2</v>
      </c>
      <c r="AY603" s="56">
        <f t="shared" si="566"/>
        <v>676.65886924489712</v>
      </c>
      <c r="AZ603" s="56">
        <f t="shared" si="567"/>
        <v>399.60215182467709</v>
      </c>
      <c r="BA603" s="53">
        <f t="shared" si="568"/>
        <v>7.4403432051347793E-3</v>
      </c>
      <c r="BB603" s="56">
        <f t="shared" si="569"/>
        <v>277.10011085401266</v>
      </c>
      <c r="BC603" s="56">
        <f t="shared" si="570"/>
        <v>-4.3393433792630276E-2</v>
      </c>
      <c r="BD603" s="53">
        <f t="shared" si="571"/>
        <v>-3.8781676079002398E-8</v>
      </c>
      <c r="BE603" s="32">
        <f t="shared" si="572"/>
        <v>6.11124170261649</v>
      </c>
      <c r="BF603" s="53">
        <f t="shared" si="573"/>
        <v>6.7654925571572638E-7</v>
      </c>
      <c r="BG603" s="51">
        <f t="shared" ref="BG603:BG666" si="594">BE603+BF603</f>
        <v>6.1112423791657458</v>
      </c>
      <c r="BH603" s="51">
        <f t="shared" si="574"/>
        <v>-8.9372221966147729E-3</v>
      </c>
      <c r="BI603" s="51">
        <f t="shared" si="575"/>
        <v>-8.3790681845865259E-2</v>
      </c>
    </row>
    <row r="604" spans="1:61" ht="12.75" customHeight="1" x14ac:dyDescent="0.2">
      <c r="A604" s="45">
        <f t="shared" si="576"/>
        <v>578</v>
      </c>
      <c r="B604" s="57">
        <f t="shared" ref="B604:B667" si="595">AX603</f>
        <v>9.6757282124409316E-2</v>
      </c>
      <c r="C604" s="16">
        <f t="shared" si="577"/>
        <v>9.1748005512670261E-2</v>
      </c>
      <c r="D604" s="34">
        <f t="shared" si="578"/>
        <v>1</v>
      </c>
      <c r="E604" s="49">
        <f t="shared" ref="E604:E667" si="596">DEGREES(ASIN(SIN(RADIANS(Y603))*SIN(RADIANS(C604))))</f>
        <v>7.9440335751329499E-2</v>
      </c>
      <c r="F604" s="49">
        <f t="shared" si="579"/>
        <v>4.5901317207343702E-2</v>
      </c>
      <c r="G604" s="20">
        <f t="shared" si="550"/>
        <v>4.5901317207343702E-2</v>
      </c>
      <c r="H604" s="49">
        <f t="shared" si="580"/>
        <v>30.019709007262311</v>
      </c>
      <c r="I604" s="20">
        <f t="shared" si="551"/>
        <v>30.019709007262311</v>
      </c>
      <c r="J604" s="57">
        <f t="shared" si="581"/>
        <v>0</v>
      </c>
      <c r="K604" s="16">
        <f t="shared" si="552"/>
        <v>30.019709007262311</v>
      </c>
      <c r="L604" s="34">
        <f t="shared" si="582"/>
        <v>1</v>
      </c>
      <c r="M604" s="49">
        <f t="shared" ref="M604:M667" si="597">DEGREES(ACOS(SIN(RADIANS(K604))*COS(RADIANS(E604))))</f>
        <v>59.980322813727469</v>
      </c>
      <c r="N604" s="20">
        <f t="shared" ref="N604:N667" si="598">MOD(IF(AND(L604&gt;=5,L604&lt;=12),360-M604,M604),360)</f>
        <v>59.980322813727469</v>
      </c>
      <c r="O604" s="16">
        <f t="shared" si="583"/>
        <v>30.019677186272531</v>
      </c>
      <c r="P604" s="49">
        <f t="shared" ref="P604:P667" si="599">IF(OR(N604=90, N604=270), 0, DEGREES(ATAN(TAN(RADIANS(K604))*SIN(RADIANS(E604)))))</f>
        <v>4.5901317207343695E-2</v>
      </c>
      <c r="Q604" s="20">
        <f t="shared" si="553"/>
        <v>4.5901317207343695E-2</v>
      </c>
      <c r="R604" s="49">
        <f t="shared" ref="R604:R667" si="600">DEGREES(ACOS(COS(RADIANS(E604))*COS(RADIANS(Q604))))</f>
        <v>9.1748005516211928E-2</v>
      </c>
      <c r="S604" s="20">
        <f t="shared" si="554"/>
        <v>9.1748005516211928E-2</v>
      </c>
      <c r="T604" s="57">
        <f t="shared" ref="T604:T667" si="601">BI603</f>
        <v>-8.3790681845865259E-2</v>
      </c>
      <c r="U604" s="16">
        <f t="shared" si="584"/>
        <v>-4.3503460945357592E-3</v>
      </c>
      <c r="V604" s="16">
        <f t="shared" ref="V604:V667" si="602">IF(U604&lt;-90,-90,U604)</f>
        <v>-4.3503460945357592E-3</v>
      </c>
      <c r="W604" s="34">
        <f t="shared" si="555"/>
        <v>4</v>
      </c>
      <c r="X604" s="49">
        <f t="shared" ref="X604:X667" si="603">DEGREES(ACOS(SIN(RADIANS(K604))*COS(RADIANS(V604))))</f>
        <v>59.980291088166453</v>
      </c>
      <c r="Y604" s="20">
        <f t="shared" ref="Y604:Y667" si="604">MOD(IF(AND(W604&gt;=5,W604&lt;=12),360-X604,X604),360)</f>
        <v>59.980291088166453</v>
      </c>
      <c r="Z604" s="16">
        <f t="shared" si="585"/>
        <v>30.019708911833547</v>
      </c>
      <c r="AA604" s="49">
        <f t="shared" si="556"/>
        <v>-2.5136691648795662E-3</v>
      </c>
      <c r="AB604" s="20">
        <f t="shared" si="586"/>
        <v>359.9974863308351</v>
      </c>
      <c r="AC604" s="49">
        <f t="shared" si="587"/>
        <v>5.0243451117526292E-3</v>
      </c>
      <c r="AD604" s="20">
        <f t="shared" si="588"/>
        <v>359.99497565488826</v>
      </c>
      <c r="AF604" s="58">
        <f t="shared" ref="AF604:AF667" si="605">BG603</f>
        <v>6.1112423791657458</v>
      </c>
      <c r="AG604" s="51">
        <f t="shared" si="589"/>
        <v>366.67454274994475</v>
      </c>
      <c r="AH604" s="16">
        <f t="shared" si="590"/>
        <v>250.00537005678052</v>
      </c>
      <c r="AI604" s="52">
        <f t="shared" si="557"/>
        <v>159.84089409177287</v>
      </c>
      <c r="AJ604" s="52">
        <f t="shared" si="591"/>
        <v>4.8414986372222302E-2</v>
      </c>
      <c r="AK604" s="16">
        <f t="shared" ref="AK604:AK667" si="606">MOD(AJ604+AK603,360)</f>
        <v>27.973418842298827</v>
      </c>
      <c r="AL604" s="16">
        <f t="shared" ref="AL604:AL667" si="607">MOD(AB604+AK604,360)</f>
        <v>27.970905173133929</v>
      </c>
      <c r="AM604" s="32">
        <f t="shared" si="558"/>
        <v>6.1112423615499658</v>
      </c>
      <c r="AN604" s="32">
        <f t="shared" si="559"/>
        <v>-4.6401357337934183E-4</v>
      </c>
      <c r="AO604" s="32">
        <f t="shared" si="560"/>
        <v>5.3973629441273285</v>
      </c>
      <c r="AP604" s="32">
        <f t="shared" si="561"/>
        <v>-4.6401357337934183E-4</v>
      </c>
      <c r="AQ604" s="32">
        <f t="shared" si="562"/>
        <v>2.8663140879819817</v>
      </c>
      <c r="AR604" s="56">
        <f t="shared" si="592"/>
        <v>3399.3756954722721</v>
      </c>
      <c r="AS604" s="56">
        <f t="shared" si="592"/>
        <v>-9.4169336135147136E-2</v>
      </c>
      <c r="AT604" s="56">
        <f t="shared" si="592"/>
        <v>846.5551425405547</v>
      </c>
      <c r="AU604" s="55">
        <f t="shared" si="593"/>
        <v>0.31005890174502254</v>
      </c>
      <c r="AV604" s="56">
        <f t="shared" si="563"/>
        <v>11547.50145371675</v>
      </c>
      <c r="AW604" s="53">
        <f t="shared" si="564"/>
        <v>1.0320258660330076E-2</v>
      </c>
      <c r="AX604" s="53">
        <f t="shared" si="565"/>
        <v>9.6757292221973781E-2</v>
      </c>
      <c r="AY604" s="56">
        <f t="shared" si="566"/>
        <v>676.65879862896304</v>
      </c>
      <c r="AZ604" s="56">
        <f t="shared" si="567"/>
        <v>399.60223522943215</v>
      </c>
      <c r="BA604" s="53">
        <f t="shared" si="568"/>
        <v>7.4403432051347793E-3</v>
      </c>
      <c r="BB604" s="56">
        <f t="shared" si="569"/>
        <v>277.1001686902049</v>
      </c>
      <c r="BC604" s="56">
        <f t="shared" si="570"/>
        <v>-4.3605290674008756E-2</v>
      </c>
      <c r="BD604" s="53">
        <f t="shared" si="571"/>
        <v>-3.8971017281821044E-8</v>
      </c>
      <c r="BE604" s="32">
        <f t="shared" si="572"/>
        <v>6.1112423401947282</v>
      </c>
      <c r="BF604" s="53">
        <f t="shared" si="573"/>
        <v>6.7858418339884385E-7</v>
      </c>
      <c r="BG604" s="51">
        <f t="shared" si="594"/>
        <v>6.1112430187789117</v>
      </c>
      <c r="BH604" s="51">
        <f t="shared" si="574"/>
        <v>-8.9372221964604971E-3</v>
      </c>
      <c r="BI604" s="51">
        <f t="shared" si="575"/>
        <v>-8.3790673100046259E-2</v>
      </c>
    </row>
    <row r="605" spans="1:61" ht="12.75" customHeight="1" x14ac:dyDescent="0.2">
      <c r="A605" s="45">
        <f t="shared" si="576"/>
        <v>579</v>
      </c>
      <c r="B605" s="57">
        <f t="shared" si="595"/>
        <v>9.6757292221973781E-2</v>
      </c>
      <c r="C605" s="16">
        <f t="shared" si="577"/>
        <v>9.1732947110244822E-2</v>
      </c>
      <c r="D605" s="34">
        <f t="shared" si="578"/>
        <v>1</v>
      </c>
      <c r="E605" s="49">
        <f t="shared" si="596"/>
        <v>7.9427271970898744E-2</v>
      </c>
      <c r="F605" s="49">
        <f t="shared" si="579"/>
        <v>4.5893827493548825E-2</v>
      </c>
      <c r="G605" s="20">
        <f t="shared" si="550"/>
        <v>4.5893827493548825E-2</v>
      </c>
      <c r="H605" s="49">
        <f t="shared" si="580"/>
        <v>30.01974072239906</v>
      </c>
      <c r="I605" s="20">
        <f t="shared" si="551"/>
        <v>30.01974072239906</v>
      </c>
      <c r="J605" s="57">
        <f t="shared" si="581"/>
        <v>0</v>
      </c>
      <c r="K605" s="16">
        <f t="shared" si="552"/>
        <v>30.01974072239906</v>
      </c>
      <c r="L605" s="34">
        <f t="shared" si="582"/>
        <v>1</v>
      </c>
      <c r="M605" s="49">
        <f t="shared" si="597"/>
        <v>59.980291088166467</v>
      </c>
      <c r="N605" s="20">
        <f t="shared" si="598"/>
        <v>59.980291088166467</v>
      </c>
      <c r="O605" s="16">
        <f t="shared" si="583"/>
        <v>30.019708911833533</v>
      </c>
      <c r="P605" s="49">
        <f t="shared" si="599"/>
        <v>4.5893827493548818E-2</v>
      </c>
      <c r="Q605" s="20">
        <f t="shared" si="553"/>
        <v>4.5893827493548818E-2</v>
      </c>
      <c r="R605" s="49">
        <f t="shared" si="600"/>
        <v>9.1732947112682955E-2</v>
      </c>
      <c r="S605" s="20">
        <f t="shared" si="554"/>
        <v>9.1732947112682955E-2</v>
      </c>
      <c r="T605" s="57">
        <f t="shared" si="601"/>
        <v>-8.3790673100046259E-2</v>
      </c>
      <c r="U605" s="16">
        <f t="shared" si="584"/>
        <v>-4.363401129147515E-3</v>
      </c>
      <c r="V605" s="16">
        <f t="shared" si="602"/>
        <v>-4.363401129147515E-3</v>
      </c>
      <c r="W605" s="34">
        <f t="shared" si="555"/>
        <v>4</v>
      </c>
      <c r="X605" s="49">
        <f t="shared" si="603"/>
        <v>59.980259373603438</v>
      </c>
      <c r="Y605" s="20">
        <f t="shared" si="604"/>
        <v>59.980259373603438</v>
      </c>
      <c r="Z605" s="16">
        <f t="shared" si="585"/>
        <v>30.019740626396562</v>
      </c>
      <c r="AA605" s="49">
        <f t="shared" si="556"/>
        <v>-2.5212157031305298E-3</v>
      </c>
      <c r="AB605" s="20">
        <f t="shared" si="586"/>
        <v>359.99747878429685</v>
      </c>
      <c r="AC605" s="49">
        <f t="shared" si="587"/>
        <v>5.0394243881933184E-3</v>
      </c>
      <c r="AD605" s="20">
        <f t="shared" si="588"/>
        <v>359.9949605756118</v>
      </c>
      <c r="AF605" s="58">
        <f t="shared" si="605"/>
        <v>6.1112430187789117</v>
      </c>
      <c r="AG605" s="51">
        <f t="shared" si="589"/>
        <v>366.67458112673472</v>
      </c>
      <c r="AH605" s="16">
        <f t="shared" si="590"/>
        <v>250.0053962227737</v>
      </c>
      <c r="AI605" s="52">
        <f t="shared" si="557"/>
        <v>159.84092755022186</v>
      </c>
      <c r="AJ605" s="52">
        <f t="shared" si="591"/>
        <v>4.8415043196712304E-2</v>
      </c>
      <c r="AK605" s="16">
        <f t="shared" si="606"/>
        <v>28.021833885495539</v>
      </c>
      <c r="AL605" s="16">
        <f t="shared" si="607"/>
        <v>28.019312669792384</v>
      </c>
      <c r="AM605" s="32">
        <f t="shared" si="558"/>
        <v>6.1112430010572449</v>
      </c>
      <c r="AN605" s="32">
        <f t="shared" si="559"/>
        <v>-4.6540608906054938E-4</v>
      </c>
      <c r="AO605" s="32">
        <f t="shared" si="560"/>
        <v>5.3949399192767533</v>
      </c>
      <c r="AP605" s="32">
        <f t="shared" si="561"/>
        <v>-4.6540608906054938E-4</v>
      </c>
      <c r="AQ605" s="32">
        <f t="shared" si="562"/>
        <v>2.8708734359712378</v>
      </c>
      <c r="AR605" s="56">
        <f t="shared" si="592"/>
        <v>3404.7706353915487</v>
      </c>
      <c r="AS605" s="56">
        <f t="shared" si="592"/>
        <v>-9.4634742224207688E-2</v>
      </c>
      <c r="AT605" s="56">
        <f t="shared" si="592"/>
        <v>849.42601597652595</v>
      </c>
      <c r="AU605" s="55">
        <f t="shared" si="593"/>
        <v>0.31005890174502254</v>
      </c>
      <c r="AV605" s="56">
        <f t="shared" si="563"/>
        <v>11547.503870879709</v>
      </c>
      <c r="AW605" s="53">
        <f t="shared" si="564"/>
        <v>1.0320260820602327E-2</v>
      </c>
      <c r="AX605" s="53">
        <f t="shared" si="565"/>
        <v>9.6757302348758858E-2</v>
      </c>
      <c r="AY605" s="56">
        <f t="shared" si="566"/>
        <v>676.65872780869358</v>
      </c>
      <c r="AZ605" s="56">
        <f t="shared" si="567"/>
        <v>399.60231887555466</v>
      </c>
      <c r="BA605" s="53">
        <f t="shared" si="568"/>
        <v>7.4403432051347793E-3</v>
      </c>
      <c r="BB605" s="56">
        <f t="shared" si="569"/>
        <v>277.10022669377099</v>
      </c>
      <c r="BC605" s="56">
        <f t="shared" si="570"/>
        <v>-4.3817760632066438E-2</v>
      </c>
      <c r="BD605" s="53">
        <f t="shared" si="571"/>
        <v>-3.9160906404891819E-8</v>
      </c>
      <c r="BE605" s="32">
        <f t="shared" si="572"/>
        <v>6.1112429796180052</v>
      </c>
      <c r="BF605" s="53">
        <f t="shared" si="573"/>
        <v>6.8062055930817391E-7</v>
      </c>
      <c r="BG605" s="51">
        <f t="shared" si="594"/>
        <v>6.1112436602385642</v>
      </c>
      <c r="BH605" s="51">
        <f t="shared" si="574"/>
        <v>-8.9372221963056487E-3</v>
      </c>
      <c r="BI605" s="51">
        <f t="shared" si="575"/>
        <v>-8.3790664328919059E-2</v>
      </c>
    </row>
    <row r="606" spans="1:61" ht="12.75" customHeight="1" x14ac:dyDescent="0.2">
      <c r="A606" s="45">
        <f t="shared" si="576"/>
        <v>580</v>
      </c>
      <c r="B606" s="57">
        <f t="shared" si="595"/>
        <v>9.6757302348758858E-2</v>
      </c>
      <c r="C606" s="16">
        <f t="shared" si="577"/>
        <v>9.1717877960547867E-2</v>
      </c>
      <c r="D606" s="34">
        <f t="shared" si="578"/>
        <v>1</v>
      </c>
      <c r="E606" s="49">
        <f t="shared" si="596"/>
        <v>7.9414198902038061E-2</v>
      </c>
      <c r="F606" s="49">
        <f t="shared" si="579"/>
        <v>4.5886332373209299E-2</v>
      </c>
      <c r="G606" s="20">
        <f t="shared" si="550"/>
        <v>4.5886332373209299E-2</v>
      </c>
      <c r="H606" s="49">
        <f t="shared" si="580"/>
        <v>30.019772426532068</v>
      </c>
      <c r="I606" s="20">
        <f t="shared" si="551"/>
        <v>30.019772426532068</v>
      </c>
      <c r="J606" s="57">
        <f t="shared" si="581"/>
        <v>0</v>
      </c>
      <c r="K606" s="16">
        <f t="shared" si="552"/>
        <v>30.019772426532068</v>
      </c>
      <c r="L606" s="34">
        <f t="shared" si="582"/>
        <v>1</v>
      </c>
      <c r="M606" s="49">
        <f t="shared" si="597"/>
        <v>59.980259373603438</v>
      </c>
      <c r="N606" s="20">
        <f t="shared" si="598"/>
        <v>59.980259373603438</v>
      </c>
      <c r="O606" s="16">
        <f t="shared" si="583"/>
        <v>30.019740626396562</v>
      </c>
      <c r="P606" s="49">
        <f t="shared" si="599"/>
        <v>4.5886332373209326E-2</v>
      </c>
      <c r="Q606" s="20">
        <f t="shared" si="553"/>
        <v>4.5886332373209326E-2</v>
      </c>
      <c r="R606" s="49">
        <f t="shared" si="600"/>
        <v>9.1717877959502536E-2</v>
      </c>
      <c r="S606" s="20">
        <f t="shared" si="554"/>
        <v>9.1717877959502536E-2</v>
      </c>
      <c r="T606" s="57">
        <f t="shared" si="601"/>
        <v>-8.3790664328919059E-2</v>
      </c>
      <c r="U606" s="16">
        <f t="shared" si="584"/>
        <v>-4.3764654268809988E-3</v>
      </c>
      <c r="V606" s="16">
        <f t="shared" si="602"/>
        <v>-4.3764654268809988E-3</v>
      </c>
      <c r="W606" s="34">
        <f t="shared" si="555"/>
        <v>4</v>
      </c>
      <c r="X606" s="49">
        <f t="shared" si="603"/>
        <v>59.98022767004629</v>
      </c>
      <c r="Y606" s="20">
        <f t="shared" si="604"/>
        <v>59.98022767004629</v>
      </c>
      <c r="Z606" s="16">
        <f t="shared" si="585"/>
        <v>30.01977232995371</v>
      </c>
      <c r="AA606" s="49">
        <f t="shared" si="556"/>
        <v>-2.5287676118691286E-3</v>
      </c>
      <c r="AB606" s="20">
        <f t="shared" si="586"/>
        <v>359.99747123238814</v>
      </c>
      <c r="AC606" s="49">
        <f t="shared" si="587"/>
        <v>5.0545143446312953E-3</v>
      </c>
      <c r="AD606" s="20">
        <f t="shared" si="588"/>
        <v>359.99494548565536</v>
      </c>
      <c r="AF606" s="58">
        <f t="shared" si="605"/>
        <v>6.1112436602385642</v>
      </c>
      <c r="AG606" s="51">
        <f t="shared" si="589"/>
        <v>366.67461961431388</v>
      </c>
      <c r="AH606" s="16">
        <f t="shared" si="590"/>
        <v>250.00542246430493</v>
      </c>
      <c r="AI606" s="52">
        <f t="shared" si="557"/>
        <v>159.84096110526491</v>
      </c>
      <c r="AJ606" s="52">
        <f t="shared" si="591"/>
        <v>4.8415099985049892E-2</v>
      </c>
      <c r="AK606" s="16">
        <f t="shared" si="606"/>
        <v>28.070248985480589</v>
      </c>
      <c r="AL606" s="16">
        <f t="shared" si="607"/>
        <v>28.067720217868725</v>
      </c>
      <c r="AM606" s="32">
        <f t="shared" si="558"/>
        <v>6.1112436424106171</v>
      </c>
      <c r="AN606" s="32">
        <f t="shared" si="559"/>
        <v>-4.6679959319106821E-4</v>
      </c>
      <c r="AO606" s="32">
        <f t="shared" si="560"/>
        <v>5.3925130420286917</v>
      </c>
      <c r="AP606" s="32">
        <f t="shared" si="561"/>
        <v>-4.6679959319106821E-4</v>
      </c>
      <c r="AQ606" s="32">
        <f t="shared" si="562"/>
        <v>2.8754307413767863</v>
      </c>
      <c r="AR606" s="56">
        <f t="shared" si="592"/>
        <v>3410.1631484335776</v>
      </c>
      <c r="AS606" s="56">
        <f t="shared" si="592"/>
        <v>-9.5101541817398758E-2</v>
      </c>
      <c r="AT606" s="56">
        <f t="shared" si="592"/>
        <v>852.30144671790276</v>
      </c>
      <c r="AU606" s="55">
        <f t="shared" si="593"/>
        <v>0.31005890174502254</v>
      </c>
      <c r="AV606" s="56">
        <f t="shared" si="563"/>
        <v>11547.506295020981</v>
      </c>
      <c r="AW606" s="53">
        <f t="shared" si="564"/>
        <v>1.0320262987111251E-2</v>
      </c>
      <c r="AX606" s="53">
        <f t="shared" si="565"/>
        <v>9.6757312504778717E-2</v>
      </c>
      <c r="AY606" s="56">
        <f t="shared" si="566"/>
        <v>676.65865678398961</v>
      </c>
      <c r="AZ606" s="56">
        <f t="shared" si="567"/>
        <v>399.60240276316227</v>
      </c>
      <c r="BA606" s="53">
        <f t="shared" si="568"/>
        <v>7.4403432051347793E-3</v>
      </c>
      <c r="BB606" s="56">
        <f t="shared" si="569"/>
        <v>277.10028486479246</v>
      </c>
      <c r="BC606" s="56">
        <f t="shared" si="570"/>
        <v>-4.4030843965117583E-2</v>
      </c>
      <c r="BD606" s="53">
        <f t="shared" si="571"/>
        <v>-3.9351343714824802E-8</v>
      </c>
      <c r="BE606" s="32">
        <f t="shared" si="572"/>
        <v>6.1112436208872207</v>
      </c>
      <c r="BF606" s="53">
        <f t="shared" si="573"/>
        <v>6.8265838011581582E-7</v>
      </c>
      <c r="BG606" s="51">
        <f t="shared" si="594"/>
        <v>6.1112443035456012</v>
      </c>
      <c r="BH606" s="51">
        <f t="shared" si="574"/>
        <v>-8.9372221961502244E-3</v>
      </c>
      <c r="BI606" s="51">
        <f t="shared" si="575"/>
        <v>-8.3790655532471295E-2</v>
      </c>
    </row>
    <row r="607" spans="1:61" ht="12.75" customHeight="1" x14ac:dyDescent="0.2">
      <c r="A607" s="45">
        <f t="shared" si="576"/>
        <v>581</v>
      </c>
      <c r="B607" s="57">
        <f t="shared" si="595"/>
        <v>9.6757312504778717E-2</v>
      </c>
      <c r="C607" s="16">
        <f t="shared" si="577"/>
        <v>9.1702798160156362E-2</v>
      </c>
      <c r="D607" s="34">
        <f t="shared" si="578"/>
        <v>1</v>
      </c>
      <c r="E607" s="49">
        <f t="shared" si="596"/>
        <v>7.9401116628379773E-2</v>
      </c>
      <c r="F607" s="49">
        <f t="shared" si="579"/>
        <v>4.5878831894623807E-2</v>
      </c>
      <c r="G607" s="20">
        <f t="shared" si="550"/>
        <v>4.5878831894623807E-2</v>
      </c>
      <c r="H607" s="49">
        <f t="shared" si="580"/>
        <v>30.0198041196535</v>
      </c>
      <c r="I607" s="20">
        <f t="shared" si="551"/>
        <v>30.0198041196535</v>
      </c>
      <c r="J607" s="57">
        <f t="shared" si="581"/>
        <v>0</v>
      </c>
      <c r="K607" s="16">
        <f t="shared" si="552"/>
        <v>30.0198041196535</v>
      </c>
      <c r="L607" s="34">
        <f t="shared" si="582"/>
        <v>1</v>
      </c>
      <c r="M607" s="49">
        <f t="shared" si="597"/>
        <v>59.98022767004629</v>
      </c>
      <c r="N607" s="20">
        <f t="shared" si="598"/>
        <v>59.98022767004629</v>
      </c>
      <c r="O607" s="16">
        <f t="shared" si="583"/>
        <v>30.01977232995371</v>
      </c>
      <c r="P607" s="49">
        <f t="shared" si="599"/>
        <v>4.5878831894623807E-2</v>
      </c>
      <c r="Q607" s="20">
        <f t="shared" si="553"/>
        <v>4.5878831894623807E-2</v>
      </c>
      <c r="R607" s="49">
        <f t="shared" si="600"/>
        <v>9.1702798158677434E-2</v>
      </c>
      <c r="S607" s="20">
        <f t="shared" si="554"/>
        <v>9.1702798158677434E-2</v>
      </c>
      <c r="T607" s="57">
        <f t="shared" si="601"/>
        <v>-8.3790655532471295E-2</v>
      </c>
      <c r="U607" s="16">
        <f t="shared" si="584"/>
        <v>-4.3895389040915223E-3</v>
      </c>
      <c r="V607" s="16">
        <f t="shared" si="602"/>
        <v>-4.3895389040915223E-3</v>
      </c>
      <c r="W607" s="34">
        <f t="shared" si="555"/>
        <v>4</v>
      </c>
      <c r="X607" s="49">
        <f t="shared" si="603"/>
        <v>59.980195977502838</v>
      </c>
      <c r="Y607" s="20">
        <f t="shared" si="604"/>
        <v>59.980195977502838</v>
      </c>
      <c r="Z607" s="16">
        <f t="shared" si="585"/>
        <v>30.019804022497162</v>
      </c>
      <c r="AA607" s="49">
        <f t="shared" si="556"/>
        <v>-2.5363248427742093E-3</v>
      </c>
      <c r="AB607" s="20">
        <f t="shared" si="586"/>
        <v>359.99746367515723</v>
      </c>
      <c r="AC607" s="49">
        <f t="shared" si="587"/>
        <v>5.0696149575940657E-3</v>
      </c>
      <c r="AD607" s="20">
        <f t="shared" si="588"/>
        <v>359.99493038504238</v>
      </c>
      <c r="AF607" s="58">
        <f t="shared" si="605"/>
        <v>6.1112443035456012</v>
      </c>
      <c r="AG607" s="51">
        <f t="shared" si="589"/>
        <v>366.67465821273606</v>
      </c>
      <c r="AH607" s="16">
        <f t="shared" si="590"/>
        <v>250.00544878141096</v>
      </c>
      <c r="AI607" s="52">
        <f t="shared" si="557"/>
        <v>159.84099475694896</v>
      </c>
      <c r="AJ607" s="52">
        <f t="shared" si="591"/>
        <v>4.8415156737405596E-2</v>
      </c>
      <c r="AK607" s="16">
        <f t="shared" si="606"/>
        <v>28.118664142217995</v>
      </c>
      <c r="AL607" s="16">
        <f t="shared" si="607"/>
        <v>28.116127817375229</v>
      </c>
      <c r="AM607" s="32">
        <f t="shared" si="558"/>
        <v>6.1112442856109803</v>
      </c>
      <c r="AN607" s="32">
        <f t="shared" si="559"/>
        <v>-4.6819407685088705E-4</v>
      </c>
      <c r="AO607" s="32">
        <f t="shared" si="560"/>
        <v>5.3900823141003631</v>
      </c>
      <c r="AP607" s="32">
        <f t="shared" si="561"/>
        <v>-4.6819407685088705E-4</v>
      </c>
      <c r="AQ607" s="32">
        <f t="shared" si="562"/>
        <v>2.8799860009443341</v>
      </c>
      <c r="AR607" s="56">
        <f t="shared" si="592"/>
        <v>3415.5532307476778</v>
      </c>
      <c r="AS607" s="56">
        <f t="shared" si="592"/>
        <v>-9.5569735894249649E-2</v>
      </c>
      <c r="AT607" s="56">
        <f t="shared" si="592"/>
        <v>855.18143271884708</v>
      </c>
      <c r="AU607" s="55">
        <f t="shared" si="593"/>
        <v>0.31005890174502254</v>
      </c>
      <c r="AV607" s="56">
        <f t="shared" si="563"/>
        <v>11547.50872614396</v>
      </c>
      <c r="AW607" s="53">
        <f t="shared" si="564"/>
        <v>1.0320265159859883E-2</v>
      </c>
      <c r="AX607" s="53">
        <f t="shared" si="565"/>
        <v>9.6757322690047637E-2</v>
      </c>
      <c r="AY607" s="56">
        <f t="shared" si="566"/>
        <v>676.65858555475154</v>
      </c>
      <c r="AZ607" s="56">
        <f t="shared" si="567"/>
        <v>399.60248689237238</v>
      </c>
      <c r="BA607" s="53">
        <f t="shared" si="568"/>
        <v>7.4403432051347793E-3</v>
      </c>
      <c r="BB607" s="56">
        <f t="shared" si="569"/>
        <v>277.1003432033508</v>
      </c>
      <c r="BC607" s="56">
        <f t="shared" si="570"/>
        <v>-4.4244540971646984E-2</v>
      </c>
      <c r="BD607" s="53">
        <f t="shared" si="571"/>
        <v>-3.9542329478382503E-8</v>
      </c>
      <c r="BE607" s="32">
        <f t="shared" si="572"/>
        <v>6.1112442640032718</v>
      </c>
      <c r="BF607" s="53">
        <f t="shared" si="573"/>
        <v>6.8469763277454013E-7</v>
      </c>
      <c r="BG607" s="51">
        <f t="shared" si="594"/>
        <v>6.1112449487009046</v>
      </c>
      <c r="BH607" s="51">
        <f t="shared" si="574"/>
        <v>-8.9372221959942259E-3</v>
      </c>
      <c r="BI607" s="51">
        <f t="shared" si="575"/>
        <v>-8.3790646710690725E-2</v>
      </c>
    </row>
    <row r="608" spans="1:61" ht="12.75" customHeight="1" x14ac:dyDescent="0.2">
      <c r="A608" s="45">
        <f t="shared" si="576"/>
        <v>582</v>
      </c>
      <c r="B608" s="57">
        <f t="shared" si="595"/>
        <v>9.6757322690047637E-2</v>
      </c>
      <c r="C608" s="16">
        <f t="shared" si="577"/>
        <v>9.1687707732432955E-2</v>
      </c>
      <c r="D608" s="34">
        <f t="shared" si="578"/>
        <v>1</v>
      </c>
      <c r="E608" s="49">
        <f t="shared" si="596"/>
        <v>7.9388025170163287E-2</v>
      </c>
      <c r="F608" s="49">
        <f t="shared" si="579"/>
        <v>4.587132606946203E-2</v>
      </c>
      <c r="G608" s="20">
        <f t="shared" si="550"/>
        <v>4.587132606946203E-2</v>
      </c>
      <c r="H608" s="49">
        <f t="shared" si="580"/>
        <v>30.019835801755558</v>
      </c>
      <c r="I608" s="20">
        <f t="shared" si="551"/>
        <v>30.019835801755558</v>
      </c>
      <c r="J608" s="57">
        <f t="shared" si="581"/>
        <v>0</v>
      </c>
      <c r="K608" s="16">
        <f t="shared" si="552"/>
        <v>30.019835801755558</v>
      </c>
      <c r="L608" s="34">
        <f t="shared" si="582"/>
        <v>1</v>
      </c>
      <c r="M608" s="49">
        <f t="shared" si="597"/>
        <v>59.980195977502866</v>
      </c>
      <c r="N608" s="20">
        <f t="shared" si="598"/>
        <v>59.980195977502866</v>
      </c>
      <c r="O608" s="16">
        <f t="shared" si="583"/>
        <v>30.019804022497134</v>
      </c>
      <c r="P608" s="49">
        <f t="shared" si="599"/>
        <v>4.587132606946201E-2</v>
      </c>
      <c r="Q608" s="20">
        <f t="shared" si="553"/>
        <v>4.587132606946201E-2</v>
      </c>
      <c r="R608" s="49">
        <f t="shared" si="600"/>
        <v>9.168770773277686E-2</v>
      </c>
      <c r="S608" s="20">
        <f t="shared" si="554"/>
        <v>9.168770773277686E-2</v>
      </c>
      <c r="T608" s="57">
        <f t="shared" si="601"/>
        <v>-8.3790646710690725E-2</v>
      </c>
      <c r="U608" s="16">
        <f t="shared" si="584"/>
        <v>-4.4026215405274377E-3</v>
      </c>
      <c r="V608" s="16">
        <f t="shared" si="602"/>
        <v>-4.4026215405274377E-3</v>
      </c>
      <c r="W608" s="34">
        <f t="shared" si="555"/>
        <v>4</v>
      </c>
      <c r="X608" s="49">
        <f t="shared" si="603"/>
        <v>59.980164295980913</v>
      </c>
      <c r="Y608" s="20">
        <f t="shared" si="604"/>
        <v>59.980164295980913</v>
      </c>
      <c r="Z608" s="16">
        <f t="shared" si="585"/>
        <v>30.019835704019087</v>
      </c>
      <c r="AA608" s="49">
        <f t="shared" si="556"/>
        <v>-2.5438873841536068E-3</v>
      </c>
      <c r="AB608" s="20">
        <f t="shared" si="586"/>
        <v>359.99745611261585</v>
      </c>
      <c r="AC608" s="49">
        <f t="shared" si="587"/>
        <v>5.0847260604714537E-3</v>
      </c>
      <c r="AD608" s="20">
        <f t="shared" si="588"/>
        <v>359.99491527393951</v>
      </c>
      <c r="AF608" s="58">
        <f t="shared" si="605"/>
        <v>6.1112449487009046</v>
      </c>
      <c r="AG608" s="51">
        <f t="shared" si="589"/>
        <v>366.6746969220543</v>
      </c>
      <c r="AH608" s="16">
        <f t="shared" si="590"/>
        <v>250.00547517412795</v>
      </c>
      <c r="AI608" s="52">
        <f t="shared" si="557"/>
        <v>159.84102850532025</v>
      </c>
      <c r="AJ608" s="52">
        <f t="shared" si="591"/>
        <v>4.8415213453608885E-2</v>
      </c>
      <c r="AK608" s="16">
        <f t="shared" si="606"/>
        <v>28.167079355671603</v>
      </c>
      <c r="AL608" s="16">
        <f t="shared" si="607"/>
        <v>28.164535468287454</v>
      </c>
      <c r="AM608" s="32">
        <f t="shared" si="558"/>
        <v>6.1112449306592183</v>
      </c>
      <c r="AN608" s="32">
        <f t="shared" si="559"/>
        <v>-4.6958953788157936E-4</v>
      </c>
      <c r="AO608" s="32">
        <f t="shared" si="560"/>
        <v>5.3876477372135714</v>
      </c>
      <c r="AP608" s="32">
        <f t="shared" si="561"/>
        <v>-4.6958953788157936E-4</v>
      </c>
      <c r="AQ608" s="32">
        <f t="shared" si="562"/>
        <v>2.8845392114175672</v>
      </c>
      <c r="AR608" s="56">
        <f t="shared" si="592"/>
        <v>3420.9408784848915</v>
      </c>
      <c r="AS608" s="56">
        <f t="shared" si="592"/>
        <v>-9.6039325432131228E-2</v>
      </c>
      <c r="AT608" s="56">
        <f t="shared" si="592"/>
        <v>858.0659719302646</v>
      </c>
      <c r="AU608" s="55">
        <f t="shared" si="593"/>
        <v>0.31005890174502254</v>
      </c>
      <c r="AV608" s="56">
        <f t="shared" si="563"/>
        <v>11547.511164251984</v>
      </c>
      <c r="AW608" s="53">
        <f t="shared" si="564"/>
        <v>1.0320267338851203E-2</v>
      </c>
      <c r="AX608" s="53">
        <f t="shared" si="565"/>
        <v>9.675733290457951E-2</v>
      </c>
      <c r="AY608" s="56">
        <f t="shared" si="566"/>
        <v>676.65851412088182</v>
      </c>
      <c r="AZ608" s="56">
        <f t="shared" si="567"/>
        <v>399.60257126330066</v>
      </c>
      <c r="BA608" s="53">
        <f t="shared" si="568"/>
        <v>7.4403432051347793E-3</v>
      </c>
      <c r="BB608" s="56">
        <f t="shared" si="569"/>
        <v>277.10040170952618</v>
      </c>
      <c r="BC608" s="56">
        <f t="shared" si="570"/>
        <v>-4.4458851945023525E-2</v>
      </c>
      <c r="BD608" s="53">
        <f t="shared" si="571"/>
        <v>-3.9733863957755191E-8</v>
      </c>
      <c r="BE608" s="32">
        <f t="shared" si="572"/>
        <v>6.1112449089670404</v>
      </c>
      <c r="BF608" s="53">
        <f t="shared" si="573"/>
        <v>6.8673831412541455E-7</v>
      </c>
      <c r="BG608" s="51">
        <f t="shared" si="594"/>
        <v>6.1112455957053546</v>
      </c>
      <c r="BH608" s="51">
        <f t="shared" si="574"/>
        <v>-8.9372221958376515E-3</v>
      </c>
      <c r="BI608" s="51">
        <f t="shared" si="575"/>
        <v>-8.3790637863565179E-2</v>
      </c>
    </row>
    <row r="609" spans="1:61" ht="12.75" customHeight="1" x14ac:dyDescent="0.2">
      <c r="A609" s="45">
        <f t="shared" si="576"/>
        <v>583</v>
      </c>
      <c r="B609" s="57">
        <f t="shared" si="595"/>
        <v>9.675733290457951E-2</v>
      </c>
      <c r="C609" s="16">
        <f t="shared" si="577"/>
        <v>9.1672606844099391E-2</v>
      </c>
      <c r="D609" s="34">
        <f t="shared" si="578"/>
        <v>1</v>
      </c>
      <c r="E609" s="49">
        <f t="shared" si="596"/>
        <v>7.9374924671755748E-2</v>
      </c>
      <c r="F609" s="49">
        <f t="shared" si="579"/>
        <v>4.5863814981116476E-2</v>
      </c>
      <c r="G609" s="20">
        <f t="shared" si="550"/>
        <v>4.5863814981116476E-2</v>
      </c>
      <c r="H609" s="49">
        <f t="shared" si="580"/>
        <v>30.019867472830558</v>
      </c>
      <c r="I609" s="20">
        <f t="shared" si="551"/>
        <v>30.019867472830558</v>
      </c>
      <c r="J609" s="57">
        <f t="shared" si="581"/>
        <v>0</v>
      </c>
      <c r="K609" s="16">
        <f t="shared" si="552"/>
        <v>30.019867472830558</v>
      </c>
      <c r="L609" s="34">
        <f t="shared" si="582"/>
        <v>1</v>
      </c>
      <c r="M609" s="49">
        <f t="shared" si="597"/>
        <v>59.980164295980913</v>
      </c>
      <c r="N609" s="20">
        <f t="shared" si="598"/>
        <v>59.980164295980913</v>
      </c>
      <c r="O609" s="16">
        <f t="shared" si="583"/>
        <v>30.019835704019087</v>
      </c>
      <c r="P609" s="49">
        <f t="shared" si="599"/>
        <v>4.5863814981116448E-2</v>
      </c>
      <c r="Q609" s="20">
        <f t="shared" si="553"/>
        <v>4.5863814981116448E-2</v>
      </c>
      <c r="R609" s="49">
        <f t="shared" si="600"/>
        <v>9.1672606843538396E-2</v>
      </c>
      <c r="S609" s="20">
        <f t="shared" si="554"/>
        <v>9.1672606843538396E-2</v>
      </c>
      <c r="T609" s="57">
        <f t="shared" si="601"/>
        <v>-8.3790637863565179E-2</v>
      </c>
      <c r="U609" s="16">
        <f t="shared" si="584"/>
        <v>-4.4157131918094311E-3</v>
      </c>
      <c r="V609" s="16">
        <f t="shared" si="602"/>
        <v>-4.4157131918094311E-3</v>
      </c>
      <c r="W609" s="34">
        <f t="shared" si="555"/>
        <v>4</v>
      </c>
      <c r="X609" s="49">
        <f t="shared" si="603"/>
        <v>59.980132625488146</v>
      </c>
      <c r="Y609" s="20">
        <f t="shared" si="604"/>
        <v>59.980132625488146</v>
      </c>
      <c r="Z609" s="16">
        <f t="shared" si="585"/>
        <v>30.019867374511854</v>
      </c>
      <c r="AA609" s="49">
        <f t="shared" si="556"/>
        <v>-2.551455152592546E-3</v>
      </c>
      <c r="AB609" s="20">
        <f t="shared" si="586"/>
        <v>359.99744854484743</v>
      </c>
      <c r="AC609" s="49">
        <f t="shared" si="587"/>
        <v>5.0998476314830198E-3</v>
      </c>
      <c r="AD609" s="20">
        <f t="shared" si="588"/>
        <v>359.99490015236853</v>
      </c>
      <c r="AF609" s="58">
        <f t="shared" si="605"/>
        <v>6.1112455957053546</v>
      </c>
      <c r="AG609" s="51">
        <f t="shared" si="589"/>
        <v>366.67473574232127</v>
      </c>
      <c r="AH609" s="16">
        <f t="shared" si="590"/>
        <v>250.00550164249179</v>
      </c>
      <c r="AI609" s="52">
        <f t="shared" si="557"/>
        <v>159.84106235042481</v>
      </c>
      <c r="AJ609" s="52">
        <f t="shared" si="591"/>
        <v>4.841527013365976E-2</v>
      </c>
      <c r="AK609" s="16">
        <f t="shared" si="606"/>
        <v>28.215494625805263</v>
      </c>
      <c r="AL609" s="16">
        <f t="shared" si="607"/>
        <v>28.212943170652693</v>
      </c>
      <c r="AM609" s="32">
        <f t="shared" si="558"/>
        <v>6.1112455775562093</v>
      </c>
      <c r="AN609" s="32">
        <f t="shared" si="559"/>
        <v>-4.7098596088509495E-4</v>
      </c>
      <c r="AO609" s="32">
        <f t="shared" si="560"/>
        <v>5.3852093130892547</v>
      </c>
      <c r="AP609" s="32">
        <f t="shared" si="561"/>
        <v>-4.7098596088509495E-4</v>
      </c>
      <c r="AQ609" s="32">
        <f t="shared" si="562"/>
        <v>2.8890903695483607</v>
      </c>
      <c r="AR609" s="56">
        <f t="shared" si="592"/>
        <v>3426.3260877979806</v>
      </c>
      <c r="AS609" s="56">
        <f t="shared" si="592"/>
        <v>-9.6510311393016329E-2</v>
      </c>
      <c r="AT609" s="56">
        <f t="shared" si="592"/>
        <v>860.95506229981299</v>
      </c>
      <c r="AU609" s="55">
        <f t="shared" si="593"/>
        <v>0.31005890174502254</v>
      </c>
      <c r="AV609" s="56">
        <f t="shared" si="563"/>
        <v>11547.51360934838</v>
      </c>
      <c r="AW609" s="53">
        <f t="shared" si="564"/>
        <v>1.0320269524088188E-2</v>
      </c>
      <c r="AX609" s="53">
        <f t="shared" si="565"/>
        <v>9.6757343148388339E-2</v>
      </c>
      <c r="AY609" s="56">
        <f t="shared" si="566"/>
        <v>676.65844248228336</v>
      </c>
      <c r="AZ609" s="56">
        <f t="shared" si="567"/>
        <v>399.60265587606204</v>
      </c>
      <c r="BA609" s="53">
        <f t="shared" si="568"/>
        <v>7.4403432051347793E-3</v>
      </c>
      <c r="BB609" s="56">
        <f t="shared" si="569"/>
        <v>277.10046038339829</v>
      </c>
      <c r="BC609" s="56">
        <f t="shared" si="570"/>
        <v>-4.4673777176967633E-2</v>
      </c>
      <c r="BD609" s="53">
        <f t="shared" si="571"/>
        <v>-3.9925947413659905E-8</v>
      </c>
      <c r="BE609" s="32">
        <f t="shared" si="572"/>
        <v>6.1112455557794076</v>
      </c>
      <c r="BF609" s="53">
        <f t="shared" si="573"/>
        <v>6.8878040164758287E-7</v>
      </c>
      <c r="BG609" s="51">
        <f t="shared" si="594"/>
        <v>6.1112462445598092</v>
      </c>
      <c r="BH609" s="51">
        <f t="shared" si="574"/>
        <v>-8.9372221956805047E-3</v>
      </c>
      <c r="BI609" s="51">
        <f t="shared" si="575"/>
        <v>-8.3790628991082722E-2</v>
      </c>
    </row>
    <row r="610" spans="1:61" ht="12.75" customHeight="1" x14ac:dyDescent="0.2">
      <c r="A610" s="45">
        <f t="shared" si="576"/>
        <v>584</v>
      </c>
      <c r="B610" s="57">
        <f t="shared" si="595"/>
        <v>9.6757343148388339E-2</v>
      </c>
      <c r="C610" s="16">
        <f t="shared" si="577"/>
        <v>9.1657495516926701E-2</v>
      </c>
      <c r="D610" s="34">
        <f t="shared" si="578"/>
        <v>1</v>
      </c>
      <c r="E610" s="49">
        <f t="shared" si="596"/>
        <v>7.9361815152018123E-2</v>
      </c>
      <c r="F610" s="49">
        <f t="shared" si="579"/>
        <v>4.5856298640461174E-2</v>
      </c>
      <c r="G610" s="20">
        <f t="shared" si="550"/>
        <v>4.5856298640461174E-2</v>
      </c>
      <c r="H610" s="49">
        <f t="shared" si="580"/>
        <v>30.019899132870876</v>
      </c>
      <c r="I610" s="20">
        <f t="shared" si="551"/>
        <v>30.019899132870876</v>
      </c>
      <c r="J610" s="57">
        <f t="shared" si="581"/>
        <v>0</v>
      </c>
      <c r="K610" s="16">
        <f t="shared" si="552"/>
        <v>30.019899132870876</v>
      </c>
      <c r="L610" s="34">
        <f t="shared" si="582"/>
        <v>1</v>
      </c>
      <c r="M610" s="49">
        <f t="shared" si="597"/>
        <v>59.980132625488146</v>
      </c>
      <c r="N610" s="20">
        <f t="shared" si="598"/>
        <v>59.980132625488146</v>
      </c>
      <c r="O610" s="16">
        <f t="shared" si="583"/>
        <v>30.019867374511854</v>
      </c>
      <c r="P610" s="49">
        <f t="shared" si="599"/>
        <v>4.5856298640461181E-2</v>
      </c>
      <c r="Q610" s="20">
        <f t="shared" si="553"/>
        <v>4.5856298640461181E-2</v>
      </c>
      <c r="R610" s="49">
        <f t="shared" si="600"/>
        <v>9.1657495521571666E-2</v>
      </c>
      <c r="S610" s="20">
        <f t="shared" si="554"/>
        <v>9.1657495521571666E-2</v>
      </c>
      <c r="T610" s="57">
        <f t="shared" si="601"/>
        <v>-8.3790628991082722E-2</v>
      </c>
      <c r="U610" s="16">
        <f t="shared" si="584"/>
        <v>-4.4288138390645992E-3</v>
      </c>
      <c r="V610" s="16">
        <f t="shared" si="602"/>
        <v>-4.4288138390645992E-3</v>
      </c>
      <c r="W610" s="34">
        <f t="shared" si="555"/>
        <v>4</v>
      </c>
      <c r="X610" s="49">
        <f t="shared" si="603"/>
        <v>59.980100966032211</v>
      </c>
      <c r="Y610" s="20">
        <f t="shared" si="604"/>
        <v>59.980100966032211</v>
      </c>
      <c r="Z610" s="16">
        <f t="shared" si="585"/>
        <v>30.019899033967789</v>
      </c>
      <c r="AA610" s="49">
        <f t="shared" si="556"/>
        <v>-2.5590281371950952E-3</v>
      </c>
      <c r="AB610" s="20">
        <f t="shared" si="586"/>
        <v>359.99744097186283</v>
      </c>
      <c r="AC610" s="49">
        <f t="shared" si="587"/>
        <v>5.1149796490264372E-3</v>
      </c>
      <c r="AD610" s="20">
        <f t="shared" si="588"/>
        <v>359.99488502035098</v>
      </c>
      <c r="AF610" s="58">
        <f t="shared" si="605"/>
        <v>6.1112462445598092</v>
      </c>
      <c r="AG610" s="51">
        <f t="shared" si="589"/>
        <v>366.67477467358856</v>
      </c>
      <c r="AH610" s="16">
        <f t="shared" si="590"/>
        <v>250.00552818653767</v>
      </c>
      <c r="AI610" s="52">
        <f t="shared" si="557"/>
        <v>159.84109629230761</v>
      </c>
      <c r="AJ610" s="52">
        <f t="shared" si="591"/>
        <v>4.8415326777615064E-2</v>
      </c>
      <c r="AK610" s="16">
        <f t="shared" si="606"/>
        <v>28.263909952582878</v>
      </c>
      <c r="AL610" s="16">
        <f t="shared" si="607"/>
        <v>28.261350924445708</v>
      </c>
      <c r="AM610" s="32">
        <f t="shared" si="558"/>
        <v>6.1112462263028107</v>
      </c>
      <c r="AN610" s="32">
        <f t="shared" si="559"/>
        <v>-4.72383343850063E-4</v>
      </c>
      <c r="AO610" s="32">
        <f t="shared" si="560"/>
        <v>5.382767043454729</v>
      </c>
      <c r="AP610" s="32">
        <f t="shared" si="561"/>
        <v>-4.72383343850063E-4</v>
      </c>
      <c r="AQ610" s="32">
        <f t="shared" si="562"/>
        <v>2.8936394720832053</v>
      </c>
      <c r="AR610" s="56">
        <f t="shared" si="592"/>
        <v>3431.7088548414354</v>
      </c>
      <c r="AS610" s="56">
        <f t="shared" si="592"/>
        <v>-9.6982694736866396E-2</v>
      </c>
      <c r="AT610" s="56">
        <f t="shared" si="592"/>
        <v>863.84870177189623</v>
      </c>
      <c r="AU610" s="55">
        <f t="shared" si="593"/>
        <v>0.31005890174502254</v>
      </c>
      <c r="AV610" s="56">
        <f t="shared" si="563"/>
        <v>11547.516061436398</v>
      </c>
      <c r="AW610" s="53">
        <f t="shared" si="564"/>
        <v>1.0320271715573742E-2</v>
      </c>
      <c r="AX610" s="53">
        <f t="shared" si="565"/>
        <v>9.6757353421487696E-2</v>
      </c>
      <c r="AY610" s="56">
        <f t="shared" si="566"/>
        <v>676.65837063886102</v>
      </c>
      <c r="AZ610" s="56">
        <f t="shared" si="567"/>
        <v>399.60274073076903</v>
      </c>
      <c r="BA610" s="53">
        <f t="shared" si="568"/>
        <v>7.4403432051347793E-3</v>
      </c>
      <c r="BB610" s="56">
        <f t="shared" si="569"/>
        <v>277.10051922504522</v>
      </c>
      <c r="BC610" s="56">
        <f t="shared" si="570"/>
        <v>-4.4889316953231173E-2</v>
      </c>
      <c r="BD610" s="53">
        <f t="shared" si="571"/>
        <v>-4.0118580101479439E-8</v>
      </c>
      <c r="BE610" s="32">
        <f t="shared" si="572"/>
        <v>6.1112462044412288</v>
      </c>
      <c r="BF610" s="53">
        <f t="shared" si="573"/>
        <v>6.9082389239717467E-7</v>
      </c>
      <c r="BG610" s="51">
        <f t="shared" si="594"/>
        <v>6.1112468952651211</v>
      </c>
      <c r="BH610" s="51">
        <f t="shared" si="574"/>
        <v>-8.9372221955227819E-3</v>
      </c>
      <c r="BI610" s="51">
        <f t="shared" si="575"/>
        <v>-8.3790620093231516E-2</v>
      </c>
    </row>
    <row r="611" spans="1:61" ht="12.75" customHeight="1" x14ac:dyDescent="0.2">
      <c r="A611" s="45">
        <f t="shared" si="576"/>
        <v>585</v>
      </c>
      <c r="B611" s="57">
        <f t="shared" si="595"/>
        <v>9.6757353421487696E-2</v>
      </c>
      <c r="C611" s="16">
        <f t="shared" si="577"/>
        <v>9.1642373772458541E-2</v>
      </c>
      <c r="D611" s="34">
        <f t="shared" si="578"/>
        <v>1</v>
      </c>
      <c r="E611" s="49">
        <f t="shared" si="596"/>
        <v>7.9348696629614413E-2</v>
      </c>
      <c r="F611" s="49">
        <f t="shared" si="579"/>
        <v>4.5848777058256435E-2</v>
      </c>
      <c r="G611" s="20">
        <f t="shared" si="550"/>
        <v>4.5848777058256435E-2</v>
      </c>
      <c r="H611" s="49">
        <f t="shared" si="580"/>
        <v>30.019930781868844</v>
      </c>
      <c r="I611" s="20">
        <f t="shared" si="551"/>
        <v>30.019930781868844</v>
      </c>
      <c r="J611" s="57">
        <f t="shared" si="581"/>
        <v>0</v>
      </c>
      <c r="K611" s="16">
        <f t="shared" si="552"/>
        <v>30.019930781868844</v>
      </c>
      <c r="L611" s="34">
        <f t="shared" si="582"/>
        <v>1</v>
      </c>
      <c r="M611" s="49">
        <f t="shared" si="597"/>
        <v>59.980100966032211</v>
      </c>
      <c r="N611" s="20">
        <f t="shared" si="598"/>
        <v>59.980100966032211</v>
      </c>
      <c r="O611" s="16">
        <f t="shared" si="583"/>
        <v>30.019899033967789</v>
      </c>
      <c r="P611" s="49">
        <f t="shared" si="599"/>
        <v>4.5848777058256435E-2</v>
      </c>
      <c r="Q611" s="20">
        <f t="shared" si="553"/>
        <v>4.5848777058256435E-2</v>
      </c>
      <c r="R611" s="49">
        <f t="shared" si="600"/>
        <v>9.16423737696756E-2</v>
      </c>
      <c r="S611" s="20">
        <f t="shared" si="554"/>
        <v>9.16423737696756E-2</v>
      </c>
      <c r="T611" s="57">
        <f t="shared" si="601"/>
        <v>-8.3790620093231516E-2</v>
      </c>
      <c r="U611" s="16">
        <f t="shared" si="584"/>
        <v>-4.4419234636171034E-3</v>
      </c>
      <c r="V611" s="16">
        <f t="shared" si="602"/>
        <v>-4.4419234636171034E-3</v>
      </c>
      <c r="W611" s="34">
        <f t="shared" si="555"/>
        <v>4</v>
      </c>
      <c r="X611" s="49">
        <f t="shared" si="603"/>
        <v>59.980069317620767</v>
      </c>
      <c r="Y611" s="20">
        <f t="shared" si="604"/>
        <v>59.980069317620767</v>
      </c>
      <c r="Z611" s="16">
        <f t="shared" si="585"/>
        <v>30.019930682379233</v>
      </c>
      <c r="AA611" s="49">
        <f t="shared" si="556"/>
        <v>-2.5666063271791079E-3</v>
      </c>
      <c r="AB611" s="20">
        <f t="shared" si="586"/>
        <v>359.99743339367279</v>
      </c>
      <c r="AC611" s="49">
        <f t="shared" si="587"/>
        <v>5.1301220206620641E-3</v>
      </c>
      <c r="AD611" s="20">
        <f t="shared" si="588"/>
        <v>359.99486987797934</v>
      </c>
      <c r="AF611" s="58">
        <f t="shared" si="605"/>
        <v>6.1112468952651211</v>
      </c>
      <c r="AG611" s="51">
        <f t="shared" si="589"/>
        <v>366.67481371590725</v>
      </c>
      <c r="AH611" s="16">
        <f t="shared" si="590"/>
        <v>250.00555480630041</v>
      </c>
      <c r="AI611" s="52">
        <f t="shared" si="557"/>
        <v>159.84113033101323</v>
      </c>
      <c r="AJ611" s="52">
        <f t="shared" si="591"/>
        <v>4.8415383385474797E-2</v>
      </c>
      <c r="AK611" s="16">
        <f t="shared" si="606"/>
        <v>28.312325335968353</v>
      </c>
      <c r="AL611" s="16">
        <f t="shared" si="607"/>
        <v>28.309758729641146</v>
      </c>
      <c r="AM611" s="32">
        <f t="shared" si="558"/>
        <v>6.1112468768998767</v>
      </c>
      <c r="AN611" s="32">
        <f t="shared" si="559"/>
        <v>-4.7378168478613361E-4</v>
      </c>
      <c r="AO611" s="32">
        <f t="shared" si="560"/>
        <v>5.3803209300400709</v>
      </c>
      <c r="AP611" s="32">
        <f t="shared" si="561"/>
        <v>-4.7378168478613361E-4</v>
      </c>
      <c r="AQ611" s="32">
        <f t="shared" si="562"/>
        <v>2.8981865157700315</v>
      </c>
      <c r="AR611" s="56">
        <f t="shared" si="592"/>
        <v>3437.0891757714753</v>
      </c>
      <c r="AS611" s="56">
        <f t="shared" si="592"/>
        <v>-9.7456476421652533E-2</v>
      </c>
      <c r="AT611" s="56">
        <f t="shared" si="592"/>
        <v>866.74688828766625</v>
      </c>
      <c r="AU611" s="55">
        <f t="shared" si="593"/>
        <v>0.31005890174502254</v>
      </c>
      <c r="AV611" s="56">
        <f t="shared" si="563"/>
        <v>11547.518520519254</v>
      </c>
      <c r="AW611" s="53">
        <f t="shared" si="564"/>
        <v>1.0320273913310736E-2</v>
      </c>
      <c r="AX611" s="53">
        <f t="shared" si="565"/>
        <v>9.6757363723891043E-2</v>
      </c>
      <c r="AY611" s="56">
        <f t="shared" si="566"/>
        <v>676.65829859052076</v>
      </c>
      <c r="AZ611" s="56">
        <f t="shared" si="567"/>
        <v>399.60282582753308</v>
      </c>
      <c r="BA611" s="53">
        <f t="shared" si="568"/>
        <v>7.4403432051347793E-3</v>
      </c>
      <c r="BB611" s="56">
        <f t="shared" si="569"/>
        <v>277.10057823454412</v>
      </c>
      <c r="BC611" s="56">
        <f t="shared" si="570"/>
        <v>-4.5105471556439625E-2</v>
      </c>
      <c r="BD611" s="53">
        <f t="shared" si="571"/>
        <v>-4.0311762273802455E-8</v>
      </c>
      <c r="BE611" s="32">
        <f t="shared" si="572"/>
        <v>6.1112468549533592</v>
      </c>
      <c r="BF611" s="53">
        <f t="shared" si="573"/>
        <v>6.9286878346105879E-7</v>
      </c>
      <c r="BG611" s="51">
        <f t="shared" si="594"/>
        <v>6.1112475478221429</v>
      </c>
      <c r="BH611" s="51">
        <f t="shared" si="574"/>
        <v>-8.9372221953644831E-3</v>
      </c>
      <c r="BI611" s="51">
        <f t="shared" si="575"/>
        <v>-8.3790611169999918E-2</v>
      </c>
    </row>
    <row r="612" spans="1:61" ht="12.75" customHeight="1" x14ac:dyDescent="0.2">
      <c r="A612" s="45">
        <f t="shared" si="576"/>
        <v>586</v>
      </c>
      <c r="B612" s="57">
        <f t="shared" si="595"/>
        <v>9.6757363723891043E-2</v>
      </c>
      <c r="C612" s="16">
        <f t="shared" si="577"/>
        <v>9.1627241703235995E-2</v>
      </c>
      <c r="D612" s="34">
        <f t="shared" si="578"/>
        <v>1</v>
      </c>
      <c r="E612" s="49">
        <f t="shared" si="596"/>
        <v>7.9335569184681903E-2</v>
      </c>
      <c r="F612" s="49">
        <f t="shared" si="579"/>
        <v>4.58412502807828E-2</v>
      </c>
      <c r="G612" s="20">
        <f t="shared" si="550"/>
        <v>4.58412502807828E-2</v>
      </c>
      <c r="H612" s="49">
        <f t="shared" si="580"/>
        <v>30.019962419816874</v>
      </c>
      <c r="I612" s="20">
        <f t="shared" si="551"/>
        <v>30.019962419816874</v>
      </c>
      <c r="J612" s="57">
        <f t="shared" si="581"/>
        <v>0</v>
      </c>
      <c r="K612" s="16">
        <f t="shared" si="552"/>
        <v>30.019962419816874</v>
      </c>
      <c r="L612" s="34">
        <f t="shared" si="582"/>
        <v>1</v>
      </c>
      <c r="M612" s="49">
        <f t="shared" si="597"/>
        <v>59.980069317620753</v>
      </c>
      <c r="N612" s="20">
        <f t="shared" si="598"/>
        <v>59.980069317620753</v>
      </c>
      <c r="O612" s="16">
        <f t="shared" si="583"/>
        <v>30.019930682379247</v>
      </c>
      <c r="P612" s="49">
        <f t="shared" si="599"/>
        <v>4.58412502807828E-2</v>
      </c>
      <c r="Q612" s="20">
        <f t="shared" si="553"/>
        <v>4.58412502807828E-2</v>
      </c>
      <c r="R612" s="49">
        <f t="shared" si="600"/>
        <v>9.1627241702019357E-2</v>
      </c>
      <c r="S612" s="20">
        <f t="shared" si="554"/>
        <v>9.1627241702019357E-2</v>
      </c>
      <c r="T612" s="57">
        <f t="shared" si="601"/>
        <v>-8.3790611169999918E-2</v>
      </c>
      <c r="U612" s="16">
        <f t="shared" si="584"/>
        <v>-4.4550419853180145E-3</v>
      </c>
      <c r="V612" s="16">
        <f t="shared" si="602"/>
        <v>-4.4550419853180145E-3</v>
      </c>
      <c r="W612" s="34">
        <f t="shared" si="555"/>
        <v>4</v>
      </c>
      <c r="X612" s="49">
        <f t="shared" si="603"/>
        <v>59.980037680261361</v>
      </c>
      <c r="Y612" s="20">
        <f t="shared" si="604"/>
        <v>59.980037680261361</v>
      </c>
      <c r="Z612" s="16">
        <f t="shared" si="585"/>
        <v>30.019962319738639</v>
      </c>
      <c r="AA612" s="49">
        <f t="shared" si="556"/>
        <v>-2.5741896762423006E-3</v>
      </c>
      <c r="AB612" s="20">
        <f t="shared" si="586"/>
        <v>359.99742581032376</v>
      </c>
      <c r="AC612" s="49">
        <f t="shared" si="587"/>
        <v>5.1452747258307965E-3</v>
      </c>
      <c r="AD612" s="20">
        <f t="shared" si="588"/>
        <v>359.99485472527419</v>
      </c>
      <c r="AF612" s="58">
        <f t="shared" si="605"/>
        <v>6.1112475478221429</v>
      </c>
      <c r="AG612" s="51">
        <f t="shared" si="589"/>
        <v>366.67485286932856</v>
      </c>
      <c r="AH612" s="16">
        <f t="shared" si="590"/>
        <v>250.00558150181496</v>
      </c>
      <c r="AI612" s="52">
        <f t="shared" si="557"/>
        <v>159.84116446658632</v>
      </c>
      <c r="AJ612" s="52">
        <f t="shared" si="591"/>
        <v>4.8415439957011586E-2</v>
      </c>
      <c r="AK612" s="16">
        <f t="shared" si="606"/>
        <v>28.360740775925365</v>
      </c>
      <c r="AL612" s="16">
        <f t="shared" si="607"/>
        <v>28.358166586249126</v>
      </c>
      <c r="AM612" s="32">
        <f t="shared" si="558"/>
        <v>6.1112475293482582</v>
      </c>
      <c r="AN612" s="32">
        <f t="shared" si="559"/>
        <v>-4.7518097514615302E-4</v>
      </c>
      <c r="AO612" s="32">
        <f t="shared" si="560"/>
        <v>5.37787097457631</v>
      </c>
      <c r="AP612" s="32">
        <f t="shared" si="561"/>
        <v>-4.7518097514615302E-4</v>
      </c>
      <c r="AQ612" s="32">
        <f t="shared" si="562"/>
        <v>2.9027314973615521</v>
      </c>
      <c r="AR612" s="56">
        <f t="shared" si="592"/>
        <v>3442.4670467460514</v>
      </c>
      <c r="AS612" s="56">
        <f t="shared" si="592"/>
        <v>-9.7931657396798683E-2</v>
      </c>
      <c r="AT612" s="56">
        <f t="shared" si="592"/>
        <v>869.64961978502777</v>
      </c>
      <c r="AU612" s="55">
        <f t="shared" si="593"/>
        <v>0.31005890174502254</v>
      </c>
      <c r="AV612" s="56">
        <f t="shared" si="563"/>
        <v>11547.520986600181</v>
      </c>
      <c r="AW612" s="53">
        <f t="shared" si="564"/>
        <v>1.0320276117302062E-2</v>
      </c>
      <c r="AX612" s="53">
        <f t="shared" si="565"/>
        <v>9.6757374055611939E-2</v>
      </c>
      <c r="AY612" s="56">
        <f t="shared" si="566"/>
        <v>676.65822633716812</v>
      </c>
      <c r="AZ612" s="56">
        <f t="shared" si="567"/>
        <v>399.60291116646579</v>
      </c>
      <c r="BA612" s="53">
        <f t="shared" si="568"/>
        <v>7.4403432051347793E-3</v>
      </c>
      <c r="BB612" s="56">
        <f t="shared" si="569"/>
        <v>277.10063741197251</v>
      </c>
      <c r="BC612" s="56">
        <f t="shared" si="570"/>
        <v>-4.5322241270184804E-2</v>
      </c>
      <c r="BD612" s="53">
        <f t="shared" si="571"/>
        <v>-4.0505494184081273E-8</v>
      </c>
      <c r="BE612" s="32">
        <f t="shared" si="572"/>
        <v>6.1112475073166488</v>
      </c>
      <c r="BF612" s="53">
        <f t="shared" si="573"/>
        <v>6.9491506233728811E-7</v>
      </c>
      <c r="BG612" s="51">
        <f t="shared" si="594"/>
        <v>6.1112482022317112</v>
      </c>
      <c r="BH612" s="51">
        <f t="shared" si="574"/>
        <v>-8.9372221952056085E-3</v>
      </c>
      <c r="BI612" s="51">
        <f t="shared" si="575"/>
        <v>-8.3790602221376242E-2</v>
      </c>
    </row>
    <row r="613" spans="1:61" ht="12.75" customHeight="1" x14ac:dyDescent="0.2">
      <c r="A613" s="45">
        <f t="shared" si="576"/>
        <v>587</v>
      </c>
      <c r="B613" s="57">
        <f t="shared" si="595"/>
        <v>9.6757374055611939E-2</v>
      </c>
      <c r="C613" s="16">
        <f t="shared" si="577"/>
        <v>9.1612099329779539E-2</v>
      </c>
      <c r="D613" s="34">
        <f t="shared" si="578"/>
        <v>1</v>
      </c>
      <c r="E613" s="49">
        <f t="shared" si="596"/>
        <v>7.9322432834998513E-2</v>
      </c>
      <c r="F613" s="49">
        <f t="shared" si="579"/>
        <v>4.5833718318289043E-2</v>
      </c>
      <c r="G613" s="20">
        <f t="shared" si="550"/>
        <v>4.5833718318289043E-2</v>
      </c>
      <c r="H613" s="49">
        <f t="shared" si="580"/>
        <v>30.019994046707431</v>
      </c>
      <c r="I613" s="20">
        <f t="shared" si="551"/>
        <v>30.019994046707431</v>
      </c>
      <c r="J613" s="57">
        <f t="shared" si="581"/>
        <v>0</v>
      </c>
      <c r="K613" s="16">
        <f t="shared" si="552"/>
        <v>30.019994046707431</v>
      </c>
      <c r="L613" s="34">
        <f t="shared" si="582"/>
        <v>1</v>
      </c>
      <c r="M613" s="49">
        <f t="shared" si="597"/>
        <v>59.980037680261361</v>
      </c>
      <c r="N613" s="20">
        <f t="shared" si="598"/>
        <v>59.980037680261361</v>
      </c>
      <c r="O613" s="16">
        <f t="shared" si="583"/>
        <v>30.019962319738639</v>
      </c>
      <c r="P613" s="49">
        <f t="shared" si="599"/>
        <v>4.5833718318289043E-2</v>
      </c>
      <c r="Q613" s="20">
        <f t="shared" si="553"/>
        <v>4.5833718318289043E-2</v>
      </c>
      <c r="R613" s="49">
        <f t="shared" si="600"/>
        <v>9.1612099329391405E-2</v>
      </c>
      <c r="S613" s="20">
        <f t="shared" si="554"/>
        <v>9.1612099329391405E-2</v>
      </c>
      <c r="T613" s="57">
        <f t="shared" si="601"/>
        <v>-8.3790602221376242E-2</v>
      </c>
      <c r="U613" s="16">
        <f t="shared" si="584"/>
        <v>-4.4681693863777294E-3</v>
      </c>
      <c r="V613" s="16">
        <f t="shared" si="602"/>
        <v>-4.4681693863777294E-3</v>
      </c>
      <c r="W613" s="34">
        <f t="shared" si="555"/>
        <v>4</v>
      </c>
      <c r="X613" s="49">
        <f t="shared" si="603"/>
        <v>59.980006053961603</v>
      </c>
      <c r="Y613" s="20">
        <f t="shared" si="604"/>
        <v>59.980006053961603</v>
      </c>
      <c r="Z613" s="16">
        <f t="shared" si="585"/>
        <v>30.019993946038397</v>
      </c>
      <c r="AA613" s="49">
        <f t="shared" si="556"/>
        <v>-2.581778174114327E-3</v>
      </c>
      <c r="AB613" s="20">
        <f t="shared" si="586"/>
        <v>359.99741822182591</v>
      </c>
      <c r="AC613" s="49">
        <f t="shared" si="587"/>
        <v>5.1604376028459549E-3</v>
      </c>
      <c r="AD613" s="20">
        <f t="shared" si="588"/>
        <v>359.99483956239715</v>
      </c>
      <c r="AF613" s="58">
        <f t="shared" si="605"/>
        <v>6.1112482022317112</v>
      </c>
      <c r="AG613" s="51">
        <f t="shared" si="589"/>
        <v>366.67489213390269</v>
      </c>
      <c r="AH613" s="16">
        <f t="shared" si="590"/>
        <v>250.00560827311548</v>
      </c>
      <c r="AI613" s="52">
        <f t="shared" si="557"/>
        <v>159.8411986990707</v>
      </c>
      <c r="AJ613" s="52">
        <f t="shared" si="591"/>
        <v>4.841549649239596E-2</v>
      </c>
      <c r="AK613" s="16">
        <f t="shared" si="606"/>
        <v>28.409156272417761</v>
      </c>
      <c r="AL613" s="16">
        <f t="shared" si="607"/>
        <v>28.406574494243671</v>
      </c>
      <c r="AM613" s="32">
        <f t="shared" si="558"/>
        <v>6.1112481836487929</v>
      </c>
      <c r="AN613" s="32">
        <f t="shared" si="559"/>
        <v>-4.7658121303429811E-4</v>
      </c>
      <c r="AO613" s="32">
        <f t="shared" si="560"/>
        <v>5.3754171787990357</v>
      </c>
      <c r="AP613" s="32">
        <f t="shared" si="561"/>
        <v>-4.7658121303429811E-4</v>
      </c>
      <c r="AQ613" s="32">
        <f t="shared" si="562"/>
        <v>2.9072744136085404</v>
      </c>
      <c r="AR613" s="56">
        <f t="shared" si="592"/>
        <v>3447.8424639248506</v>
      </c>
      <c r="AS613" s="56">
        <f t="shared" si="592"/>
        <v>-9.8408238609832985E-2</v>
      </c>
      <c r="AT613" s="56">
        <f t="shared" si="592"/>
        <v>872.55689419863631</v>
      </c>
      <c r="AU613" s="55">
        <f t="shared" si="593"/>
        <v>0.31005890174502254</v>
      </c>
      <c r="AV613" s="56">
        <f t="shared" si="563"/>
        <v>11547.523459682336</v>
      </c>
      <c r="AW613" s="53">
        <f t="shared" si="564"/>
        <v>1.0320278327550539E-2</v>
      </c>
      <c r="AX613" s="53">
        <f t="shared" si="565"/>
        <v>9.6757384416663553E-2</v>
      </c>
      <c r="AY613" s="56">
        <f t="shared" si="566"/>
        <v>676.65815387871066</v>
      </c>
      <c r="AZ613" s="56">
        <f t="shared" si="567"/>
        <v>399.60299674767674</v>
      </c>
      <c r="BA613" s="53">
        <f t="shared" si="568"/>
        <v>7.4403432051347793E-3</v>
      </c>
      <c r="BB613" s="56">
        <f t="shared" si="569"/>
        <v>277.10069675740635</v>
      </c>
      <c r="BC613" s="56">
        <f t="shared" si="570"/>
        <v>-4.553962637243103E-2</v>
      </c>
      <c r="BD613" s="53">
        <f t="shared" si="571"/>
        <v>-4.0699776080738772E-8</v>
      </c>
      <c r="BE613" s="32">
        <f t="shared" si="572"/>
        <v>6.1112481615319352</v>
      </c>
      <c r="BF613" s="53">
        <f t="shared" si="573"/>
        <v>6.9696272625096978E-7</v>
      </c>
      <c r="BG613" s="51">
        <f t="shared" si="594"/>
        <v>6.1112488584946618</v>
      </c>
      <c r="BH613" s="51">
        <f t="shared" si="574"/>
        <v>-8.9372221950461579E-3</v>
      </c>
      <c r="BI613" s="51">
        <f t="shared" si="575"/>
        <v>-8.3790593247349027E-2</v>
      </c>
    </row>
    <row r="614" spans="1:61" ht="12.75" customHeight="1" x14ac:dyDescent="0.2">
      <c r="A614" s="45">
        <f t="shared" si="576"/>
        <v>588</v>
      </c>
      <c r="B614" s="57">
        <f t="shared" si="595"/>
        <v>9.6757384416663553E-2</v>
      </c>
      <c r="C614" s="16">
        <f t="shared" si="577"/>
        <v>9.15969468138087E-2</v>
      </c>
      <c r="D614" s="34">
        <f t="shared" si="578"/>
        <v>1</v>
      </c>
      <c r="E614" s="49">
        <f t="shared" si="596"/>
        <v>7.9309287720599461E-2</v>
      </c>
      <c r="F614" s="49">
        <f t="shared" si="579"/>
        <v>4.5826181251666299E-2</v>
      </c>
      <c r="G614" s="20">
        <f t="shared" si="550"/>
        <v>4.5826181251666299E-2</v>
      </c>
      <c r="H614" s="49">
        <f t="shared" si="580"/>
        <v>30.020025662533037</v>
      </c>
      <c r="I614" s="20">
        <f t="shared" si="551"/>
        <v>30.020025662533037</v>
      </c>
      <c r="J614" s="57">
        <f t="shared" si="581"/>
        <v>0</v>
      </c>
      <c r="K614" s="16">
        <f t="shared" si="552"/>
        <v>30.020025662533037</v>
      </c>
      <c r="L614" s="34">
        <f t="shared" si="582"/>
        <v>1</v>
      </c>
      <c r="M614" s="49">
        <f t="shared" si="597"/>
        <v>59.980006053961603</v>
      </c>
      <c r="N614" s="20">
        <f t="shared" si="598"/>
        <v>59.980006053961603</v>
      </c>
      <c r="O614" s="16">
        <f t="shared" si="583"/>
        <v>30.019993946038397</v>
      </c>
      <c r="P614" s="49">
        <f t="shared" si="599"/>
        <v>4.5826181251666293E-2</v>
      </c>
      <c r="Q614" s="20">
        <f t="shared" si="553"/>
        <v>4.5826181251666293E-2</v>
      </c>
      <c r="R614" s="49">
        <f t="shared" si="600"/>
        <v>9.1596946813809171E-2</v>
      </c>
      <c r="S614" s="20">
        <f t="shared" si="554"/>
        <v>9.1596946813809171E-2</v>
      </c>
      <c r="T614" s="57">
        <f t="shared" si="601"/>
        <v>-8.3790593247349027E-2</v>
      </c>
      <c r="U614" s="16">
        <f t="shared" si="584"/>
        <v>-4.4813055267495655E-3</v>
      </c>
      <c r="V614" s="16">
        <f t="shared" si="602"/>
        <v>-4.4813055267495655E-3</v>
      </c>
      <c r="W614" s="34">
        <f t="shared" si="555"/>
        <v>4</v>
      </c>
      <c r="X614" s="49">
        <f t="shared" si="603"/>
        <v>59.979974438728924</v>
      </c>
      <c r="Y614" s="20">
        <f t="shared" si="604"/>
        <v>59.979974438728924</v>
      </c>
      <c r="Z614" s="16">
        <f t="shared" si="585"/>
        <v>30.020025561271076</v>
      </c>
      <c r="AA614" s="49">
        <f t="shared" si="556"/>
        <v>-2.5893717398826331E-3</v>
      </c>
      <c r="AB614" s="20">
        <f t="shared" si="586"/>
        <v>359.99741062826013</v>
      </c>
      <c r="AC614" s="49">
        <f t="shared" si="587"/>
        <v>5.1756106327641568E-3</v>
      </c>
      <c r="AD614" s="20">
        <f t="shared" si="588"/>
        <v>359.99482438936724</v>
      </c>
      <c r="AF614" s="58">
        <f t="shared" si="605"/>
        <v>6.1112488584946618</v>
      </c>
      <c r="AG614" s="51">
        <f t="shared" si="589"/>
        <v>366.67493150967971</v>
      </c>
      <c r="AH614" s="16">
        <f t="shared" si="590"/>
        <v>250.00563512023618</v>
      </c>
      <c r="AI614" s="52">
        <f t="shared" si="557"/>
        <v>159.84123302851003</v>
      </c>
      <c r="AJ614" s="52">
        <f t="shared" si="591"/>
        <v>4.8415552991514232E-2</v>
      </c>
      <c r="AK614" s="16">
        <f t="shared" si="606"/>
        <v>28.457571825409275</v>
      </c>
      <c r="AL614" s="16">
        <f t="shared" si="607"/>
        <v>28.454982453669402</v>
      </c>
      <c r="AM614" s="32">
        <f t="shared" si="558"/>
        <v>6.1112488398023155</v>
      </c>
      <c r="AN614" s="32">
        <f t="shared" si="559"/>
        <v>-4.7798238351463471E-4</v>
      </c>
      <c r="AO614" s="32">
        <f t="shared" si="560"/>
        <v>5.3729595444430016</v>
      </c>
      <c r="AP614" s="32">
        <f t="shared" si="561"/>
        <v>-4.7798238351463471E-4</v>
      </c>
      <c r="AQ614" s="32">
        <f t="shared" si="562"/>
        <v>2.9118152612698487</v>
      </c>
      <c r="AR614" s="56">
        <f t="shared" si="592"/>
        <v>3453.2154234692935</v>
      </c>
      <c r="AS614" s="56">
        <f t="shared" si="592"/>
        <v>-9.8886220993347623E-2</v>
      </c>
      <c r="AT614" s="56">
        <f t="shared" si="592"/>
        <v>875.46870945990611</v>
      </c>
      <c r="AU614" s="55">
        <f t="shared" si="593"/>
        <v>0.31005890174502254</v>
      </c>
      <c r="AV614" s="56">
        <f t="shared" si="563"/>
        <v>11547.525939768881</v>
      </c>
      <c r="AW614" s="53">
        <f t="shared" si="564"/>
        <v>1.0320280544058999E-2</v>
      </c>
      <c r="AX614" s="53">
        <f t="shared" si="565"/>
        <v>9.6757394807059166E-2</v>
      </c>
      <c r="AY614" s="56">
        <f t="shared" si="566"/>
        <v>676.65808121505597</v>
      </c>
      <c r="AZ614" s="56">
        <f t="shared" si="567"/>
        <v>399.60308257127508</v>
      </c>
      <c r="BA614" s="53">
        <f t="shared" si="568"/>
        <v>7.4403432051347793E-3</v>
      </c>
      <c r="BB614" s="56">
        <f t="shared" si="569"/>
        <v>277.10075627092124</v>
      </c>
      <c r="BC614" s="56">
        <f t="shared" si="570"/>
        <v>-4.5757627140346813E-2</v>
      </c>
      <c r="BD614" s="53">
        <f t="shared" si="571"/>
        <v>-4.0894608211486615E-8</v>
      </c>
      <c r="BE614" s="32">
        <f t="shared" si="572"/>
        <v>6.1112488176000532</v>
      </c>
      <c r="BF614" s="53">
        <f t="shared" si="573"/>
        <v>6.9901175335706861E-7</v>
      </c>
      <c r="BG614" s="51">
        <f t="shared" si="594"/>
        <v>6.1112495166118066</v>
      </c>
      <c r="BH614" s="51">
        <f t="shared" si="574"/>
        <v>-8.9372221948861314E-3</v>
      </c>
      <c r="BI614" s="51">
        <f t="shared" si="575"/>
        <v>-8.3790584247906821E-2</v>
      </c>
    </row>
    <row r="615" spans="1:61" ht="12.75" customHeight="1" x14ac:dyDescent="0.2">
      <c r="A615" s="45">
        <f t="shared" si="576"/>
        <v>589</v>
      </c>
      <c r="B615" s="57">
        <f t="shared" si="595"/>
        <v>9.6757394807059166E-2</v>
      </c>
      <c r="C615" s="16">
        <f t="shared" si="577"/>
        <v>9.1581784174309178E-2</v>
      </c>
      <c r="D615" s="34">
        <f t="shared" si="578"/>
        <v>1</v>
      </c>
      <c r="E615" s="49">
        <f t="shared" si="596"/>
        <v>7.9296133857933521E-2</v>
      </c>
      <c r="F615" s="49">
        <f t="shared" si="579"/>
        <v>4.5818639090395942E-2</v>
      </c>
      <c r="G615" s="20">
        <f t="shared" si="550"/>
        <v>4.5818639090395942E-2</v>
      </c>
      <c r="H615" s="49">
        <f t="shared" si="580"/>
        <v>30.020057267286269</v>
      </c>
      <c r="I615" s="20">
        <f t="shared" si="551"/>
        <v>30.020057267286269</v>
      </c>
      <c r="J615" s="57">
        <f t="shared" si="581"/>
        <v>0</v>
      </c>
      <c r="K615" s="16">
        <f t="shared" si="552"/>
        <v>30.020057267286269</v>
      </c>
      <c r="L615" s="34">
        <f t="shared" si="582"/>
        <v>1</v>
      </c>
      <c r="M615" s="49">
        <f t="shared" si="597"/>
        <v>59.979974438728924</v>
      </c>
      <c r="N615" s="20">
        <f t="shared" si="598"/>
        <v>59.979974438728924</v>
      </c>
      <c r="O615" s="16">
        <f t="shared" si="583"/>
        <v>30.020025561271076</v>
      </c>
      <c r="P615" s="49">
        <f t="shared" si="599"/>
        <v>4.5818639090395942E-2</v>
      </c>
      <c r="Q615" s="20">
        <f t="shared" si="553"/>
        <v>4.5818639090395942E-2</v>
      </c>
      <c r="R615" s="49">
        <f t="shared" si="600"/>
        <v>9.1581784174114278E-2</v>
      </c>
      <c r="S615" s="20">
        <f t="shared" si="554"/>
        <v>9.1581784174114278E-2</v>
      </c>
      <c r="T615" s="57">
        <f t="shared" si="601"/>
        <v>-8.3790584247906821E-2</v>
      </c>
      <c r="U615" s="16">
        <f t="shared" si="584"/>
        <v>-4.4944503899733007E-3</v>
      </c>
      <c r="V615" s="16">
        <f t="shared" si="602"/>
        <v>-4.4944503899733007E-3</v>
      </c>
      <c r="W615" s="34">
        <f t="shared" si="555"/>
        <v>4</v>
      </c>
      <c r="X615" s="49">
        <f t="shared" si="603"/>
        <v>59.97994283457075</v>
      </c>
      <c r="Y615" s="20">
        <f t="shared" si="604"/>
        <v>59.97994283457075</v>
      </c>
      <c r="Z615" s="16">
        <f t="shared" si="585"/>
        <v>30.02005716542925</v>
      </c>
      <c r="AA615" s="49">
        <f t="shared" si="556"/>
        <v>-2.5969703640446027E-3</v>
      </c>
      <c r="AB615" s="20">
        <f t="shared" si="586"/>
        <v>359.99740302963596</v>
      </c>
      <c r="AC615" s="49">
        <f t="shared" si="587"/>
        <v>5.1907937265171485E-3</v>
      </c>
      <c r="AD615" s="20">
        <f t="shared" si="588"/>
        <v>359.99480920627349</v>
      </c>
      <c r="AF615" s="58">
        <f t="shared" si="605"/>
        <v>6.1112495166118066</v>
      </c>
      <c r="AG615" s="51">
        <f t="shared" si="589"/>
        <v>366.6749709967084</v>
      </c>
      <c r="AH615" s="16">
        <f t="shared" si="590"/>
        <v>250.00566204321029</v>
      </c>
      <c r="AI615" s="52">
        <f t="shared" si="557"/>
        <v>159.84126745494694</v>
      </c>
      <c r="AJ615" s="52">
        <f t="shared" si="591"/>
        <v>4.8415609454423247E-2</v>
      </c>
      <c r="AK615" s="16">
        <f t="shared" si="606"/>
        <v>28.505987434863698</v>
      </c>
      <c r="AL615" s="16">
        <f t="shared" si="607"/>
        <v>28.50339046449966</v>
      </c>
      <c r="AM615" s="32">
        <f t="shared" si="558"/>
        <v>6.1112494978096379</v>
      </c>
      <c r="AN615" s="32">
        <f t="shared" si="559"/>
        <v>-4.7938448483313064E-4</v>
      </c>
      <c r="AO615" s="32">
        <f t="shared" si="560"/>
        <v>5.3704980732492977</v>
      </c>
      <c r="AP615" s="32">
        <f t="shared" si="561"/>
        <v>-4.7938448483313064E-4</v>
      </c>
      <c r="AQ615" s="32">
        <f t="shared" si="562"/>
        <v>2.9163540370990861</v>
      </c>
      <c r="AR615" s="56">
        <f t="shared" si="592"/>
        <v>3458.5859215425426</v>
      </c>
      <c r="AS615" s="56">
        <f t="shared" si="592"/>
        <v>-9.9365605478180755E-2</v>
      </c>
      <c r="AT615" s="56">
        <f t="shared" si="592"/>
        <v>878.38506349700515</v>
      </c>
      <c r="AU615" s="55">
        <f t="shared" si="593"/>
        <v>0.31005890174502254</v>
      </c>
      <c r="AV615" s="56">
        <f t="shared" si="563"/>
        <v>11547.528426862891</v>
      </c>
      <c r="AW615" s="53">
        <f t="shared" si="564"/>
        <v>1.0320282766830184E-2</v>
      </c>
      <c r="AX615" s="53">
        <f t="shared" si="565"/>
        <v>9.6757405226811657E-2</v>
      </c>
      <c r="AY615" s="56">
        <f t="shared" si="566"/>
        <v>676.65800834611434</v>
      </c>
      <c r="AZ615" s="56">
        <f t="shared" si="567"/>
        <v>399.60316863736739</v>
      </c>
      <c r="BA615" s="53">
        <f t="shared" si="568"/>
        <v>7.4403432051347793E-3</v>
      </c>
      <c r="BB615" s="56">
        <f t="shared" si="569"/>
        <v>277.10081595259106</v>
      </c>
      <c r="BC615" s="56">
        <f t="shared" si="570"/>
        <v>-4.5976243844108922E-2</v>
      </c>
      <c r="BD615" s="53">
        <f t="shared" si="571"/>
        <v>-4.1089990817787788E-8</v>
      </c>
      <c r="BE615" s="32">
        <f t="shared" si="572"/>
        <v>6.1112494755218156</v>
      </c>
      <c r="BF615" s="53">
        <f t="shared" si="573"/>
        <v>7.0106214108805367E-7</v>
      </c>
      <c r="BG615" s="51">
        <f t="shared" si="594"/>
        <v>6.1112501765839564</v>
      </c>
      <c r="BH615" s="51">
        <f t="shared" si="574"/>
        <v>-8.9372221947255272E-3</v>
      </c>
      <c r="BI615" s="51">
        <f t="shared" si="575"/>
        <v>-8.3790575223038538E-2</v>
      </c>
    </row>
    <row r="616" spans="1:61" ht="12.75" customHeight="1" x14ac:dyDescent="0.2">
      <c r="A616" s="45">
        <f t="shared" si="576"/>
        <v>590</v>
      </c>
      <c r="B616" s="57">
        <f t="shared" si="595"/>
        <v>9.6757405226811657E-2</v>
      </c>
      <c r="C616" s="16">
        <f t="shared" si="577"/>
        <v>9.1566611500297768E-2</v>
      </c>
      <c r="D616" s="34">
        <f t="shared" si="578"/>
        <v>1</v>
      </c>
      <c r="E616" s="49">
        <f t="shared" si="596"/>
        <v>7.9282971324085849E-2</v>
      </c>
      <c r="F616" s="49">
        <f t="shared" si="579"/>
        <v>4.5811091878996325E-2</v>
      </c>
      <c r="G616" s="20">
        <f t="shared" si="550"/>
        <v>4.5811091878996325E-2</v>
      </c>
      <c r="H616" s="49">
        <f t="shared" si="580"/>
        <v>30.020088860959774</v>
      </c>
      <c r="I616" s="20">
        <f t="shared" si="551"/>
        <v>30.020088860959774</v>
      </c>
      <c r="J616" s="57">
        <f t="shared" si="581"/>
        <v>0</v>
      </c>
      <c r="K616" s="16">
        <f t="shared" si="552"/>
        <v>30.020088860959774</v>
      </c>
      <c r="L616" s="34">
        <f t="shared" si="582"/>
        <v>1</v>
      </c>
      <c r="M616" s="49">
        <f t="shared" si="597"/>
        <v>59.97994283457075</v>
      </c>
      <c r="N616" s="20">
        <f t="shared" si="598"/>
        <v>59.97994283457075</v>
      </c>
      <c r="O616" s="16">
        <f t="shared" si="583"/>
        <v>30.02005716542925</v>
      </c>
      <c r="P616" s="49">
        <f t="shared" si="599"/>
        <v>4.5811091878996325E-2</v>
      </c>
      <c r="Q616" s="20">
        <f t="shared" si="553"/>
        <v>4.5811091878996325E-2</v>
      </c>
      <c r="R616" s="49">
        <f t="shared" si="600"/>
        <v>9.1566611500812592E-2</v>
      </c>
      <c r="S616" s="20">
        <f t="shared" si="554"/>
        <v>9.1566611500812592E-2</v>
      </c>
      <c r="T616" s="57">
        <f t="shared" si="601"/>
        <v>-8.3790575223038538E-2</v>
      </c>
      <c r="U616" s="16">
        <f t="shared" si="584"/>
        <v>-4.507603898952689E-3</v>
      </c>
      <c r="V616" s="16">
        <f t="shared" si="602"/>
        <v>-4.507603898952689E-3</v>
      </c>
      <c r="W616" s="34">
        <f t="shared" si="555"/>
        <v>4</v>
      </c>
      <c r="X616" s="49">
        <f t="shared" si="603"/>
        <v>59.979911241494442</v>
      </c>
      <c r="Y616" s="20">
        <f t="shared" si="604"/>
        <v>59.979911241494442</v>
      </c>
      <c r="Z616" s="16">
        <f t="shared" si="585"/>
        <v>30.020088758505558</v>
      </c>
      <c r="AA616" s="49">
        <f t="shared" si="556"/>
        <v>-2.6045740020609826E-3</v>
      </c>
      <c r="AB616" s="20">
        <f t="shared" si="586"/>
        <v>359.99739542599792</v>
      </c>
      <c r="AC616" s="49">
        <f t="shared" si="587"/>
        <v>5.2059867960798983E-3</v>
      </c>
      <c r="AD616" s="20">
        <f t="shared" si="588"/>
        <v>359.99479401320394</v>
      </c>
      <c r="AF616" s="58">
        <f t="shared" si="605"/>
        <v>6.1112501765839564</v>
      </c>
      <c r="AG616" s="51">
        <f t="shared" si="589"/>
        <v>366.67501059503741</v>
      </c>
      <c r="AH616" s="16">
        <f t="shared" si="590"/>
        <v>250.00568904207097</v>
      </c>
      <c r="AI616" s="52">
        <f t="shared" si="557"/>
        <v>159.84130197842379</v>
      </c>
      <c r="AJ616" s="52">
        <f t="shared" si="591"/>
        <v>4.8415665881066161E-2</v>
      </c>
      <c r="AK616" s="16">
        <f t="shared" si="606"/>
        <v>28.554403100744764</v>
      </c>
      <c r="AL616" s="16">
        <f t="shared" si="607"/>
        <v>28.551798526742687</v>
      </c>
      <c r="AM616" s="32">
        <f t="shared" si="558"/>
        <v>6.1112501576715719</v>
      </c>
      <c r="AN616" s="32">
        <f t="shared" si="559"/>
        <v>-4.8078750876822995E-4</v>
      </c>
      <c r="AO616" s="32">
        <f t="shared" si="560"/>
        <v>5.3680327669599812</v>
      </c>
      <c r="AP616" s="32">
        <f t="shared" si="561"/>
        <v>-4.8078750876822995E-4</v>
      </c>
      <c r="AQ616" s="32">
        <f t="shared" si="562"/>
        <v>2.9208907378545987</v>
      </c>
      <c r="AR616" s="56">
        <f t="shared" si="592"/>
        <v>3463.9539543095025</v>
      </c>
      <c r="AS616" s="56">
        <f t="shared" si="592"/>
        <v>-9.9846392986948987E-2</v>
      </c>
      <c r="AT616" s="56">
        <f t="shared" si="592"/>
        <v>881.30595423485977</v>
      </c>
      <c r="AU616" s="55">
        <f t="shared" si="593"/>
        <v>0.31005890174502254</v>
      </c>
      <c r="AV616" s="56">
        <f t="shared" si="563"/>
        <v>11547.530920967427</v>
      </c>
      <c r="AW616" s="53">
        <f t="shared" si="564"/>
        <v>1.0320284995866832E-2</v>
      </c>
      <c r="AX616" s="53">
        <f t="shared" si="565"/>
        <v>9.6757415675933808E-2</v>
      </c>
      <c r="AY616" s="56">
        <f t="shared" si="566"/>
        <v>676.65793527179608</v>
      </c>
      <c r="AZ616" s="56">
        <f t="shared" si="567"/>
        <v>399.60325494605945</v>
      </c>
      <c r="BA616" s="53">
        <f t="shared" si="568"/>
        <v>7.4403432051347793E-3</v>
      </c>
      <c r="BB616" s="56">
        <f t="shared" si="569"/>
        <v>277.10087580248938</v>
      </c>
      <c r="BC616" s="56">
        <f t="shared" si="570"/>
        <v>-4.6195476752757259E-2</v>
      </c>
      <c r="BD616" s="53">
        <f t="shared" si="571"/>
        <v>-4.1285924140089216E-8</v>
      </c>
      <c r="BE616" s="32">
        <f t="shared" si="572"/>
        <v>6.1112501352980324</v>
      </c>
      <c r="BF616" s="53">
        <f t="shared" si="573"/>
        <v>7.031138774181478E-7</v>
      </c>
      <c r="BG616" s="51">
        <f t="shared" si="594"/>
        <v>6.1112508384119097</v>
      </c>
      <c r="BH616" s="51">
        <f t="shared" si="574"/>
        <v>-8.9372221945643489E-3</v>
      </c>
      <c r="BI616" s="51">
        <f t="shared" si="575"/>
        <v>-8.3790566172733061E-2</v>
      </c>
    </row>
    <row r="617" spans="1:61" ht="12.75" customHeight="1" x14ac:dyDescent="0.2">
      <c r="A617" s="45">
        <f t="shared" si="576"/>
        <v>591</v>
      </c>
      <c r="B617" s="57">
        <f t="shared" si="595"/>
        <v>9.6757415675933808E-2</v>
      </c>
      <c r="C617" s="16">
        <f t="shared" si="577"/>
        <v>9.1551428879881769E-2</v>
      </c>
      <c r="D617" s="34">
        <f t="shared" si="578"/>
        <v>1</v>
      </c>
      <c r="E617" s="49">
        <f t="shared" si="596"/>
        <v>7.9269800195353943E-2</v>
      </c>
      <c r="F617" s="49">
        <f t="shared" si="579"/>
        <v>4.5803539661531001E-2</v>
      </c>
      <c r="G617" s="20">
        <f t="shared" si="550"/>
        <v>4.5803539661531001E-2</v>
      </c>
      <c r="H617" s="49">
        <f t="shared" si="580"/>
        <v>30.020120443546244</v>
      </c>
      <c r="I617" s="20">
        <f t="shared" si="551"/>
        <v>30.020120443546244</v>
      </c>
      <c r="J617" s="57">
        <f t="shared" si="581"/>
        <v>0</v>
      </c>
      <c r="K617" s="16">
        <f t="shared" si="552"/>
        <v>30.020120443546244</v>
      </c>
      <c r="L617" s="34">
        <f t="shared" si="582"/>
        <v>1</v>
      </c>
      <c r="M617" s="49">
        <f t="shared" si="597"/>
        <v>59.979911241494442</v>
      </c>
      <c r="N617" s="20">
        <f t="shared" si="598"/>
        <v>59.979911241494442</v>
      </c>
      <c r="O617" s="16">
        <f t="shared" si="583"/>
        <v>30.020088758505558</v>
      </c>
      <c r="P617" s="49">
        <f t="shared" si="599"/>
        <v>4.5803539661530994E-2</v>
      </c>
      <c r="Q617" s="20">
        <f t="shared" si="553"/>
        <v>4.5803539661530994E-2</v>
      </c>
      <c r="R617" s="49">
        <f t="shared" si="600"/>
        <v>9.1551428880466079E-2</v>
      </c>
      <c r="S617" s="20">
        <f t="shared" si="554"/>
        <v>9.1551428880466079E-2</v>
      </c>
      <c r="T617" s="57">
        <f t="shared" si="601"/>
        <v>-8.3790566172733061E-2</v>
      </c>
      <c r="U617" s="16">
        <f t="shared" si="584"/>
        <v>-4.5207659773791181E-3</v>
      </c>
      <c r="V617" s="16">
        <f t="shared" si="602"/>
        <v>-4.5207659773791181E-3</v>
      </c>
      <c r="W617" s="34">
        <f t="shared" si="555"/>
        <v>4</v>
      </c>
      <c r="X617" s="49">
        <f t="shared" si="603"/>
        <v>59.97987965950729</v>
      </c>
      <c r="Y617" s="20">
        <f t="shared" si="604"/>
        <v>59.97987965950729</v>
      </c>
      <c r="Z617" s="16">
        <f t="shared" si="585"/>
        <v>30.02012034049271</v>
      </c>
      <c r="AA617" s="49">
        <f t="shared" si="556"/>
        <v>-2.6121826098473837E-3</v>
      </c>
      <c r="AB617" s="20">
        <f t="shared" si="586"/>
        <v>359.99738781739018</v>
      </c>
      <c r="AC617" s="49">
        <f t="shared" si="587"/>
        <v>5.2211898241501893E-3</v>
      </c>
      <c r="AD617" s="20">
        <f t="shared" si="588"/>
        <v>359.99477881017583</v>
      </c>
      <c r="AF617" s="58">
        <f t="shared" si="605"/>
        <v>6.1112508384119097</v>
      </c>
      <c r="AG617" s="51">
        <f t="shared" si="589"/>
        <v>366.6750503047146</v>
      </c>
      <c r="AH617" s="16">
        <f t="shared" si="590"/>
        <v>250.00571611685089</v>
      </c>
      <c r="AI617" s="52">
        <f t="shared" si="557"/>
        <v>159.84133659898242</v>
      </c>
      <c r="AJ617" s="52">
        <f t="shared" si="591"/>
        <v>4.8415722271329287E-2</v>
      </c>
      <c r="AK617" s="16">
        <f t="shared" si="606"/>
        <v>28.602818823016094</v>
      </c>
      <c r="AL617" s="16">
        <f t="shared" si="607"/>
        <v>28.60020664040627</v>
      </c>
      <c r="AM617" s="32">
        <f t="shared" si="558"/>
        <v>6.1112508193889141</v>
      </c>
      <c r="AN617" s="32">
        <f t="shared" si="559"/>
        <v>-4.8219144718238485E-4</v>
      </c>
      <c r="AO617" s="32">
        <f t="shared" si="560"/>
        <v>5.3655636273198617</v>
      </c>
      <c r="AP617" s="32">
        <f t="shared" si="561"/>
        <v>-4.8219144718238485E-4</v>
      </c>
      <c r="AQ617" s="32">
        <f t="shared" si="562"/>
        <v>2.9254253602961411</v>
      </c>
      <c r="AR617" s="56">
        <f t="shared" si="592"/>
        <v>3469.3195179368222</v>
      </c>
      <c r="AS617" s="56">
        <f t="shared" si="592"/>
        <v>-0.10032858443413137</v>
      </c>
      <c r="AT617" s="56">
        <f t="shared" si="592"/>
        <v>884.23137959515589</v>
      </c>
      <c r="AU617" s="55">
        <f t="shared" si="593"/>
        <v>0.31005890174502254</v>
      </c>
      <c r="AV617" s="56">
        <f t="shared" si="563"/>
        <v>11547.533422085513</v>
      </c>
      <c r="AW617" s="53">
        <f t="shared" si="564"/>
        <v>1.0320287231171647E-2</v>
      </c>
      <c r="AX617" s="53">
        <f t="shared" si="565"/>
        <v>9.6757426154438317E-2</v>
      </c>
      <c r="AY617" s="56">
        <f t="shared" si="566"/>
        <v>676.65786199201284</v>
      </c>
      <c r="AZ617" s="56">
        <f t="shared" si="567"/>
        <v>399.60334149745609</v>
      </c>
      <c r="BA617" s="53">
        <f t="shared" si="568"/>
        <v>7.4403432051347793E-3</v>
      </c>
      <c r="BB617" s="56">
        <f t="shared" si="569"/>
        <v>277.10093582068868</v>
      </c>
      <c r="BC617" s="56">
        <f t="shared" si="570"/>
        <v>-4.641532613192112E-2</v>
      </c>
      <c r="BD617" s="53">
        <f t="shared" si="571"/>
        <v>-4.1482408415789725E-8</v>
      </c>
      <c r="BE617" s="32">
        <f t="shared" si="572"/>
        <v>6.1112507969295011</v>
      </c>
      <c r="BF617" s="53">
        <f t="shared" si="573"/>
        <v>7.0516695044443163E-7</v>
      </c>
      <c r="BG617" s="51">
        <f t="shared" si="594"/>
        <v>6.1112515020964517</v>
      </c>
      <c r="BH617" s="51">
        <f t="shared" si="574"/>
        <v>-8.9372221944025911E-3</v>
      </c>
      <c r="BI617" s="51">
        <f t="shared" si="575"/>
        <v>-8.379055709697944E-2</v>
      </c>
    </row>
    <row r="618" spans="1:61" ht="12.75" customHeight="1" x14ac:dyDescent="0.2">
      <c r="A618" s="45">
        <f t="shared" si="576"/>
        <v>592</v>
      </c>
      <c r="B618" s="57">
        <f t="shared" si="595"/>
        <v>9.6757426154438317E-2</v>
      </c>
      <c r="C618" s="16">
        <f t="shared" si="577"/>
        <v>9.1536236330284737E-2</v>
      </c>
      <c r="D618" s="34">
        <f t="shared" si="578"/>
        <v>1</v>
      </c>
      <c r="E618" s="49">
        <f t="shared" si="596"/>
        <v>7.925662048666049E-2</v>
      </c>
      <c r="F618" s="49">
        <f t="shared" si="579"/>
        <v>4.5795982446600311E-2</v>
      </c>
      <c r="G618" s="20">
        <f t="shared" si="550"/>
        <v>4.5795982446600311E-2</v>
      </c>
      <c r="H618" s="49">
        <f t="shared" si="580"/>
        <v>30.020152015038395</v>
      </c>
      <c r="I618" s="20">
        <f t="shared" si="551"/>
        <v>30.020152015038395</v>
      </c>
      <c r="J618" s="57">
        <f t="shared" si="581"/>
        <v>0</v>
      </c>
      <c r="K618" s="16">
        <f t="shared" si="552"/>
        <v>30.020152015038395</v>
      </c>
      <c r="L618" s="34">
        <f t="shared" si="582"/>
        <v>1</v>
      </c>
      <c r="M618" s="49">
        <f t="shared" si="597"/>
        <v>59.979879659507304</v>
      </c>
      <c r="N618" s="20">
        <f t="shared" si="598"/>
        <v>59.979879659507304</v>
      </c>
      <c r="O618" s="16">
        <f t="shared" si="583"/>
        <v>30.020120340492696</v>
      </c>
      <c r="P618" s="49">
        <f t="shared" si="599"/>
        <v>4.579598244660029E-2</v>
      </c>
      <c r="Q618" s="20">
        <f t="shared" si="553"/>
        <v>4.579598244660029E-2</v>
      </c>
      <c r="R618" s="49">
        <f t="shared" si="600"/>
        <v>9.1536236332018142E-2</v>
      </c>
      <c r="S618" s="20">
        <f t="shared" si="554"/>
        <v>9.1536236332018142E-2</v>
      </c>
      <c r="T618" s="57">
        <f t="shared" si="601"/>
        <v>-8.379055709697944E-2</v>
      </c>
      <c r="U618" s="16">
        <f t="shared" si="584"/>
        <v>-4.5339366103189505E-3</v>
      </c>
      <c r="V618" s="16">
        <f t="shared" si="602"/>
        <v>-4.5339366103189505E-3</v>
      </c>
      <c r="W618" s="34">
        <f t="shared" si="555"/>
        <v>4</v>
      </c>
      <c r="X618" s="49">
        <f t="shared" si="603"/>
        <v>59.97984808861662</v>
      </c>
      <c r="Y618" s="20">
        <f t="shared" si="604"/>
        <v>59.97984808861662</v>
      </c>
      <c r="Z618" s="16">
        <f t="shared" si="585"/>
        <v>30.02015191138338</v>
      </c>
      <c r="AA618" s="49">
        <f t="shared" si="556"/>
        <v>-2.6197961787828173E-3</v>
      </c>
      <c r="AB618" s="20">
        <f t="shared" si="586"/>
        <v>359.99738020382119</v>
      </c>
      <c r="AC618" s="49">
        <f t="shared" si="587"/>
        <v>5.2364027240006557E-3</v>
      </c>
      <c r="AD618" s="20">
        <f t="shared" si="588"/>
        <v>359.99476359727601</v>
      </c>
      <c r="AF618" s="58">
        <f t="shared" si="605"/>
        <v>6.1112515020964517</v>
      </c>
      <c r="AG618" s="51">
        <f t="shared" si="589"/>
        <v>366.67509012578711</v>
      </c>
      <c r="AH618" s="16">
        <f t="shared" si="590"/>
        <v>250.00574326758215</v>
      </c>
      <c r="AI618" s="52">
        <f t="shared" si="557"/>
        <v>159.8413713166639</v>
      </c>
      <c r="AJ618" s="52">
        <f t="shared" si="591"/>
        <v>4.8415778625383155E-2</v>
      </c>
      <c r="AK618" s="16">
        <f t="shared" si="606"/>
        <v>28.651234601641477</v>
      </c>
      <c r="AL618" s="16">
        <f t="shared" si="607"/>
        <v>28.648614805462671</v>
      </c>
      <c r="AM618" s="32">
        <f t="shared" si="558"/>
        <v>6.1112514829624507</v>
      </c>
      <c r="AN618" s="32">
        <f t="shared" si="559"/>
        <v>-4.8359629848438953E-4</v>
      </c>
      <c r="AO618" s="32">
        <f t="shared" si="560"/>
        <v>5.3630906560782883</v>
      </c>
      <c r="AP618" s="32">
        <f t="shared" si="561"/>
        <v>-4.8359629848438953E-4</v>
      </c>
      <c r="AQ618" s="32">
        <f t="shared" si="562"/>
        <v>2.929957901181603</v>
      </c>
      <c r="AR618" s="56">
        <f t="shared" si="592"/>
        <v>3474.6826085929006</v>
      </c>
      <c r="AS618" s="56">
        <f t="shared" si="592"/>
        <v>-0.10081218073261576</v>
      </c>
      <c r="AT618" s="56">
        <f t="shared" si="592"/>
        <v>887.16133749633752</v>
      </c>
      <c r="AU618" s="55">
        <f t="shared" si="593"/>
        <v>0.31005890174502254</v>
      </c>
      <c r="AV618" s="56">
        <f t="shared" si="563"/>
        <v>11547.535930220114</v>
      </c>
      <c r="AW618" s="53">
        <f t="shared" si="564"/>
        <v>1.0320289472747275E-2</v>
      </c>
      <c r="AX618" s="53">
        <f t="shared" si="565"/>
        <v>9.675743666233752E-2</v>
      </c>
      <c r="AY618" s="56">
        <f t="shared" si="566"/>
        <v>676.657788506678</v>
      </c>
      <c r="AZ618" s="56">
        <f t="shared" si="567"/>
        <v>399.60342829165972</v>
      </c>
      <c r="BA618" s="53">
        <f t="shared" si="568"/>
        <v>7.4403432051347793E-3</v>
      </c>
      <c r="BB618" s="56">
        <f t="shared" si="569"/>
        <v>277.10099600726016</v>
      </c>
      <c r="BC618" s="56">
        <f t="shared" si="570"/>
        <v>-4.663579224188652E-2</v>
      </c>
      <c r="BD618" s="53">
        <f t="shared" si="571"/>
        <v>-4.1679443877512691E-8</v>
      </c>
      <c r="BE618" s="32">
        <f t="shared" si="572"/>
        <v>6.1112514604170078</v>
      </c>
      <c r="BF618" s="53">
        <f t="shared" si="573"/>
        <v>7.072213578374971E-7</v>
      </c>
      <c r="BG618" s="51">
        <f t="shared" si="594"/>
        <v>6.1112521676383658</v>
      </c>
      <c r="BH618" s="51">
        <f t="shared" si="574"/>
        <v>-8.9372221942402574E-3</v>
      </c>
      <c r="BI618" s="51">
        <f t="shared" si="575"/>
        <v>-8.3790547995766948E-2</v>
      </c>
    </row>
    <row r="619" spans="1:61" ht="12.75" customHeight="1" x14ac:dyDescent="0.2">
      <c r="A619" s="45">
        <f t="shared" si="576"/>
        <v>593</v>
      </c>
      <c r="B619" s="57">
        <f t="shared" si="595"/>
        <v>9.675743666233752E-2</v>
      </c>
      <c r="C619" s="16">
        <f t="shared" si="577"/>
        <v>9.1521033938363416E-2</v>
      </c>
      <c r="D619" s="34">
        <f t="shared" si="578"/>
        <v>1</v>
      </c>
      <c r="E619" s="49">
        <f t="shared" si="596"/>
        <v>7.924343227322006E-2</v>
      </c>
      <c r="F619" s="49">
        <f t="shared" si="579"/>
        <v>4.5788420277642537E-2</v>
      </c>
      <c r="G619" s="20">
        <f t="shared" si="550"/>
        <v>4.5788420277642537E-2</v>
      </c>
      <c r="H619" s="49">
        <f t="shared" si="580"/>
        <v>30.020183575429009</v>
      </c>
      <c r="I619" s="20">
        <f t="shared" si="551"/>
        <v>30.020183575429009</v>
      </c>
      <c r="J619" s="57">
        <f t="shared" si="581"/>
        <v>0</v>
      </c>
      <c r="K619" s="16">
        <f t="shared" si="552"/>
        <v>30.020183575429009</v>
      </c>
      <c r="L619" s="34">
        <f t="shared" si="582"/>
        <v>1</v>
      </c>
      <c r="M619" s="49">
        <f t="shared" si="597"/>
        <v>59.979848088616606</v>
      </c>
      <c r="N619" s="20">
        <f t="shared" si="598"/>
        <v>59.979848088616606</v>
      </c>
      <c r="O619" s="16">
        <f t="shared" si="583"/>
        <v>30.020151911383394</v>
      </c>
      <c r="P619" s="49">
        <f t="shared" si="599"/>
        <v>4.5788420277642537E-2</v>
      </c>
      <c r="Q619" s="20">
        <f t="shared" si="553"/>
        <v>4.5788420277642537E-2</v>
      </c>
      <c r="R619" s="49">
        <f t="shared" si="600"/>
        <v>9.1521033938137722E-2</v>
      </c>
      <c r="S619" s="20">
        <f t="shared" si="554"/>
        <v>9.1521033938137722E-2</v>
      </c>
      <c r="T619" s="57">
        <f t="shared" si="601"/>
        <v>-8.3790547995766948E-2</v>
      </c>
      <c r="U619" s="16">
        <f t="shared" si="584"/>
        <v>-4.5471157225468878E-3</v>
      </c>
      <c r="V619" s="16">
        <f t="shared" si="602"/>
        <v>-4.5471157225468878E-3</v>
      </c>
      <c r="W619" s="34">
        <f t="shared" si="555"/>
        <v>4</v>
      </c>
      <c r="X619" s="49">
        <f t="shared" si="603"/>
        <v>59.979816528829623</v>
      </c>
      <c r="Y619" s="20">
        <f t="shared" si="604"/>
        <v>59.979816528829623</v>
      </c>
      <c r="Z619" s="16">
        <f t="shared" si="585"/>
        <v>30.020183471170377</v>
      </c>
      <c r="AA619" s="49">
        <f t="shared" si="556"/>
        <v>-2.6274146654085072E-3</v>
      </c>
      <c r="AB619" s="20">
        <f t="shared" si="586"/>
        <v>359.99737258533457</v>
      </c>
      <c r="AC619" s="49">
        <f t="shared" si="587"/>
        <v>5.2516254098453775E-3</v>
      </c>
      <c r="AD619" s="20">
        <f t="shared" si="588"/>
        <v>359.99474837459013</v>
      </c>
      <c r="AF619" s="58">
        <f t="shared" si="605"/>
        <v>6.1112521676383658</v>
      </c>
      <c r="AG619" s="51">
        <f t="shared" si="589"/>
        <v>366.67513005830193</v>
      </c>
      <c r="AH619" s="16">
        <f t="shared" si="590"/>
        <v>250.0057704942968</v>
      </c>
      <c r="AI619" s="52">
        <f t="shared" si="557"/>
        <v>159.84140613150925</v>
      </c>
      <c r="AJ619" s="52">
        <f t="shared" si="591"/>
        <v>4.8415834943057234E-2</v>
      </c>
      <c r="AK619" s="16">
        <f t="shared" si="606"/>
        <v>28.699650436584534</v>
      </c>
      <c r="AL619" s="16">
        <f t="shared" si="607"/>
        <v>28.697023021919108</v>
      </c>
      <c r="AM619" s="32">
        <f t="shared" si="558"/>
        <v>6.1112521483929649</v>
      </c>
      <c r="AN619" s="32">
        <f t="shared" si="559"/>
        <v>-4.850020546522428E-4</v>
      </c>
      <c r="AO619" s="32">
        <f t="shared" si="560"/>
        <v>5.3606138549855675</v>
      </c>
      <c r="AP619" s="32">
        <f t="shared" si="561"/>
        <v>-4.850020546522428E-4</v>
      </c>
      <c r="AQ619" s="32">
        <f t="shared" si="562"/>
        <v>2.934488357273616</v>
      </c>
      <c r="AR619" s="56">
        <f t="shared" ref="AR619:AT634" si="608">AR618+AO619</f>
        <v>3480.0432224478864</v>
      </c>
      <c r="AS619" s="56">
        <f t="shared" si="608"/>
        <v>-0.101297182787268</v>
      </c>
      <c r="AT619" s="56">
        <f t="shared" si="608"/>
        <v>890.09582585361113</v>
      </c>
      <c r="AU619" s="55">
        <f t="shared" si="593"/>
        <v>0.31005890174502254</v>
      </c>
      <c r="AV619" s="56">
        <f t="shared" si="563"/>
        <v>11547.538445374197</v>
      </c>
      <c r="AW619" s="53">
        <f t="shared" si="564"/>
        <v>1.0320291720596373E-2</v>
      </c>
      <c r="AX619" s="53">
        <f t="shared" si="565"/>
        <v>9.6757447199643951E-2</v>
      </c>
      <c r="AY619" s="56">
        <f t="shared" si="566"/>
        <v>676.65771481570482</v>
      </c>
      <c r="AZ619" s="56">
        <f t="shared" si="567"/>
        <v>399.60351532877314</v>
      </c>
      <c r="BA619" s="53">
        <f t="shared" si="568"/>
        <v>7.4403432051347793E-3</v>
      </c>
      <c r="BB619" s="56">
        <f t="shared" si="569"/>
        <v>277.1010563622749</v>
      </c>
      <c r="BC619" s="56">
        <f t="shared" si="570"/>
        <v>-4.6856875343223692E-2</v>
      </c>
      <c r="BD619" s="53">
        <f t="shared" si="571"/>
        <v>-4.1877030758135531E-8</v>
      </c>
      <c r="BE619" s="32">
        <f t="shared" si="572"/>
        <v>6.111252125761335</v>
      </c>
      <c r="BF619" s="53">
        <f t="shared" si="573"/>
        <v>7.0927708786340485E-7</v>
      </c>
      <c r="BG619" s="51">
        <f t="shared" si="594"/>
        <v>6.1112528350384228</v>
      </c>
      <c r="BH619" s="51">
        <f t="shared" si="574"/>
        <v>-8.9372221940773478E-3</v>
      </c>
      <c r="BI619" s="51">
        <f t="shared" si="575"/>
        <v>-8.3790538869084871E-2</v>
      </c>
    </row>
    <row r="620" spans="1:61" ht="12.75" customHeight="1" x14ac:dyDescent="0.2">
      <c r="A620" s="45">
        <f t="shared" si="576"/>
        <v>594</v>
      </c>
      <c r="B620" s="57">
        <f t="shared" si="595"/>
        <v>9.6757447199643951E-2</v>
      </c>
      <c r="C620" s="16">
        <f t="shared" si="577"/>
        <v>9.1505821789780839E-2</v>
      </c>
      <c r="D620" s="34">
        <f t="shared" si="578"/>
        <v>1</v>
      </c>
      <c r="E620" s="49">
        <f t="shared" si="596"/>
        <v>7.9230235629213386E-2</v>
      </c>
      <c r="F620" s="49">
        <f t="shared" si="579"/>
        <v>4.5780853197498986E-2</v>
      </c>
      <c r="G620" s="20">
        <f t="shared" si="550"/>
        <v>4.5780853197498986E-2</v>
      </c>
      <c r="H620" s="49">
        <f t="shared" si="580"/>
        <v>30.020215124710898</v>
      </c>
      <c r="I620" s="20">
        <f t="shared" si="551"/>
        <v>30.020215124710898</v>
      </c>
      <c r="J620" s="57">
        <f t="shared" si="581"/>
        <v>0</v>
      </c>
      <c r="K620" s="16">
        <f t="shared" si="552"/>
        <v>30.020215124710898</v>
      </c>
      <c r="L620" s="34">
        <f t="shared" si="582"/>
        <v>1</v>
      </c>
      <c r="M620" s="49">
        <f t="shared" si="597"/>
        <v>59.979816528829623</v>
      </c>
      <c r="N620" s="20">
        <f t="shared" si="598"/>
        <v>59.979816528829623</v>
      </c>
      <c r="O620" s="16">
        <f t="shared" si="583"/>
        <v>30.020183471170377</v>
      </c>
      <c r="P620" s="49">
        <f t="shared" si="599"/>
        <v>4.5780853197498993E-2</v>
      </c>
      <c r="Q620" s="20">
        <f t="shared" si="553"/>
        <v>4.5780853197498993E-2</v>
      </c>
      <c r="R620" s="49">
        <f t="shared" si="600"/>
        <v>9.1505821789508834E-2</v>
      </c>
      <c r="S620" s="20">
        <f t="shared" si="554"/>
        <v>9.1505821789508834E-2</v>
      </c>
      <c r="T620" s="57">
        <f t="shared" si="601"/>
        <v>-8.3790538869084871E-2</v>
      </c>
      <c r="U620" s="16">
        <f t="shared" si="584"/>
        <v>-4.5603032398714854E-3</v>
      </c>
      <c r="V620" s="16">
        <f t="shared" si="602"/>
        <v>-4.5603032398714854E-3</v>
      </c>
      <c r="W620" s="34">
        <f t="shared" si="555"/>
        <v>4</v>
      </c>
      <c r="X620" s="49">
        <f t="shared" si="603"/>
        <v>59.979784980153475</v>
      </c>
      <c r="Y620" s="20">
        <f t="shared" si="604"/>
        <v>59.979784980153475</v>
      </c>
      <c r="Z620" s="16">
        <f t="shared" si="585"/>
        <v>30.020215019846525</v>
      </c>
      <c r="AA620" s="49">
        <f t="shared" si="556"/>
        <v>-2.6350380268628172E-3</v>
      </c>
      <c r="AB620" s="20">
        <f t="shared" si="586"/>
        <v>359.99736496197312</v>
      </c>
      <c r="AC620" s="49">
        <f t="shared" si="587"/>
        <v>5.2668577968271553E-3</v>
      </c>
      <c r="AD620" s="20">
        <f t="shared" si="588"/>
        <v>359.99473314220319</v>
      </c>
      <c r="AF620" s="58">
        <f t="shared" si="605"/>
        <v>6.1112528350384228</v>
      </c>
      <c r="AG620" s="51">
        <f t="shared" si="589"/>
        <v>366.67517010230534</v>
      </c>
      <c r="AH620" s="16">
        <f t="shared" si="590"/>
        <v>250.00579779702639</v>
      </c>
      <c r="AI620" s="52">
        <f t="shared" si="557"/>
        <v>159.84144104355883</v>
      </c>
      <c r="AJ620" s="52">
        <f t="shared" si="591"/>
        <v>4.8415891224351526E-2</v>
      </c>
      <c r="AK620" s="16">
        <f t="shared" si="606"/>
        <v>28.748066327808885</v>
      </c>
      <c r="AL620" s="16">
        <f t="shared" si="607"/>
        <v>28.745431289782005</v>
      </c>
      <c r="AM620" s="32">
        <f t="shared" si="558"/>
        <v>6.1112528156812269</v>
      </c>
      <c r="AN620" s="32">
        <f t="shared" si="559"/>
        <v>-4.864087077742135E-4</v>
      </c>
      <c r="AO620" s="32">
        <f t="shared" si="560"/>
        <v>5.3581332257947665</v>
      </c>
      <c r="AP620" s="32">
        <f t="shared" si="561"/>
        <v>-4.864087077742135E-4</v>
      </c>
      <c r="AQ620" s="32">
        <f t="shared" si="562"/>
        <v>2.9390167253361961</v>
      </c>
      <c r="AR620" s="56">
        <f t="shared" si="608"/>
        <v>3485.4013556736813</v>
      </c>
      <c r="AS620" s="56">
        <f t="shared" si="608"/>
        <v>-0.10178359149504221</v>
      </c>
      <c r="AT620" s="56">
        <f t="shared" si="608"/>
        <v>893.03484257894729</v>
      </c>
      <c r="AU620" s="55">
        <f t="shared" si="593"/>
        <v>0.31005890174502254</v>
      </c>
      <c r="AV620" s="56">
        <f t="shared" si="563"/>
        <v>11547.540967550676</v>
      </c>
      <c r="AW620" s="53">
        <f t="shared" si="564"/>
        <v>1.0320293974721539E-2</v>
      </c>
      <c r="AX620" s="53">
        <f t="shared" si="565"/>
        <v>9.6757457766369709E-2</v>
      </c>
      <c r="AY620" s="56">
        <f t="shared" si="566"/>
        <v>676.65764091900814</v>
      </c>
      <c r="AZ620" s="56">
        <f t="shared" si="567"/>
        <v>399.60360260889706</v>
      </c>
      <c r="BA620" s="53">
        <f t="shared" si="568"/>
        <v>7.4403432051347793E-3</v>
      </c>
      <c r="BB620" s="56">
        <f t="shared" si="569"/>
        <v>277.10111688580287</v>
      </c>
      <c r="BC620" s="56">
        <f t="shared" si="570"/>
        <v>-4.7078575691784863E-2</v>
      </c>
      <c r="BD620" s="53">
        <f t="shared" si="571"/>
        <v>-4.2075169286319055E-8</v>
      </c>
      <c r="BE620" s="32">
        <f t="shared" si="572"/>
        <v>6.1112527929632536</v>
      </c>
      <c r="BF620" s="53">
        <f t="shared" si="573"/>
        <v>7.1133412894947978E-7</v>
      </c>
      <c r="BG620" s="51">
        <f t="shared" si="594"/>
        <v>6.111253504297383</v>
      </c>
      <c r="BH620" s="51">
        <f t="shared" si="574"/>
        <v>-8.9372221939138588E-3</v>
      </c>
      <c r="BI620" s="51">
        <f t="shared" si="575"/>
        <v>-8.3790529716922593E-2</v>
      </c>
    </row>
    <row r="621" spans="1:61" ht="12.75" customHeight="1" x14ac:dyDescent="0.2">
      <c r="A621" s="45">
        <f t="shared" si="576"/>
        <v>595</v>
      </c>
      <c r="B621" s="57">
        <f t="shared" si="595"/>
        <v>9.6757457766369709E-2</v>
      </c>
      <c r="C621" s="16">
        <f t="shared" si="577"/>
        <v>9.149059996957476E-2</v>
      </c>
      <c r="D621" s="34">
        <f t="shared" si="578"/>
        <v>1</v>
      </c>
      <c r="E621" s="49">
        <f t="shared" si="596"/>
        <v>7.9217030628279658E-2</v>
      </c>
      <c r="F621" s="49">
        <f t="shared" si="579"/>
        <v>4.5773281248698443E-2</v>
      </c>
      <c r="G621" s="20">
        <f t="shared" si="550"/>
        <v>4.5773281248698443E-2</v>
      </c>
      <c r="H621" s="49">
        <f t="shared" si="580"/>
        <v>30.020246662876993</v>
      </c>
      <c r="I621" s="20">
        <f t="shared" si="551"/>
        <v>30.020246662876993</v>
      </c>
      <c r="J621" s="57">
        <f t="shared" si="581"/>
        <v>0</v>
      </c>
      <c r="K621" s="16">
        <f t="shared" si="552"/>
        <v>30.020246662876993</v>
      </c>
      <c r="L621" s="34">
        <f t="shared" si="582"/>
        <v>1</v>
      </c>
      <c r="M621" s="49">
        <f t="shared" si="597"/>
        <v>59.979784980153475</v>
      </c>
      <c r="N621" s="20">
        <f t="shared" si="598"/>
        <v>59.979784980153475</v>
      </c>
      <c r="O621" s="16">
        <f t="shared" si="583"/>
        <v>30.020215019846525</v>
      </c>
      <c r="P621" s="49">
        <f t="shared" si="599"/>
        <v>4.5773281248698443E-2</v>
      </c>
      <c r="Q621" s="20">
        <f t="shared" si="553"/>
        <v>4.5773281248698443E-2</v>
      </c>
      <c r="R621" s="49">
        <f t="shared" si="600"/>
        <v>9.1490599972896977E-2</v>
      </c>
      <c r="S621" s="20">
        <f t="shared" si="554"/>
        <v>9.1490599972896977E-2</v>
      </c>
      <c r="T621" s="57">
        <f t="shared" si="601"/>
        <v>-8.3790529716922593E-2</v>
      </c>
      <c r="U621" s="16">
        <f t="shared" si="584"/>
        <v>-4.573499088642935E-3</v>
      </c>
      <c r="V621" s="16">
        <f t="shared" si="602"/>
        <v>-4.573499088642935E-3</v>
      </c>
      <c r="W621" s="34">
        <f t="shared" si="555"/>
        <v>4</v>
      </c>
      <c r="X621" s="49">
        <f t="shared" si="603"/>
        <v>59.979753442595275</v>
      </c>
      <c r="Y621" s="20">
        <f t="shared" si="604"/>
        <v>59.979753442595275</v>
      </c>
      <c r="Z621" s="16">
        <f t="shared" si="585"/>
        <v>30.020246557404725</v>
      </c>
      <c r="AA621" s="49">
        <f t="shared" si="556"/>
        <v>-2.6426662205968534E-3</v>
      </c>
      <c r="AB621" s="20">
        <f t="shared" si="586"/>
        <v>359.99735733377941</v>
      </c>
      <c r="AC621" s="49">
        <f t="shared" si="587"/>
        <v>5.2820998700228274E-3</v>
      </c>
      <c r="AD621" s="20">
        <f t="shared" si="588"/>
        <v>359.99471790012996</v>
      </c>
      <c r="AF621" s="58">
        <f t="shared" si="605"/>
        <v>6.111253504297383</v>
      </c>
      <c r="AG621" s="51">
        <f t="shared" si="589"/>
        <v>366.67521025784299</v>
      </c>
      <c r="AH621" s="16">
        <f t="shared" si="590"/>
        <v>250.00582517580204</v>
      </c>
      <c r="AI621" s="52">
        <f t="shared" si="557"/>
        <v>159.84147605285247</v>
      </c>
      <c r="AJ621" s="52">
        <f t="shared" si="591"/>
        <v>4.841594746926603E-2</v>
      </c>
      <c r="AK621" s="16">
        <f t="shared" si="606"/>
        <v>28.796482275278152</v>
      </c>
      <c r="AL621" s="16">
        <f t="shared" si="607"/>
        <v>28.793839609057557</v>
      </c>
      <c r="AM621" s="32">
        <f t="shared" si="558"/>
        <v>6.1112534848279978</v>
      </c>
      <c r="AN621" s="32">
        <f t="shared" si="559"/>
        <v>-4.8781624999634022E-4</v>
      </c>
      <c r="AO621" s="32">
        <f t="shared" si="560"/>
        <v>5.3556487702616904</v>
      </c>
      <c r="AP621" s="32">
        <f t="shared" si="561"/>
        <v>-4.8781624999634022E-4</v>
      </c>
      <c r="AQ621" s="32">
        <f t="shared" si="562"/>
        <v>2.943543002134807</v>
      </c>
      <c r="AR621" s="56">
        <f t="shared" si="608"/>
        <v>3490.7570044439431</v>
      </c>
      <c r="AS621" s="56">
        <f t="shared" si="608"/>
        <v>-0.10227140774503855</v>
      </c>
      <c r="AT621" s="56">
        <f t="shared" si="608"/>
        <v>895.97838558108208</v>
      </c>
      <c r="AU621" s="55">
        <f t="shared" si="593"/>
        <v>0.31005890174502254</v>
      </c>
      <c r="AV621" s="56">
        <f t="shared" si="563"/>
        <v>11547.543496752425</v>
      </c>
      <c r="AW621" s="53">
        <f t="shared" si="564"/>
        <v>1.0320296235125349E-2</v>
      </c>
      <c r="AX621" s="53">
        <f t="shared" si="565"/>
        <v>9.6757468362526883E-2</v>
      </c>
      <c r="AY621" s="56">
        <f t="shared" si="566"/>
        <v>676.65756681650373</v>
      </c>
      <c r="AZ621" s="56">
        <f t="shared" si="567"/>
        <v>399.60369013213119</v>
      </c>
      <c r="BA621" s="53">
        <f t="shared" si="568"/>
        <v>7.4403432051347793E-3</v>
      </c>
      <c r="BB621" s="56">
        <f t="shared" si="569"/>
        <v>277.10117757791318</v>
      </c>
      <c r="BC621" s="56">
        <f t="shared" si="570"/>
        <v>-4.7300893540636935E-2</v>
      </c>
      <c r="BD621" s="53">
        <f t="shared" si="571"/>
        <v>-4.2273859688234794E-8</v>
      </c>
      <c r="BE621" s="32">
        <f t="shared" si="572"/>
        <v>6.111253462023523</v>
      </c>
      <c r="BF621" s="53">
        <f t="shared" si="573"/>
        <v>7.1339246960753334E-7</v>
      </c>
      <c r="BG621" s="51">
        <f t="shared" si="594"/>
        <v>6.1112541754159926</v>
      </c>
      <c r="BH621" s="51">
        <f t="shared" si="574"/>
        <v>-8.9372221937497939E-3</v>
      </c>
      <c r="BI621" s="51">
        <f t="shared" si="575"/>
        <v>-8.3790520539269747E-2</v>
      </c>
    </row>
    <row r="622" spans="1:61" ht="12.75" customHeight="1" x14ac:dyDescent="0.2">
      <c r="A622" s="45">
        <f t="shared" si="576"/>
        <v>596</v>
      </c>
      <c r="B622" s="57">
        <f t="shared" si="595"/>
        <v>9.6757468362526883E-2</v>
      </c>
      <c r="C622" s="16">
        <f t="shared" si="577"/>
        <v>9.1475368492467624E-2</v>
      </c>
      <c r="D622" s="34">
        <f t="shared" si="578"/>
        <v>1</v>
      </c>
      <c r="E622" s="49">
        <f t="shared" si="596"/>
        <v>7.9203817283175618E-2</v>
      </c>
      <c r="F622" s="49">
        <f t="shared" si="579"/>
        <v>4.576570443859071E-2</v>
      </c>
      <c r="G622" s="20">
        <f t="shared" si="550"/>
        <v>4.576570443859071E-2</v>
      </c>
      <c r="H622" s="49">
        <f t="shared" si="580"/>
        <v>30.020278189920177</v>
      </c>
      <c r="I622" s="20">
        <f t="shared" si="551"/>
        <v>30.020278189920177</v>
      </c>
      <c r="J622" s="57">
        <f t="shared" si="581"/>
        <v>0</v>
      </c>
      <c r="K622" s="16">
        <f t="shared" si="552"/>
        <v>30.020278189920177</v>
      </c>
      <c r="L622" s="34">
        <f t="shared" si="582"/>
        <v>1</v>
      </c>
      <c r="M622" s="49">
        <f t="shared" si="597"/>
        <v>59.979753442595275</v>
      </c>
      <c r="N622" s="20">
        <f t="shared" si="598"/>
        <v>59.979753442595275</v>
      </c>
      <c r="O622" s="16">
        <f t="shared" si="583"/>
        <v>30.020246557404725</v>
      </c>
      <c r="P622" s="49">
        <f t="shared" si="599"/>
        <v>4.5765704438590703E-2</v>
      </c>
      <c r="Q622" s="20">
        <f t="shared" si="553"/>
        <v>4.5765704438590703E-2</v>
      </c>
      <c r="R622" s="49">
        <f t="shared" si="600"/>
        <v>9.1475368495413892E-2</v>
      </c>
      <c r="S622" s="20">
        <f t="shared" si="554"/>
        <v>9.1475368495413892E-2</v>
      </c>
      <c r="T622" s="57">
        <f t="shared" si="601"/>
        <v>-8.3790520539269747E-2</v>
      </c>
      <c r="U622" s="16">
        <f t="shared" si="584"/>
        <v>-4.5867032560941295E-3</v>
      </c>
      <c r="V622" s="16">
        <f t="shared" si="602"/>
        <v>-4.5867032560941295E-3</v>
      </c>
      <c r="W622" s="34">
        <f t="shared" si="555"/>
        <v>4</v>
      </c>
      <c r="X622" s="49">
        <f t="shared" si="603"/>
        <v>59.979721916162113</v>
      </c>
      <c r="Y622" s="20">
        <f t="shared" si="604"/>
        <v>59.979721916162113</v>
      </c>
      <c r="Z622" s="16">
        <f t="shared" si="585"/>
        <v>30.020278083837887</v>
      </c>
      <c r="AA622" s="49">
        <f t="shared" si="556"/>
        <v>-2.6502992392408611E-3</v>
      </c>
      <c r="AB622" s="20">
        <f t="shared" si="586"/>
        <v>359.99734970076076</v>
      </c>
      <c r="AC622" s="49">
        <f t="shared" si="587"/>
        <v>5.2973514770074896E-3</v>
      </c>
      <c r="AD622" s="20">
        <f t="shared" si="588"/>
        <v>359.994702648523</v>
      </c>
      <c r="AF622" s="58">
        <f t="shared" si="605"/>
        <v>6.1112541754159926</v>
      </c>
      <c r="AG622" s="51">
        <f t="shared" si="589"/>
        <v>366.67525052495955</v>
      </c>
      <c r="AH622" s="16">
        <f t="shared" si="590"/>
        <v>250.00585263065426</v>
      </c>
      <c r="AI622" s="52">
        <f t="shared" si="557"/>
        <v>159.84151115942922</v>
      </c>
      <c r="AJ622" s="52">
        <f t="shared" si="591"/>
        <v>4.8416003677800745E-2</v>
      </c>
      <c r="AK622" s="16">
        <f t="shared" si="606"/>
        <v>28.844898278955952</v>
      </c>
      <c r="AL622" s="16">
        <f t="shared" si="607"/>
        <v>28.842247979716717</v>
      </c>
      <c r="AM622" s="32">
        <f t="shared" si="558"/>
        <v>6.1112541558340228</v>
      </c>
      <c r="AN622" s="32">
        <f t="shared" si="559"/>
        <v>-4.892246799585E-4</v>
      </c>
      <c r="AO622" s="32">
        <f t="shared" si="560"/>
        <v>5.3531604901466752</v>
      </c>
      <c r="AP622" s="32">
        <f t="shared" si="561"/>
        <v>-4.892246799585E-4</v>
      </c>
      <c r="AQ622" s="32">
        <f t="shared" si="562"/>
        <v>2.9480671844330848</v>
      </c>
      <c r="AR622" s="56">
        <f t="shared" si="608"/>
        <v>3496.1101649340899</v>
      </c>
      <c r="AS622" s="56">
        <f t="shared" si="608"/>
        <v>-0.10276063242499706</v>
      </c>
      <c r="AT622" s="56">
        <f t="shared" si="608"/>
        <v>898.92645276551514</v>
      </c>
      <c r="AU622" s="55">
        <f t="shared" si="593"/>
        <v>0.31005890174502254</v>
      </c>
      <c r="AV622" s="56">
        <f t="shared" si="563"/>
        <v>11547.546032982271</v>
      </c>
      <c r="AW622" s="53">
        <f t="shared" si="564"/>
        <v>1.0320298501810321E-2</v>
      </c>
      <c r="AX622" s="53">
        <f t="shared" si="565"/>
        <v>9.6757478988127282E-2</v>
      </c>
      <c r="AY622" s="56">
        <f t="shared" si="566"/>
        <v>676.65749250810939</v>
      </c>
      <c r="AZ622" s="56">
        <f t="shared" si="567"/>
        <v>399.60377789857307</v>
      </c>
      <c r="BA622" s="53">
        <f t="shared" si="568"/>
        <v>7.4403432051347793E-3</v>
      </c>
      <c r="BB622" s="56">
        <f t="shared" si="569"/>
        <v>277.10123843867348</v>
      </c>
      <c r="BC622" s="56">
        <f t="shared" si="570"/>
        <v>-4.7523829137162465E-2</v>
      </c>
      <c r="BD622" s="53">
        <f t="shared" si="571"/>
        <v>-4.2473102184974028E-8</v>
      </c>
      <c r="BE622" s="32">
        <f t="shared" si="572"/>
        <v>6.1112541329428902</v>
      </c>
      <c r="BF622" s="53">
        <f t="shared" si="573"/>
        <v>7.1545210784610151E-7</v>
      </c>
      <c r="BG622" s="51">
        <f t="shared" si="594"/>
        <v>6.1112548483949984</v>
      </c>
      <c r="BH622" s="51">
        <f t="shared" si="574"/>
        <v>-8.9372221935851513E-3</v>
      </c>
      <c r="BI622" s="51">
        <f t="shared" si="575"/>
        <v>-8.3790511336116133E-2</v>
      </c>
    </row>
    <row r="623" spans="1:61" ht="12.75" customHeight="1" x14ac:dyDescent="0.2">
      <c r="A623" s="45">
        <f t="shared" si="576"/>
        <v>597</v>
      </c>
      <c r="B623" s="57">
        <f t="shared" si="595"/>
        <v>9.6757478988127282E-2</v>
      </c>
      <c r="C623" s="16">
        <f t="shared" si="577"/>
        <v>9.1460127511140854E-2</v>
      </c>
      <c r="D623" s="34">
        <f t="shared" si="578"/>
        <v>1</v>
      </c>
      <c r="E623" s="49">
        <f t="shared" si="596"/>
        <v>7.9190595726109397E-2</v>
      </c>
      <c r="F623" s="49">
        <f t="shared" si="579"/>
        <v>4.5758122843547529E-2</v>
      </c>
      <c r="G623" s="20">
        <f t="shared" si="550"/>
        <v>4.5758122843547529E-2</v>
      </c>
      <c r="H623" s="49">
        <f t="shared" si="580"/>
        <v>30.020309705833508</v>
      </c>
      <c r="I623" s="20">
        <f t="shared" si="551"/>
        <v>30.020309705833508</v>
      </c>
      <c r="J623" s="57">
        <f t="shared" si="581"/>
        <v>0</v>
      </c>
      <c r="K623" s="16">
        <f t="shared" si="552"/>
        <v>30.020309705833508</v>
      </c>
      <c r="L623" s="34">
        <f t="shared" si="582"/>
        <v>1</v>
      </c>
      <c r="M623" s="49">
        <f t="shared" si="597"/>
        <v>59.979721916162113</v>
      </c>
      <c r="N623" s="20">
        <f t="shared" si="598"/>
        <v>59.979721916162113</v>
      </c>
      <c r="O623" s="16">
        <f t="shared" si="583"/>
        <v>30.020278083837887</v>
      </c>
      <c r="P623" s="49">
        <f t="shared" si="599"/>
        <v>4.5758122843547543E-2</v>
      </c>
      <c r="Q623" s="20">
        <f t="shared" si="553"/>
        <v>4.5758122843547543E-2</v>
      </c>
      <c r="R623" s="49">
        <f t="shared" si="600"/>
        <v>9.1460127511647255E-2</v>
      </c>
      <c r="S623" s="20">
        <f t="shared" si="554"/>
        <v>9.1460127511647255E-2</v>
      </c>
      <c r="T623" s="57">
        <f t="shared" si="601"/>
        <v>-8.3790511336116133E-2</v>
      </c>
      <c r="U623" s="16">
        <f t="shared" si="584"/>
        <v>-4.5999156100067357E-3</v>
      </c>
      <c r="V623" s="16">
        <f t="shared" si="602"/>
        <v>-4.5999156100067357E-3</v>
      </c>
      <c r="W623" s="34">
        <f t="shared" si="555"/>
        <v>4</v>
      </c>
      <c r="X623" s="49">
        <f t="shared" si="603"/>
        <v>59.97969040086096</v>
      </c>
      <c r="Y623" s="20">
        <f t="shared" si="604"/>
        <v>59.97969040086096</v>
      </c>
      <c r="Z623" s="16">
        <f t="shared" si="585"/>
        <v>30.02030959913904</v>
      </c>
      <c r="AA623" s="49">
        <f t="shared" si="556"/>
        <v>-2.6579370064033765E-3</v>
      </c>
      <c r="AB623" s="20">
        <f t="shared" si="586"/>
        <v>359.9973420629936</v>
      </c>
      <c r="AC623" s="49">
        <f t="shared" si="587"/>
        <v>5.3126126042828689E-3</v>
      </c>
      <c r="AD623" s="20">
        <f t="shared" si="588"/>
        <v>359.99468738739574</v>
      </c>
      <c r="AF623" s="58">
        <f t="shared" si="605"/>
        <v>6.1112548483949984</v>
      </c>
      <c r="AG623" s="51">
        <f t="shared" si="589"/>
        <v>366.67529090369993</v>
      </c>
      <c r="AH623" s="16">
        <f t="shared" si="590"/>
        <v>250.00588016161362</v>
      </c>
      <c r="AI623" s="52">
        <f t="shared" si="557"/>
        <v>159.84154636332818</v>
      </c>
      <c r="AJ623" s="52">
        <f t="shared" si="591"/>
        <v>4.8416059849955673E-2</v>
      </c>
      <c r="AK623" s="16">
        <f t="shared" si="606"/>
        <v>28.893314338805908</v>
      </c>
      <c r="AL623" s="16">
        <f t="shared" si="607"/>
        <v>28.890656401799504</v>
      </c>
      <c r="AM623" s="32">
        <f t="shared" si="558"/>
        <v>6.1112548287000488</v>
      </c>
      <c r="AN623" s="32">
        <f t="shared" si="559"/>
        <v>-4.9063398355972268E-4</v>
      </c>
      <c r="AO623" s="32">
        <f t="shared" si="560"/>
        <v>5.3506683872092449</v>
      </c>
      <c r="AP623" s="32">
        <f t="shared" si="561"/>
        <v>-4.9063398355972268E-4</v>
      </c>
      <c r="AQ623" s="32">
        <f t="shared" si="562"/>
        <v>2.9525892690025959</v>
      </c>
      <c r="AR623" s="56">
        <f t="shared" si="608"/>
        <v>3501.4608333212991</v>
      </c>
      <c r="AS623" s="56">
        <f t="shared" si="608"/>
        <v>-0.10325126640855678</v>
      </c>
      <c r="AT623" s="56">
        <f t="shared" si="608"/>
        <v>901.87904203451774</v>
      </c>
      <c r="AU623" s="55">
        <f t="shared" si="593"/>
        <v>0.31005890174502254</v>
      </c>
      <c r="AV623" s="56">
        <f t="shared" si="563"/>
        <v>11547.548576243034</v>
      </c>
      <c r="AW623" s="53">
        <f t="shared" si="564"/>
        <v>1.0320300774778983E-2</v>
      </c>
      <c r="AX623" s="53">
        <f t="shared" si="565"/>
        <v>9.6757489643182745E-2</v>
      </c>
      <c r="AY623" s="56">
        <f t="shared" si="566"/>
        <v>676.65741799374234</v>
      </c>
      <c r="AZ623" s="56">
        <f t="shared" si="567"/>
        <v>399.60386590832047</v>
      </c>
      <c r="BA623" s="53">
        <f t="shared" si="568"/>
        <v>7.4403432051347793E-3</v>
      </c>
      <c r="BB623" s="56">
        <f t="shared" si="569"/>
        <v>277.10129946815152</v>
      </c>
      <c r="BC623" s="56">
        <f t="shared" si="570"/>
        <v>-4.7747382729653509E-2</v>
      </c>
      <c r="BD623" s="53">
        <f t="shared" si="571"/>
        <v>-4.2672896998440882E-8</v>
      </c>
      <c r="BE623" s="32">
        <f t="shared" si="572"/>
        <v>6.1112548057221012</v>
      </c>
      <c r="BF623" s="53">
        <f t="shared" si="573"/>
        <v>7.1751302304124588E-7</v>
      </c>
      <c r="BG623" s="51">
        <f t="shared" si="594"/>
        <v>6.1112555232351244</v>
      </c>
      <c r="BH623" s="51">
        <f t="shared" si="574"/>
        <v>-8.937222193419931E-3</v>
      </c>
      <c r="BI623" s="51">
        <f t="shared" si="575"/>
        <v>-8.3790502107451509E-2</v>
      </c>
    </row>
    <row r="624" spans="1:61" ht="12.75" customHeight="1" x14ac:dyDescent="0.2">
      <c r="A624" s="45">
        <f t="shared" si="576"/>
        <v>598</v>
      </c>
      <c r="B624" s="57">
        <f t="shared" si="595"/>
        <v>9.6757489643182745E-2</v>
      </c>
      <c r="C624" s="16">
        <f t="shared" si="577"/>
        <v>9.1444877038952654E-2</v>
      </c>
      <c r="D624" s="34">
        <f t="shared" si="578"/>
        <v>1</v>
      </c>
      <c r="E624" s="49">
        <f t="shared" si="596"/>
        <v>7.9177365968656155E-2</v>
      </c>
      <c r="F624" s="49">
        <f t="shared" si="579"/>
        <v>4.5750536470236587E-2</v>
      </c>
      <c r="G624" s="20">
        <f t="shared" si="550"/>
        <v>4.5750536470236587E-2</v>
      </c>
      <c r="H624" s="49">
        <f t="shared" si="580"/>
        <v>30.020341210609974</v>
      </c>
      <c r="I624" s="20">
        <f t="shared" si="551"/>
        <v>30.020341210609974</v>
      </c>
      <c r="J624" s="57">
        <f t="shared" si="581"/>
        <v>0</v>
      </c>
      <c r="K624" s="16">
        <f t="shared" si="552"/>
        <v>30.020341210609974</v>
      </c>
      <c r="L624" s="34">
        <f t="shared" si="582"/>
        <v>1</v>
      </c>
      <c r="M624" s="49">
        <f t="shared" si="597"/>
        <v>59.97969040086096</v>
      </c>
      <c r="N624" s="20">
        <f t="shared" si="598"/>
        <v>59.97969040086096</v>
      </c>
      <c r="O624" s="16">
        <f t="shared" si="583"/>
        <v>30.02030959913904</v>
      </c>
      <c r="P624" s="49">
        <f t="shared" si="599"/>
        <v>4.5750536470236573E-2</v>
      </c>
      <c r="Q624" s="20">
        <f t="shared" si="553"/>
        <v>4.5750536470236573E-2</v>
      </c>
      <c r="R624" s="49">
        <f t="shared" si="600"/>
        <v>9.1444877036749236E-2</v>
      </c>
      <c r="S624" s="20">
        <f t="shared" si="554"/>
        <v>9.1444877036749236E-2</v>
      </c>
      <c r="T624" s="57">
        <f t="shared" si="601"/>
        <v>-8.3790502107451509E-2</v>
      </c>
      <c r="U624" s="16">
        <f t="shared" si="584"/>
        <v>-4.613136138795354E-3</v>
      </c>
      <c r="V624" s="16">
        <f t="shared" si="602"/>
        <v>-4.613136138795354E-3</v>
      </c>
      <c r="W624" s="34">
        <f t="shared" si="555"/>
        <v>4</v>
      </c>
      <c r="X624" s="49">
        <f t="shared" si="603"/>
        <v>59.979658896698815</v>
      </c>
      <c r="Y624" s="20">
        <f t="shared" si="604"/>
        <v>59.979658896698815</v>
      </c>
      <c r="Z624" s="16">
        <f t="shared" si="585"/>
        <v>30.020341103301185</v>
      </c>
      <c r="AA624" s="49">
        <f t="shared" si="556"/>
        <v>-2.6655795153970939E-3</v>
      </c>
      <c r="AB624" s="20">
        <f t="shared" si="586"/>
        <v>359.99733442048461</v>
      </c>
      <c r="AC624" s="49">
        <f t="shared" si="587"/>
        <v>5.3278831700323765E-3</v>
      </c>
      <c r="AD624" s="20">
        <f t="shared" si="588"/>
        <v>359.99467211682997</v>
      </c>
      <c r="AF624" s="58">
        <f t="shared" si="605"/>
        <v>6.1112555232351244</v>
      </c>
      <c r="AG624" s="51">
        <f t="shared" si="589"/>
        <v>366.67533139410745</v>
      </c>
      <c r="AH624" s="16">
        <f t="shared" si="590"/>
        <v>250.00590776870965</v>
      </c>
      <c r="AI624" s="52">
        <f t="shared" si="557"/>
        <v>159.84158166458721</v>
      </c>
      <c r="AJ624" s="52">
        <f t="shared" si="591"/>
        <v>4.8416115985617125E-2</v>
      </c>
      <c r="AK624" s="16">
        <f t="shared" si="606"/>
        <v>28.941730454791525</v>
      </c>
      <c r="AL624" s="16">
        <f t="shared" si="607"/>
        <v>28.939064875276131</v>
      </c>
      <c r="AM624" s="32">
        <f t="shared" si="558"/>
        <v>6.1112555034268006</v>
      </c>
      <c r="AN624" s="32">
        <f t="shared" si="559"/>
        <v>-4.9204415956592554E-4</v>
      </c>
      <c r="AO624" s="32">
        <f t="shared" si="560"/>
        <v>5.3481724632152208</v>
      </c>
      <c r="AP624" s="32">
        <f t="shared" si="561"/>
        <v>-4.9204415956592554E-4</v>
      </c>
      <c r="AQ624" s="32">
        <f t="shared" si="562"/>
        <v>2.9571092526098526</v>
      </c>
      <c r="AR624" s="56">
        <f t="shared" si="608"/>
        <v>3506.8090057845143</v>
      </c>
      <c r="AS624" s="56">
        <f t="shared" si="608"/>
        <v>-0.10374331056812271</v>
      </c>
      <c r="AT624" s="56">
        <f t="shared" si="608"/>
        <v>904.83615128712756</v>
      </c>
      <c r="AU624" s="55">
        <f t="shared" si="593"/>
        <v>0.31005890174502254</v>
      </c>
      <c r="AV624" s="56">
        <f t="shared" si="563"/>
        <v>11547.551126537453</v>
      </c>
      <c r="AW624" s="53">
        <f t="shared" si="564"/>
        <v>1.0320303054033779E-2</v>
      </c>
      <c r="AX624" s="53">
        <f t="shared" si="565"/>
        <v>9.6757500327704665E-2</v>
      </c>
      <c r="AY624" s="56">
        <f t="shared" si="566"/>
        <v>676.65734327332279</v>
      </c>
      <c r="AZ624" s="56">
        <f t="shared" si="567"/>
        <v>399.60395416146804</v>
      </c>
      <c r="BA624" s="53">
        <f t="shared" si="568"/>
        <v>7.4403432051347793E-3</v>
      </c>
      <c r="BB624" s="56">
        <f t="shared" si="569"/>
        <v>277.10136066641303</v>
      </c>
      <c r="BC624" s="56">
        <f t="shared" si="570"/>
        <v>-4.797155455827351E-2</v>
      </c>
      <c r="BD624" s="53">
        <f t="shared" si="571"/>
        <v>-4.2873244343274781E-8</v>
      </c>
      <c r="BE624" s="32">
        <f t="shared" si="572"/>
        <v>6.1112554803618799</v>
      </c>
      <c r="BF624" s="53">
        <f t="shared" si="573"/>
        <v>7.195752133858299E-7</v>
      </c>
      <c r="BG624" s="51">
        <f t="shared" si="594"/>
        <v>6.1112561999370936</v>
      </c>
      <c r="BH624" s="51">
        <f t="shared" si="574"/>
        <v>-8.9372221932541331E-3</v>
      </c>
      <c r="BI624" s="51">
        <f t="shared" si="575"/>
        <v>-8.3790492853265966E-2</v>
      </c>
    </row>
    <row r="625" spans="1:61" ht="12.75" customHeight="1" x14ac:dyDescent="0.2">
      <c r="A625" s="45">
        <f t="shared" si="576"/>
        <v>599</v>
      </c>
      <c r="B625" s="57">
        <f t="shared" si="595"/>
        <v>9.6757500327704665E-2</v>
      </c>
      <c r="C625" s="16">
        <f t="shared" si="577"/>
        <v>9.1429617157700704E-2</v>
      </c>
      <c r="D625" s="34">
        <f t="shared" si="578"/>
        <v>1</v>
      </c>
      <c r="E625" s="49">
        <f t="shared" si="596"/>
        <v>7.9164128081649243E-2</v>
      </c>
      <c r="F625" s="49">
        <f t="shared" si="579"/>
        <v>4.5742945359566481E-2</v>
      </c>
      <c r="G625" s="20">
        <f t="shared" si="550"/>
        <v>4.5742945359566481E-2</v>
      </c>
      <c r="H625" s="49">
        <f t="shared" si="580"/>
        <v>30.020372704242689</v>
      </c>
      <c r="I625" s="20">
        <f t="shared" si="551"/>
        <v>30.020372704242689</v>
      </c>
      <c r="J625" s="57">
        <f t="shared" si="581"/>
        <v>0</v>
      </c>
      <c r="K625" s="16">
        <f t="shared" si="552"/>
        <v>30.020372704242689</v>
      </c>
      <c r="L625" s="34">
        <f t="shared" si="582"/>
        <v>1</v>
      </c>
      <c r="M625" s="49">
        <f t="shared" si="597"/>
        <v>59.979658896698815</v>
      </c>
      <c r="N625" s="20">
        <f t="shared" si="598"/>
        <v>59.979658896698815</v>
      </c>
      <c r="O625" s="16">
        <f t="shared" si="583"/>
        <v>30.020341103301185</v>
      </c>
      <c r="P625" s="49">
        <f t="shared" si="599"/>
        <v>4.5742945359566467E-2</v>
      </c>
      <c r="Q625" s="20">
        <f t="shared" si="553"/>
        <v>4.5742945359566467E-2</v>
      </c>
      <c r="R625" s="49">
        <f t="shared" si="600"/>
        <v>9.1429617157676182E-2</v>
      </c>
      <c r="S625" s="20">
        <f t="shared" si="554"/>
        <v>9.1429617157676182E-2</v>
      </c>
      <c r="T625" s="57">
        <f t="shared" si="601"/>
        <v>-8.3790492853265966E-2</v>
      </c>
      <c r="U625" s="16">
        <f t="shared" si="584"/>
        <v>-4.6263647716167228E-3</v>
      </c>
      <c r="V625" s="16">
        <f t="shared" si="602"/>
        <v>-4.6263647716167228E-3</v>
      </c>
      <c r="W625" s="34">
        <f t="shared" si="555"/>
        <v>4</v>
      </c>
      <c r="X625" s="49">
        <f t="shared" si="603"/>
        <v>59.979627403682549</v>
      </c>
      <c r="Y625" s="20">
        <f t="shared" si="604"/>
        <v>59.979627403682549</v>
      </c>
      <c r="Z625" s="16">
        <f t="shared" si="585"/>
        <v>30.020372596317451</v>
      </c>
      <c r="AA625" s="49">
        <f t="shared" si="556"/>
        <v>-2.6732267252940214E-3</v>
      </c>
      <c r="AB625" s="20">
        <f t="shared" si="586"/>
        <v>359.99732677327472</v>
      </c>
      <c r="AC625" s="49">
        <f t="shared" si="587"/>
        <v>5.3431631615592388E-3</v>
      </c>
      <c r="AD625" s="20">
        <f t="shared" si="588"/>
        <v>359.99465683683843</v>
      </c>
      <c r="AF625" s="58">
        <f t="shared" si="605"/>
        <v>6.1112561999370936</v>
      </c>
      <c r="AG625" s="51">
        <f t="shared" si="589"/>
        <v>366.67537199622564</v>
      </c>
      <c r="AH625" s="16">
        <f t="shared" si="590"/>
        <v>250.00593545197205</v>
      </c>
      <c r="AI625" s="52">
        <f t="shared" si="557"/>
        <v>159.8416170632442</v>
      </c>
      <c r="AJ625" s="52">
        <f t="shared" si="591"/>
        <v>4.8416172084841946E-2</v>
      </c>
      <c r="AK625" s="16">
        <f t="shared" si="606"/>
        <v>28.990146626876367</v>
      </c>
      <c r="AL625" s="16">
        <f t="shared" si="607"/>
        <v>28.987473400151089</v>
      </c>
      <c r="AM625" s="32">
        <f t="shared" si="558"/>
        <v>6.1112561800150003</v>
      </c>
      <c r="AN625" s="32">
        <f t="shared" si="559"/>
        <v>-4.9345520042249214E-4</v>
      </c>
      <c r="AO625" s="32">
        <f t="shared" si="560"/>
        <v>5.3456727199313914</v>
      </c>
      <c r="AP625" s="32">
        <f t="shared" si="561"/>
        <v>-4.9345520042249214E-4</v>
      </c>
      <c r="AQ625" s="32">
        <f t="shared" si="562"/>
        <v>2.961627132026051</v>
      </c>
      <c r="AR625" s="56">
        <f t="shared" si="608"/>
        <v>3512.1546785044457</v>
      </c>
      <c r="AS625" s="56">
        <f t="shared" si="608"/>
        <v>-0.10423676576854519</v>
      </c>
      <c r="AT625" s="56">
        <f t="shared" si="608"/>
        <v>907.79777841915359</v>
      </c>
      <c r="AU625" s="55">
        <f t="shared" si="593"/>
        <v>0.31005890174502254</v>
      </c>
      <c r="AV625" s="56">
        <f t="shared" si="563"/>
        <v>11547.553683868264</v>
      </c>
      <c r="AW625" s="53">
        <f t="shared" si="564"/>
        <v>1.0320305339577153E-2</v>
      </c>
      <c r="AX625" s="53">
        <f t="shared" si="565"/>
        <v>9.6757511041704561E-2</v>
      </c>
      <c r="AY625" s="56">
        <f t="shared" si="566"/>
        <v>676.65726834677048</v>
      </c>
      <c r="AZ625" s="56">
        <f t="shared" si="567"/>
        <v>399.60404265811053</v>
      </c>
      <c r="BA625" s="53">
        <f t="shared" si="568"/>
        <v>7.4403432051347793E-3</v>
      </c>
      <c r="BB625" s="56">
        <f t="shared" si="569"/>
        <v>277.10142203352359</v>
      </c>
      <c r="BC625" s="56">
        <f t="shared" si="570"/>
        <v>-4.8196344863640661E-2</v>
      </c>
      <c r="BD625" s="53">
        <f t="shared" si="571"/>
        <v>-4.3074144434521515E-8</v>
      </c>
      <c r="BE625" s="32">
        <f t="shared" si="572"/>
        <v>6.1112561568629493</v>
      </c>
      <c r="BF625" s="53">
        <f t="shared" si="573"/>
        <v>7.2163866782944121E-7</v>
      </c>
      <c r="BG625" s="51">
        <f t="shared" si="594"/>
        <v>6.1112568785016173</v>
      </c>
      <c r="BH625" s="51">
        <f t="shared" si="574"/>
        <v>-8.9372221930877575E-3</v>
      </c>
      <c r="BI625" s="51">
        <f t="shared" si="575"/>
        <v>-8.379048357354961E-2</v>
      </c>
    </row>
    <row r="626" spans="1:61" ht="12.75" customHeight="1" x14ac:dyDescent="0.2">
      <c r="A626" s="45">
        <f t="shared" si="576"/>
        <v>600</v>
      </c>
      <c r="B626" s="57">
        <f t="shared" si="595"/>
        <v>9.6757511041704561E-2</v>
      </c>
      <c r="C626" s="16">
        <f t="shared" si="577"/>
        <v>9.141434788011793E-2</v>
      </c>
      <c r="D626" s="34">
        <f t="shared" si="578"/>
        <v>1</v>
      </c>
      <c r="E626" s="49">
        <f t="shared" si="596"/>
        <v>7.9150882076122281E-2</v>
      </c>
      <c r="F626" s="49">
        <f t="shared" si="579"/>
        <v>4.5735349517892383E-2</v>
      </c>
      <c r="G626" s="20">
        <f t="shared" si="550"/>
        <v>4.5735349517892383E-2</v>
      </c>
      <c r="H626" s="49">
        <f t="shared" si="580"/>
        <v>30.020404186724765</v>
      </c>
      <c r="I626" s="20">
        <f t="shared" si="551"/>
        <v>30.020404186724765</v>
      </c>
      <c r="J626" s="57">
        <f t="shared" si="581"/>
        <v>0</v>
      </c>
      <c r="K626" s="16">
        <f t="shared" si="552"/>
        <v>30.020404186724765</v>
      </c>
      <c r="L626" s="34">
        <f t="shared" si="582"/>
        <v>1</v>
      </c>
      <c r="M626" s="49">
        <f t="shared" si="597"/>
        <v>59.979627403682549</v>
      </c>
      <c r="N626" s="20">
        <f t="shared" si="598"/>
        <v>59.979627403682549</v>
      </c>
      <c r="O626" s="16">
        <f t="shared" si="583"/>
        <v>30.020372596317451</v>
      </c>
      <c r="P626" s="49">
        <f t="shared" si="599"/>
        <v>4.5735349517892383E-2</v>
      </c>
      <c r="Q626" s="20">
        <f t="shared" si="553"/>
        <v>4.5735349517892383E-2</v>
      </c>
      <c r="R626" s="49">
        <f t="shared" si="600"/>
        <v>9.1414347881667038E-2</v>
      </c>
      <c r="S626" s="20">
        <f t="shared" si="554"/>
        <v>9.1414347881667038E-2</v>
      </c>
      <c r="T626" s="57">
        <f t="shared" si="601"/>
        <v>-8.379048357354961E-2</v>
      </c>
      <c r="U626" s="16">
        <f t="shared" si="584"/>
        <v>-4.6396014974273286E-3</v>
      </c>
      <c r="V626" s="16">
        <f t="shared" si="602"/>
        <v>-4.6396014974273286E-3</v>
      </c>
      <c r="W626" s="34">
        <f t="shared" si="555"/>
        <v>4</v>
      </c>
      <c r="X626" s="49">
        <f t="shared" si="603"/>
        <v>59.979595921819083</v>
      </c>
      <c r="Y626" s="20">
        <f t="shared" si="604"/>
        <v>59.979595921819083</v>
      </c>
      <c r="Z626" s="16">
        <f t="shared" si="585"/>
        <v>30.020404078180917</v>
      </c>
      <c r="AA626" s="49">
        <f t="shared" si="556"/>
        <v>-2.6808786297197388E-3</v>
      </c>
      <c r="AB626" s="20">
        <f t="shared" si="586"/>
        <v>359.99731912137025</v>
      </c>
      <c r="AC626" s="49">
        <f t="shared" si="587"/>
        <v>5.3584524302043284E-3</v>
      </c>
      <c r="AD626" s="20">
        <f t="shared" si="588"/>
        <v>359.99464154756981</v>
      </c>
      <c r="AF626" s="58">
        <f t="shared" si="605"/>
        <v>6.1112568785016173</v>
      </c>
      <c r="AG626" s="51">
        <f t="shared" si="589"/>
        <v>366.67541271009702</v>
      </c>
      <c r="AH626" s="16">
        <f t="shared" si="590"/>
        <v>250.00596321142982</v>
      </c>
      <c r="AI626" s="52">
        <f t="shared" si="557"/>
        <v>159.84165255933638</v>
      </c>
      <c r="AJ626" s="52">
        <f t="shared" si="591"/>
        <v>4.8416228147630136E-2</v>
      </c>
      <c r="AK626" s="16">
        <f t="shared" si="606"/>
        <v>29.038562855023997</v>
      </c>
      <c r="AL626" s="16">
        <f t="shared" si="607"/>
        <v>29.035881976394251</v>
      </c>
      <c r="AM626" s="32">
        <f t="shared" si="558"/>
        <v>6.1112568584653584</v>
      </c>
      <c r="AN626" s="32">
        <f t="shared" si="559"/>
        <v>-4.9486710495313881E-4</v>
      </c>
      <c r="AO626" s="32">
        <f t="shared" si="560"/>
        <v>5.3431691591290571</v>
      </c>
      <c r="AP626" s="32">
        <f t="shared" si="561"/>
        <v>-4.9486710495313881E-4</v>
      </c>
      <c r="AQ626" s="32">
        <f t="shared" si="562"/>
        <v>2.9661429040206335</v>
      </c>
      <c r="AR626" s="56">
        <f t="shared" si="608"/>
        <v>3517.4978476635747</v>
      </c>
      <c r="AS626" s="56">
        <f t="shared" si="608"/>
        <v>-0.10473163287349833</v>
      </c>
      <c r="AT626" s="56">
        <f t="shared" si="608"/>
        <v>910.76392132317426</v>
      </c>
      <c r="AU626" s="55">
        <f t="shared" si="593"/>
        <v>0.31005890174502254</v>
      </c>
      <c r="AV626" s="56">
        <f t="shared" si="563"/>
        <v>11547.556248238154</v>
      </c>
      <c r="AW626" s="53">
        <f t="shared" si="564"/>
        <v>1.0320307631411509E-2</v>
      </c>
      <c r="AX626" s="53">
        <f t="shared" si="565"/>
        <v>9.6757521785193631E-2</v>
      </c>
      <c r="AY626" s="56">
        <f t="shared" si="566"/>
        <v>676.65719321400718</v>
      </c>
      <c r="AZ626" s="56">
        <f t="shared" si="567"/>
        <v>399.60413139834094</v>
      </c>
      <c r="BA626" s="53">
        <f t="shared" si="568"/>
        <v>7.4403432051347793E-3</v>
      </c>
      <c r="BB626" s="56">
        <f t="shared" si="569"/>
        <v>277.10148356954784</v>
      </c>
      <c r="BC626" s="56">
        <f t="shared" si="570"/>
        <v>-4.8421753881598306E-2</v>
      </c>
      <c r="BD626" s="53">
        <f t="shared" si="571"/>
        <v>-4.3275597482959556E-8</v>
      </c>
      <c r="BE626" s="32">
        <f t="shared" si="572"/>
        <v>6.1112568352260199</v>
      </c>
      <c r="BF626" s="53">
        <f t="shared" si="573"/>
        <v>7.2370338464946891E-7</v>
      </c>
      <c r="BG626" s="51">
        <f t="shared" si="594"/>
        <v>6.1112575589294043</v>
      </c>
      <c r="BH626" s="51">
        <f t="shared" si="574"/>
        <v>-8.9372221929208025E-3</v>
      </c>
      <c r="BI626" s="51">
        <f t="shared" si="575"/>
        <v>-8.3790474268292683E-2</v>
      </c>
    </row>
    <row r="627" spans="1:61" ht="12.75" customHeight="1" x14ac:dyDescent="0.2">
      <c r="A627" s="45">
        <f t="shared" si="576"/>
        <v>601</v>
      </c>
      <c r="B627" s="57">
        <f t="shared" si="595"/>
        <v>9.6757521785193631E-2</v>
      </c>
      <c r="C627" s="16">
        <f t="shared" si="577"/>
        <v>9.1399069355020401E-2</v>
      </c>
      <c r="D627" s="34">
        <f t="shared" si="578"/>
        <v>1</v>
      </c>
      <c r="E627" s="49">
        <f t="shared" si="596"/>
        <v>7.9137628080936037E-2</v>
      </c>
      <c r="F627" s="49">
        <f t="shared" si="579"/>
        <v>4.5727749019653166E-2</v>
      </c>
      <c r="G627" s="20">
        <f t="shared" si="550"/>
        <v>4.5727749019653166E-2</v>
      </c>
      <c r="H627" s="49">
        <f t="shared" si="580"/>
        <v>30.02043565804939</v>
      </c>
      <c r="I627" s="20">
        <f t="shared" si="551"/>
        <v>30.02043565804939</v>
      </c>
      <c r="J627" s="57">
        <f t="shared" si="581"/>
        <v>0</v>
      </c>
      <c r="K627" s="16">
        <f t="shared" si="552"/>
        <v>30.02043565804939</v>
      </c>
      <c r="L627" s="34">
        <f t="shared" si="582"/>
        <v>1</v>
      </c>
      <c r="M627" s="49">
        <f t="shared" si="597"/>
        <v>59.979595921819083</v>
      </c>
      <c r="N627" s="20">
        <f t="shared" si="598"/>
        <v>59.979595921819083</v>
      </c>
      <c r="O627" s="16">
        <f t="shared" si="583"/>
        <v>30.020404078180917</v>
      </c>
      <c r="P627" s="49">
        <f t="shared" si="599"/>
        <v>4.5727749019653159E-2</v>
      </c>
      <c r="Q627" s="20">
        <f t="shared" si="553"/>
        <v>4.5727749019653159E-2</v>
      </c>
      <c r="R627" s="49">
        <f t="shared" si="600"/>
        <v>9.1399069355548937E-2</v>
      </c>
      <c r="S627" s="20">
        <f t="shared" si="554"/>
        <v>9.1399069355548937E-2</v>
      </c>
      <c r="T627" s="57">
        <f t="shared" si="601"/>
        <v>-8.3790474268292683E-2</v>
      </c>
      <c r="U627" s="16">
        <f t="shared" si="584"/>
        <v>-4.6528461873566462E-3</v>
      </c>
      <c r="V627" s="16">
        <f t="shared" si="602"/>
        <v>-4.6528461873566462E-3</v>
      </c>
      <c r="W627" s="34">
        <f t="shared" si="555"/>
        <v>4</v>
      </c>
      <c r="X627" s="49">
        <f t="shared" si="603"/>
        <v>59.979564451115195</v>
      </c>
      <c r="Y627" s="20">
        <f t="shared" si="604"/>
        <v>59.979564451115195</v>
      </c>
      <c r="Z627" s="16">
        <f t="shared" si="585"/>
        <v>30.020435548884805</v>
      </c>
      <c r="AA627" s="49">
        <f t="shared" si="556"/>
        <v>-2.6885351542162792E-3</v>
      </c>
      <c r="AB627" s="20">
        <f t="shared" si="586"/>
        <v>359.99731146484578</v>
      </c>
      <c r="AC627" s="49">
        <f t="shared" si="587"/>
        <v>5.3737508967845573E-3</v>
      </c>
      <c r="AD627" s="20">
        <f t="shared" si="588"/>
        <v>359.99462624910319</v>
      </c>
      <c r="AF627" s="58">
        <f t="shared" si="605"/>
        <v>6.1112575589294043</v>
      </c>
      <c r="AG627" s="51">
        <f t="shared" si="589"/>
        <v>366.67545353576423</v>
      </c>
      <c r="AH627" s="16">
        <f t="shared" si="590"/>
        <v>250.00599104711199</v>
      </c>
      <c r="AI627" s="52">
        <f t="shared" si="557"/>
        <v>159.8416881529009</v>
      </c>
      <c r="AJ627" s="52">
        <f t="shared" si="591"/>
        <v>4.8416284173868007E-2</v>
      </c>
      <c r="AK627" s="16">
        <f t="shared" si="606"/>
        <v>29.086979139197865</v>
      </c>
      <c r="AL627" s="16">
        <f t="shared" si="607"/>
        <v>29.084290604043645</v>
      </c>
      <c r="AM627" s="32">
        <f t="shared" si="558"/>
        <v>6.1112575387785846</v>
      </c>
      <c r="AN627" s="32">
        <f t="shared" si="559"/>
        <v>-4.9627985941396921E-4</v>
      </c>
      <c r="AO627" s="32">
        <f t="shared" si="560"/>
        <v>5.3406617825787208</v>
      </c>
      <c r="AP627" s="32">
        <f t="shared" si="561"/>
        <v>-4.9627985941396921E-4</v>
      </c>
      <c r="AQ627" s="32">
        <f t="shared" si="562"/>
        <v>2.9706565653708887</v>
      </c>
      <c r="AR627" s="56">
        <f t="shared" si="608"/>
        <v>3522.8385094461532</v>
      </c>
      <c r="AS627" s="56">
        <f t="shared" si="608"/>
        <v>-0.10522791273291231</v>
      </c>
      <c r="AT627" s="56">
        <f t="shared" si="608"/>
        <v>913.73457788854512</v>
      </c>
      <c r="AU627" s="55">
        <f t="shared" si="593"/>
        <v>0.31005890174502254</v>
      </c>
      <c r="AV627" s="56">
        <f t="shared" si="563"/>
        <v>11547.558819649808</v>
      </c>
      <c r="AW627" s="53">
        <f t="shared" si="564"/>
        <v>1.0320309929539247E-2</v>
      </c>
      <c r="AX627" s="53">
        <f t="shared" si="565"/>
        <v>9.6757532558183174E-2</v>
      </c>
      <c r="AY627" s="56">
        <f t="shared" si="566"/>
        <v>676.65711787495434</v>
      </c>
      <c r="AZ627" s="56">
        <f t="shared" si="567"/>
        <v>399.60422038225227</v>
      </c>
      <c r="BA627" s="53">
        <f t="shared" si="568"/>
        <v>7.4403432051347793E-3</v>
      </c>
      <c r="BB627" s="56">
        <f t="shared" si="569"/>
        <v>277.10154527455012</v>
      </c>
      <c r="BC627" s="56">
        <f t="shared" si="570"/>
        <v>-4.8647781848046634E-2</v>
      </c>
      <c r="BD627" s="53">
        <f t="shared" si="571"/>
        <v>-4.3477603699418123E-8</v>
      </c>
      <c r="BE627" s="32">
        <f t="shared" si="572"/>
        <v>6.1112575154518005</v>
      </c>
      <c r="BF627" s="53">
        <f t="shared" si="573"/>
        <v>7.2576934374417876E-7</v>
      </c>
      <c r="BG627" s="51">
        <f t="shared" si="594"/>
        <v>6.1112582412211447</v>
      </c>
      <c r="BH627" s="51">
        <f t="shared" si="574"/>
        <v>-8.9372221927532698E-3</v>
      </c>
      <c r="BI627" s="51">
        <f t="shared" si="575"/>
        <v>-8.3790464937485501E-2</v>
      </c>
    </row>
    <row r="628" spans="1:61" ht="12.75" customHeight="1" x14ac:dyDescent="0.2">
      <c r="A628" s="45">
        <f t="shared" si="576"/>
        <v>602</v>
      </c>
      <c r="B628" s="57">
        <f t="shared" si="595"/>
        <v>9.6757532558183174E-2</v>
      </c>
      <c r="C628" s="16">
        <f t="shared" si="577"/>
        <v>9.1383781661363628E-2</v>
      </c>
      <c r="D628" s="34">
        <f t="shared" si="578"/>
        <v>1</v>
      </c>
      <c r="E628" s="49">
        <f t="shared" si="596"/>
        <v>7.9124366164462515E-2</v>
      </c>
      <c r="F628" s="49">
        <f t="shared" si="579"/>
        <v>4.5720143904336208E-2</v>
      </c>
      <c r="G628" s="20">
        <f t="shared" si="550"/>
        <v>4.5720143904336208E-2</v>
      </c>
      <c r="H628" s="49">
        <f t="shared" si="580"/>
        <v>30.020467118209837</v>
      </c>
      <c r="I628" s="20">
        <f t="shared" si="551"/>
        <v>30.020467118209837</v>
      </c>
      <c r="J628" s="57">
        <f t="shared" si="581"/>
        <v>0</v>
      </c>
      <c r="K628" s="16">
        <f t="shared" si="552"/>
        <v>30.020467118209837</v>
      </c>
      <c r="L628" s="34">
        <f t="shared" si="582"/>
        <v>1</v>
      </c>
      <c r="M628" s="49">
        <f t="shared" si="597"/>
        <v>59.979564451115209</v>
      </c>
      <c r="N628" s="20">
        <f t="shared" si="598"/>
        <v>59.979564451115209</v>
      </c>
      <c r="O628" s="16">
        <f t="shared" si="583"/>
        <v>30.020435548884791</v>
      </c>
      <c r="P628" s="49">
        <f t="shared" si="599"/>
        <v>4.5720143904336173E-2</v>
      </c>
      <c r="Q628" s="20">
        <f t="shared" si="553"/>
        <v>4.5720143904336173E-2</v>
      </c>
      <c r="R628" s="49">
        <f t="shared" si="600"/>
        <v>9.1383781662423419E-2</v>
      </c>
      <c r="S628" s="20">
        <f t="shared" si="554"/>
        <v>9.1383781662423419E-2</v>
      </c>
      <c r="T628" s="57">
        <f t="shared" si="601"/>
        <v>-8.3790464937485501E-2</v>
      </c>
      <c r="U628" s="16">
        <f t="shared" si="584"/>
        <v>-4.6660987730229864E-3</v>
      </c>
      <c r="V628" s="16">
        <f t="shared" si="602"/>
        <v>-4.6660987730229864E-3</v>
      </c>
      <c r="W628" s="34">
        <f t="shared" si="555"/>
        <v>4</v>
      </c>
      <c r="X628" s="49">
        <f t="shared" si="603"/>
        <v>59.979532991577635</v>
      </c>
      <c r="Y628" s="20">
        <f t="shared" si="604"/>
        <v>59.979532991577635</v>
      </c>
      <c r="Z628" s="16">
        <f t="shared" si="585"/>
        <v>30.020467008422365</v>
      </c>
      <c r="AA628" s="49">
        <f t="shared" si="556"/>
        <v>-2.6961962592773488E-3</v>
      </c>
      <c r="AB628" s="20">
        <f t="shared" si="586"/>
        <v>359.99730380374075</v>
      </c>
      <c r="AC628" s="49">
        <f t="shared" si="587"/>
        <v>5.389058550587817E-3</v>
      </c>
      <c r="AD628" s="20">
        <f t="shared" si="588"/>
        <v>359.99461094144942</v>
      </c>
      <c r="AF628" s="58">
        <f t="shared" si="605"/>
        <v>6.1112582412211447</v>
      </c>
      <c r="AG628" s="51">
        <f t="shared" si="589"/>
        <v>366.67549447326871</v>
      </c>
      <c r="AH628" s="16">
        <f t="shared" si="590"/>
        <v>250.00601895904686</v>
      </c>
      <c r="AI628" s="52">
        <f t="shared" si="557"/>
        <v>159.84172384397391</v>
      </c>
      <c r="AJ628" s="52">
        <f t="shared" si="591"/>
        <v>4.8416340163612404E-2</v>
      </c>
      <c r="AK628" s="16">
        <f t="shared" si="606"/>
        <v>29.135395479361478</v>
      </c>
      <c r="AL628" s="16">
        <f t="shared" si="607"/>
        <v>29.132699283102227</v>
      </c>
      <c r="AM628" s="32">
        <f t="shared" si="558"/>
        <v>6.111258220955369</v>
      </c>
      <c r="AN628" s="32">
        <f t="shared" si="559"/>
        <v>-4.9769345651291656E-4</v>
      </c>
      <c r="AO628" s="32">
        <f t="shared" si="560"/>
        <v>5.3381505920554018</v>
      </c>
      <c r="AP628" s="32">
        <f t="shared" si="561"/>
        <v>-4.9769345651291656E-4</v>
      </c>
      <c r="AQ628" s="32">
        <f t="shared" si="562"/>
        <v>2.9751681128523053</v>
      </c>
      <c r="AR628" s="56">
        <f t="shared" si="608"/>
        <v>3528.1766600382089</v>
      </c>
      <c r="AS628" s="56">
        <f t="shared" si="608"/>
        <v>-0.10572560618942523</v>
      </c>
      <c r="AT628" s="56">
        <f t="shared" si="608"/>
        <v>916.70974600139743</v>
      </c>
      <c r="AU628" s="55">
        <f t="shared" si="593"/>
        <v>0.31005890174502254</v>
      </c>
      <c r="AV628" s="56">
        <f t="shared" si="563"/>
        <v>11547.56139810584</v>
      </c>
      <c r="AW628" s="53">
        <f t="shared" si="564"/>
        <v>1.0320312233962703E-2</v>
      </c>
      <c r="AX628" s="53">
        <f t="shared" si="565"/>
        <v>9.6757543360684109E-2</v>
      </c>
      <c r="AY628" s="56">
        <f t="shared" si="566"/>
        <v>676.65704232953544</v>
      </c>
      <c r="AZ628" s="56">
        <f t="shared" si="567"/>
        <v>399.60430960993477</v>
      </c>
      <c r="BA628" s="53">
        <f t="shared" si="568"/>
        <v>7.4403432051347793E-3</v>
      </c>
      <c r="BB628" s="56">
        <f t="shared" si="569"/>
        <v>277.10160714859308</v>
      </c>
      <c r="BC628" s="56">
        <f t="shared" si="570"/>
        <v>-4.8874428992405683E-2</v>
      </c>
      <c r="BD628" s="53">
        <f t="shared" si="571"/>
        <v>-4.3680163288935016E-8</v>
      </c>
      <c r="BE628" s="32">
        <f t="shared" si="572"/>
        <v>6.1112581975409812</v>
      </c>
      <c r="BF628" s="53">
        <f t="shared" si="573"/>
        <v>7.2783653444712446E-7</v>
      </c>
      <c r="BG628" s="51">
        <f t="shared" si="594"/>
        <v>6.1112589253775154</v>
      </c>
      <c r="BH628" s="51">
        <f t="shared" si="574"/>
        <v>-8.9372221925851595E-3</v>
      </c>
      <c r="BI628" s="51">
        <f t="shared" si="575"/>
        <v>-8.3790455581118611E-2</v>
      </c>
    </row>
    <row r="629" spans="1:61" ht="12.75" customHeight="1" x14ac:dyDescent="0.2">
      <c r="A629" s="45">
        <f t="shared" si="576"/>
        <v>603</v>
      </c>
      <c r="B629" s="57">
        <f t="shared" si="595"/>
        <v>9.6757543360684109E-2</v>
      </c>
      <c r="C629" s="16">
        <f t="shared" si="577"/>
        <v>9.1368484810118389E-2</v>
      </c>
      <c r="D629" s="34">
        <f t="shared" si="578"/>
        <v>1</v>
      </c>
      <c r="E629" s="49">
        <f t="shared" si="596"/>
        <v>7.9111096336209247E-2</v>
      </c>
      <c r="F629" s="49">
        <f t="shared" si="579"/>
        <v>4.5712534177415685E-2</v>
      </c>
      <c r="G629" s="20">
        <f t="shared" si="550"/>
        <v>4.5712534177415685E-2</v>
      </c>
      <c r="H629" s="49">
        <f t="shared" si="580"/>
        <v>30.020498567199397</v>
      </c>
      <c r="I629" s="20">
        <f t="shared" si="551"/>
        <v>30.020498567199397</v>
      </c>
      <c r="J629" s="57">
        <f t="shared" si="581"/>
        <v>0</v>
      </c>
      <c r="K629" s="16">
        <f t="shared" si="552"/>
        <v>30.020498567199397</v>
      </c>
      <c r="L629" s="34">
        <f t="shared" si="582"/>
        <v>1</v>
      </c>
      <c r="M629" s="49">
        <f t="shared" si="597"/>
        <v>59.979532991577635</v>
      </c>
      <c r="N629" s="20">
        <f t="shared" si="598"/>
        <v>59.979532991577635</v>
      </c>
      <c r="O629" s="16">
        <f t="shared" si="583"/>
        <v>30.020467008422365</v>
      </c>
      <c r="P629" s="49">
        <f t="shared" si="599"/>
        <v>4.5712534177415678E-2</v>
      </c>
      <c r="Q629" s="20">
        <f t="shared" si="553"/>
        <v>4.5712534177415678E-2</v>
      </c>
      <c r="R629" s="49">
        <f t="shared" si="600"/>
        <v>9.1368484809656633E-2</v>
      </c>
      <c r="S629" s="20">
        <f t="shared" si="554"/>
        <v>9.1368484809656633E-2</v>
      </c>
      <c r="T629" s="57">
        <f t="shared" si="601"/>
        <v>-8.3790455581118611E-2</v>
      </c>
      <c r="U629" s="16">
        <f t="shared" si="584"/>
        <v>-4.6793592449093646E-3</v>
      </c>
      <c r="V629" s="16">
        <f t="shared" si="602"/>
        <v>-4.6793592449093646E-3</v>
      </c>
      <c r="W629" s="34">
        <f t="shared" si="555"/>
        <v>4</v>
      </c>
      <c r="X629" s="49">
        <f t="shared" si="603"/>
        <v>59.979501543213111</v>
      </c>
      <c r="Y629" s="20">
        <f t="shared" si="604"/>
        <v>59.979501543213111</v>
      </c>
      <c r="Z629" s="16">
        <f t="shared" si="585"/>
        <v>30.020498456786889</v>
      </c>
      <c r="AA629" s="49">
        <f t="shared" si="556"/>
        <v>-2.7038619394100737E-3</v>
      </c>
      <c r="AB629" s="20">
        <f t="shared" si="586"/>
        <v>359.99729613806056</v>
      </c>
      <c r="AC629" s="49">
        <f t="shared" si="587"/>
        <v>5.404375313550573E-3</v>
      </c>
      <c r="AD629" s="20">
        <f t="shared" si="588"/>
        <v>359.99459562468644</v>
      </c>
      <c r="AF629" s="58">
        <f t="shared" si="605"/>
        <v>6.1112589253775154</v>
      </c>
      <c r="AG629" s="51">
        <f t="shared" si="589"/>
        <v>366.67553552265093</v>
      </c>
      <c r="AH629" s="16">
        <f t="shared" si="590"/>
        <v>250.00604694726201</v>
      </c>
      <c r="AI629" s="52">
        <f t="shared" si="557"/>
        <v>159.84175963259071</v>
      </c>
      <c r="AJ629" s="52">
        <f t="shared" si="591"/>
        <v>4.8416396116863325E-2</v>
      </c>
      <c r="AK629" s="16">
        <f t="shared" si="606"/>
        <v>29.183811875478341</v>
      </c>
      <c r="AL629" s="16">
        <f t="shared" si="607"/>
        <v>29.181108013538903</v>
      </c>
      <c r="AM629" s="32">
        <f t="shared" si="558"/>
        <v>6.1112589049963875</v>
      </c>
      <c r="AN629" s="32">
        <f t="shared" si="559"/>
        <v>-4.9910789523651474E-4</v>
      </c>
      <c r="AO629" s="32">
        <f t="shared" si="560"/>
        <v>5.3356355893386036</v>
      </c>
      <c r="AP629" s="32">
        <f t="shared" si="561"/>
        <v>-4.9910789523651474E-4</v>
      </c>
      <c r="AQ629" s="32">
        <f t="shared" si="562"/>
        <v>2.9796775432386871</v>
      </c>
      <c r="AR629" s="56">
        <f t="shared" si="608"/>
        <v>3533.5122956275472</v>
      </c>
      <c r="AS629" s="56">
        <f t="shared" si="608"/>
        <v>-0.10622471408466173</v>
      </c>
      <c r="AT629" s="56">
        <f t="shared" si="608"/>
        <v>919.68942354463616</v>
      </c>
      <c r="AU629" s="55">
        <f t="shared" si="593"/>
        <v>0.31005890174502254</v>
      </c>
      <c r="AV629" s="56">
        <f t="shared" si="563"/>
        <v>11547.563983608798</v>
      </c>
      <c r="AW629" s="53">
        <f t="shared" si="564"/>
        <v>1.0320314544684153E-2</v>
      </c>
      <c r="AX629" s="53">
        <f t="shared" si="565"/>
        <v>9.6757554192707082E-2</v>
      </c>
      <c r="AY629" s="56">
        <f t="shared" si="566"/>
        <v>676.65696657767626</v>
      </c>
      <c r="AZ629" s="56">
        <f t="shared" si="567"/>
        <v>399.6043990814768</v>
      </c>
      <c r="BA629" s="53">
        <f t="shared" si="568"/>
        <v>7.4403432051347793E-3</v>
      </c>
      <c r="BB629" s="56">
        <f t="shared" si="569"/>
        <v>277.10166919173793</v>
      </c>
      <c r="BC629" s="56">
        <f t="shared" si="570"/>
        <v>-4.9101695538467993E-2</v>
      </c>
      <c r="BD629" s="53">
        <f t="shared" si="571"/>
        <v>-4.3883276451518587E-8</v>
      </c>
      <c r="BE629" s="32">
        <f t="shared" si="572"/>
        <v>6.1112588814942388</v>
      </c>
      <c r="BF629" s="53">
        <f t="shared" si="573"/>
        <v>7.2990495527380887E-7</v>
      </c>
      <c r="BG629" s="51">
        <f t="shared" si="594"/>
        <v>6.1112596113991939</v>
      </c>
      <c r="BH629" s="51">
        <f t="shared" si="574"/>
        <v>-8.9372221924164698E-3</v>
      </c>
      <c r="BI629" s="51">
        <f t="shared" si="575"/>
        <v>-8.3790446199182772E-2</v>
      </c>
    </row>
    <row r="630" spans="1:61" ht="12.75" customHeight="1" x14ac:dyDescent="0.2">
      <c r="A630" s="45">
        <f t="shared" si="576"/>
        <v>604</v>
      </c>
      <c r="B630" s="57">
        <f t="shared" si="595"/>
        <v>9.6757554192707082E-2</v>
      </c>
      <c r="C630" s="16">
        <f t="shared" si="577"/>
        <v>9.1353178879160168E-2</v>
      </c>
      <c r="D630" s="34">
        <f t="shared" si="578"/>
        <v>1</v>
      </c>
      <c r="E630" s="49">
        <f t="shared" si="596"/>
        <v>7.9097818663612818E-2</v>
      </c>
      <c r="F630" s="49">
        <f t="shared" si="579"/>
        <v>4.5704919877838986E-2</v>
      </c>
      <c r="G630" s="20">
        <f t="shared" si="550"/>
        <v>4.5704919877838986E-2</v>
      </c>
      <c r="H630" s="49">
        <f t="shared" si="580"/>
        <v>30.020530005011395</v>
      </c>
      <c r="I630" s="20">
        <f t="shared" si="551"/>
        <v>30.020530005011395</v>
      </c>
      <c r="J630" s="57">
        <f t="shared" si="581"/>
        <v>0</v>
      </c>
      <c r="K630" s="16">
        <f t="shared" si="552"/>
        <v>30.020530005011395</v>
      </c>
      <c r="L630" s="34">
        <f t="shared" si="582"/>
        <v>1</v>
      </c>
      <c r="M630" s="49">
        <f t="shared" si="597"/>
        <v>59.979501543213111</v>
      </c>
      <c r="N630" s="20">
        <f t="shared" si="598"/>
        <v>59.979501543213111</v>
      </c>
      <c r="O630" s="16">
        <f t="shared" si="583"/>
        <v>30.020498456786889</v>
      </c>
      <c r="P630" s="49">
        <f t="shared" si="599"/>
        <v>4.5704919877838979E-2</v>
      </c>
      <c r="Q630" s="20">
        <f t="shared" si="553"/>
        <v>4.5704919877838979E-2</v>
      </c>
      <c r="R630" s="49">
        <f t="shared" si="600"/>
        <v>9.1353178880426447E-2</v>
      </c>
      <c r="S630" s="20">
        <f t="shared" si="554"/>
        <v>9.1353178880426447E-2</v>
      </c>
      <c r="T630" s="57">
        <f t="shared" si="601"/>
        <v>-8.3790446199182772E-2</v>
      </c>
      <c r="U630" s="16">
        <f t="shared" si="584"/>
        <v>-4.6926275355699543E-3</v>
      </c>
      <c r="V630" s="16">
        <f t="shared" si="602"/>
        <v>-4.6926275355699543E-3</v>
      </c>
      <c r="W630" s="34">
        <f t="shared" si="555"/>
        <v>4</v>
      </c>
      <c r="X630" s="49">
        <f t="shared" si="603"/>
        <v>59.979470106028295</v>
      </c>
      <c r="Y630" s="20">
        <f t="shared" si="604"/>
        <v>59.979470106028295</v>
      </c>
      <c r="Z630" s="16">
        <f t="shared" si="585"/>
        <v>30.020529893971705</v>
      </c>
      <c r="AA630" s="49">
        <f t="shared" si="556"/>
        <v>-2.711532155648619E-3</v>
      </c>
      <c r="AB630" s="20">
        <f t="shared" si="586"/>
        <v>359.99728846784433</v>
      </c>
      <c r="AC630" s="49">
        <f t="shared" si="587"/>
        <v>5.419701108448958E-3</v>
      </c>
      <c r="AD630" s="20">
        <f t="shared" si="588"/>
        <v>359.99458029889155</v>
      </c>
      <c r="AF630" s="58">
        <f t="shared" si="605"/>
        <v>6.1112596113991939</v>
      </c>
      <c r="AG630" s="51">
        <f t="shared" si="589"/>
        <v>366.67557668395165</v>
      </c>
      <c r="AH630" s="16">
        <f t="shared" si="590"/>
        <v>250.00607501178524</v>
      </c>
      <c r="AI630" s="52">
        <f t="shared" si="557"/>
        <v>159.84179551878691</v>
      </c>
      <c r="AJ630" s="52">
        <f t="shared" si="591"/>
        <v>4.8416452033507085E-2</v>
      </c>
      <c r="AK630" s="16">
        <f t="shared" si="606"/>
        <v>29.232228327511848</v>
      </c>
      <c r="AL630" s="16">
        <f t="shared" si="607"/>
        <v>29.229516795356176</v>
      </c>
      <c r="AM630" s="32">
        <f t="shared" si="558"/>
        <v>6.1112595909023195</v>
      </c>
      <c r="AN630" s="32">
        <f t="shared" si="559"/>
        <v>-5.0052316839251652E-4</v>
      </c>
      <c r="AO630" s="32">
        <f t="shared" si="560"/>
        <v>5.3331167762088185</v>
      </c>
      <c r="AP630" s="32">
        <f t="shared" si="561"/>
        <v>-5.0052316839251652E-4</v>
      </c>
      <c r="AQ630" s="32">
        <f t="shared" si="562"/>
        <v>2.9841848533084616</v>
      </c>
      <c r="AR630" s="56">
        <f t="shared" si="608"/>
        <v>3538.8454124037562</v>
      </c>
      <c r="AS630" s="56">
        <f t="shared" si="608"/>
        <v>-0.10672523725305424</v>
      </c>
      <c r="AT630" s="56">
        <f t="shared" si="608"/>
        <v>922.67360839794458</v>
      </c>
      <c r="AU630" s="55">
        <f t="shared" si="593"/>
        <v>0.31005890174502254</v>
      </c>
      <c r="AV630" s="56">
        <f t="shared" si="563"/>
        <v>11547.566576161256</v>
      </c>
      <c r="AW630" s="53">
        <f t="shared" si="564"/>
        <v>1.0320316861705895E-2</v>
      </c>
      <c r="AX630" s="53">
        <f t="shared" si="565"/>
        <v>9.6757565054262862E-2</v>
      </c>
      <c r="AY630" s="56">
        <f t="shared" si="566"/>
        <v>676.65689061930141</v>
      </c>
      <c r="AZ630" s="56">
        <f t="shared" si="567"/>
        <v>399.6044887969673</v>
      </c>
      <c r="BA630" s="53">
        <f t="shared" si="568"/>
        <v>7.4403432051347793E-3</v>
      </c>
      <c r="BB630" s="56">
        <f t="shared" si="569"/>
        <v>277.10173140404652</v>
      </c>
      <c r="BC630" s="56">
        <f t="shared" si="570"/>
        <v>-4.9329581712413528E-2</v>
      </c>
      <c r="BD630" s="53">
        <f t="shared" si="571"/>
        <v>-4.4086943389310916E-8</v>
      </c>
      <c r="BE630" s="32">
        <f t="shared" si="572"/>
        <v>6.111259567312251</v>
      </c>
      <c r="BF630" s="53">
        <f t="shared" si="573"/>
        <v>7.3197459570376505E-7</v>
      </c>
      <c r="BG630" s="51">
        <f t="shared" si="594"/>
        <v>6.1112602992868466</v>
      </c>
      <c r="BH630" s="51">
        <f t="shared" si="574"/>
        <v>-8.9372221922472024E-3</v>
      </c>
      <c r="BI630" s="51">
        <f t="shared" si="575"/>
        <v>-8.3790436791668699E-2</v>
      </c>
    </row>
    <row r="631" spans="1:61" ht="12.75" customHeight="1" x14ac:dyDescent="0.2">
      <c r="A631" s="45">
        <f t="shared" si="576"/>
        <v>605</v>
      </c>
      <c r="B631" s="57">
        <f t="shared" si="595"/>
        <v>9.6757565054262862E-2</v>
      </c>
      <c r="C631" s="16">
        <f t="shared" si="577"/>
        <v>9.1337863945796016E-2</v>
      </c>
      <c r="D631" s="34">
        <f t="shared" si="578"/>
        <v>1</v>
      </c>
      <c r="E631" s="49">
        <f t="shared" si="596"/>
        <v>7.9084533213617636E-2</v>
      </c>
      <c r="F631" s="49">
        <f t="shared" si="579"/>
        <v>4.5697301044269313E-2</v>
      </c>
      <c r="G631" s="20">
        <f t="shared" si="550"/>
        <v>4.5697301044269313E-2</v>
      </c>
      <c r="H631" s="49">
        <f t="shared" si="580"/>
        <v>30.020561431639202</v>
      </c>
      <c r="I631" s="20">
        <f t="shared" si="551"/>
        <v>30.020561431639202</v>
      </c>
      <c r="J631" s="57">
        <f t="shared" si="581"/>
        <v>0</v>
      </c>
      <c r="K631" s="16">
        <f t="shared" si="552"/>
        <v>30.020561431639202</v>
      </c>
      <c r="L631" s="34">
        <f t="shared" si="582"/>
        <v>1</v>
      </c>
      <c r="M631" s="49">
        <f t="shared" si="597"/>
        <v>59.979470106028295</v>
      </c>
      <c r="N631" s="20">
        <f t="shared" si="598"/>
        <v>59.979470106028295</v>
      </c>
      <c r="O631" s="16">
        <f t="shared" si="583"/>
        <v>30.020529893971705</v>
      </c>
      <c r="P631" s="49">
        <f t="shared" si="599"/>
        <v>4.5697301044269292E-2</v>
      </c>
      <c r="Q631" s="20">
        <f t="shared" si="553"/>
        <v>4.5697301044269292E-2</v>
      </c>
      <c r="R631" s="49">
        <f t="shared" si="600"/>
        <v>9.133786394596459E-2</v>
      </c>
      <c r="S631" s="20">
        <f t="shared" si="554"/>
        <v>9.133786394596459E-2</v>
      </c>
      <c r="T631" s="57">
        <f t="shared" si="601"/>
        <v>-8.3790436791668699E-2</v>
      </c>
      <c r="U631" s="16">
        <f t="shared" si="584"/>
        <v>-4.7059035780510627E-3</v>
      </c>
      <c r="V631" s="16">
        <f t="shared" si="602"/>
        <v>-4.7059035780510627E-3</v>
      </c>
      <c r="W631" s="34">
        <f t="shared" si="555"/>
        <v>4</v>
      </c>
      <c r="X631" s="49">
        <f t="shared" si="603"/>
        <v>59.979438680029794</v>
      </c>
      <c r="Y631" s="20">
        <f t="shared" si="604"/>
        <v>59.979438680029794</v>
      </c>
      <c r="Z631" s="16">
        <f t="shared" si="585"/>
        <v>30.020561319970206</v>
      </c>
      <c r="AA631" s="49">
        <f t="shared" si="556"/>
        <v>-2.7192068693113083E-3</v>
      </c>
      <c r="AB631" s="20">
        <f t="shared" si="586"/>
        <v>359.9972807931307</v>
      </c>
      <c r="AC631" s="49">
        <f t="shared" si="587"/>
        <v>5.4350358588733261E-3</v>
      </c>
      <c r="AD631" s="20">
        <f t="shared" si="588"/>
        <v>359.99456496414115</v>
      </c>
      <c r="AF631" s="58">
        <f t="shared" si="605"/>
        <v>6.1112602992868466</v>
      </c>
      <c r="AG631" s="51">
        <f t="shared" si="589"/>
        <v>366.67561795721082</v>
      </c>
      <c r="AH631" s="16">
        <f t="shared" si="590"/>
        <v>250.00610315264376</v>
      </c>
      <c r="AI631" s="52">
        <f t="shared" si="557"/>
        <v>159.84183150259736</v>
      </c>
      <c r="AJ631" s="52">
        <f t="shared" si="591"/>
        <v>4.8416507913543683E-2</v>
      </c>
      <c r="AK631" s="16">
        <f t="shared" si="606"/>
        <v>29.280644835425392</v>
      </c>
      <c r="AL631" s="16">
        <f t="shared" si="607"/>
        <v>29.27792562855609</v>
      </c>
      <c r="AM631" s="32">
        <f t="shared" si="558"/>
        <v>6.1112602786738286</v>
      </c>
      <c r="AN631" s="32">
        <f t="shared" si="559"/>
        <v>-5.0193926884116414E-4</v>
      </c>
      <c r="AO631" s="32">
        <f t="shared" si="560"/>
        <v>5.330594154449269</v>
      </c>
      <c r="AP631" s="32">
        <f t="shared" si="561"/>
        <v>-5.0193926884116414E-4</v>
      </c>
      <c r="AQ631" s="32">
        <f t="shared" si="562"/>
        <v>2.9886900398415026</v>
      </c>
      <c r="AR631" s="56">
        <f t="shared" si="608"/>
        <v>3544.1760065582052</v>
      </c>
      <c r="AS631" s="56">
        <f t="shared" si="608"/>
        <v>-0.10722717652189541</v>
      </c>
      <c r="AT631" s="56">
        <f t="shared" si="608"/>
        <v>925.66229843778603</v>
      </c>
      <c r="AU631" s="55">
        <f t="shared" si="593"/>
        <v>0.31005890174502254</v>
      </c>
      <c r="AV631" s="56">
        <f t="shared" si="563"/>
        <v>11547.56917576573</v>
      </c>
      <c r="AW631" s="53">
        <f t="shared" si="564"/>
        <v>1.0320319185030184E-2</v>
      </c>
      <c r="AX631" s="53">
        <f t="shared" si="565"/>
        <v>9.6757575945362023E-2</v>
      </c>
      <c r="AY631" s="56">
        <f t="shared" si="566"/>
        <v>676.65681445433745</v>
      </c>
      <c r="AZ631" s="56">
        <f t="shared" si="567"/>
        <v>399.60457875649342</v>
      </c>
      <c r="BA631" s="53">
        <f t="shared" si="568"/>
        <v>7.4403432051347793E-3</v>
      </c>
      <c r="BB631" s="56">
        <f t="shared" si="569"/>
        <v>277.10179378557916</v>
      </c>
      <c r="BC631" s="56">
        <f t="shared" si="570"/>
        <v>-4.9558087735135814E-2</v>
      </c>
      <c r="BD631" s="53">
        <f t="shared" si="571"/>
        <v>-4.4291164299729433E-8</v>
      </c>
      <c r="BE631" s="32">
        <f t="shared" si="572"/>
        <v>6.111260254995682</v>
      </c>
      <c r="BF631" s="53">
        <f t="shared" si="573"/>
        <v>7.3404544529329128E-7</v>
      </c>
      <c r="BG631" s="51">
        <f t="shared" si="594"/>
        <v>6.1112609890411269</v>
      </c>
      <c r="BH631" s="51">
        <f t="shared" si="574"/>
        <v>-8.9372221920773556E-3</v>
      </c>
      <c r="BI631" s="51">
        <f t="shared" si="575"/>
        <v>-8.3790427358567246E-2</v>
      </c>
    </row>
    <row r="632" spans="1:61" ht="12.75" customHeight="1" x14ac:dyDescent="0.2">
      <c r="A632" s="45">
        <f t="shared" si="576"/>
        <v>606</v>
      </c>
      <c r="B632" s="57">
        <f t="shared" si="595"/>
        <v>9.6757575945362023E-2</v>
      </c>
      <c r="C632" s="16">
        <f t="shared" si="577"/>
        <v>9.1322540086537174E-2</v>
      </c>
      <c r="D632" s="34">
        <f t="shared" si="578"/>
        <v>1</v>
      </c>
      <c r="E632" s="49">
        <f t="shared" si="596"/>
        <v>7.9071240052478856E-2</v>
      </c>
      <c r="F632" s="49">
        <f t="shared" si="579"/>
        <v>4.5689677714972003E-2</v>
      </c>
      <c r="G632" s="20">
        <f t="shared" si="550"/>
        <v>4.5689677714972003E-2</v>
      </c>
      <c r="H632" s="49">
        <f t="shared" si="580"/>
        <v>30.020592847076305</v>
      </c>
      <c r="I632" s="20">
        <f t="shared" si="551"/>
        <v>30.020592847076305</v>
      </c>
      <c r="J632" s="57">
        <f t="shared" si="581"/>
        <v>0</v>
      </c>
      <c r="K632" s="16">
        <f t="shared" si="552"/>
        <v>30.020592847076305</v>
      </c>
      <c r="L632" s="34">
        <f t="shared" si="582"/>
        <v>1</v>
      </c>
      <c r="M632" s="49">
        <f t="shared" si="597"/>
        <v>59.979438680029794</v>
      </c>
      <c r="N632" s="20">
        <f t="shared" si="598"/>
        <v>59.979438680029794</v>
      </c>
      <c r="O632" s="16">
        <f t="shared" si="583"/>
        <v>30.020561319970206</v>
      </c>
      <c r="P632" s="49">
        <f t="shared" si="599"/>
        <v>4.5689677714971989E-2</v>
      </c>
      <c r="Q632" s="20">
        <f t="shared" si="553"/>
        <v>4.5689677714971989E-2</v>
      </c>
      <c r="R632" s="49">
        <f t="shared" si="600"/>
        <v>9.1322540089550666E-2</v>
      </c>
      <c r="S632" s="20">
        <f t="shared" si="554"/>
        <v>9.1322540089550666E-2</v>
      </c>
      <c r="T632" s="57">
        <f t="shared" si="601"/>
        <v>-8.3790427358567246E-2</v>
      </c>
      <c r="U632" s="16">
        <f t="shared" si="584"/>
        <v>-4.7191873060883904E-3</v>
      </c>
      <c r="V632" s="16">
        <f t="shared" si="602"/>
        <v>-4.7191873060883904E-3</v>
      </c>
      <c r="W632" s="34">
        <f t="shared" si="555"/>
        <v>4</v>
      </c>
      <c r="X632" s="49">
        <f t="shared" si="603"/>
        <v>59.979407265224168</v>
      </c>
      <c r="Y632" s="20">
        <f t="shared" si="604"/>
        <v>59.979407265224168</v>
      </c>
      <c r="Z632" s="16">
        <f t="shared" si="585"/>
        <v>30.020592734775832</v>
      </c>
      <c r="AA632" s="49">
        <f t="shared" si="556"/>
        <v>-2.726886042114613E-3</v>
      </c>
      <c r="AB632" s="20">
        <f t="shared" si="586"/>
        <v>359.99727311395787</v>
      </c>
      <c r="AC632" s="49">
        <f t="shared" si="587"/>
        <v>5.4503794892282542E-3</v>
      </c>
      <c r="AD632" s="20">
        <f t="shared" si="588"/>
        <v>359.99454962051078</v>
      </c>
      <c r="AF632" s="58">
        <f t="shared" si="605"/>
        <v>6.1112609890411269</v>
      </c>
      <c r="AG632" s="51">
        <f t="shared" si="589"/>
        <v>366.67565934246761</v>
      </c>
      <c r="AH632" s="16">
        <f t="shared" si="590"/>
        <v>250.00613136986431</v>
      </c>
      <c r="AI632" s="52">
        <f t="shared" si="557"/>
        <v>159.84186758405625</v>
      </c>
      <c r="AJ632" s="52">
        <f t="shared" si="591"/>
        <v>4.8416563757086806E-2</v>
      </c>
      <c r="AK632" s="16">
        <f t="shared" si="606"/>
        <v>29.329061399182478</v>
      </c>
      <c r="AL632" s="16">
        <f t="shared" si="607"/>
        <v>29.326334513140353</v>
      </c>
      <c r="AM632" s="32">
        <f t="shared" si="558"/>
        <v>6.1112609683115711</v>
      </c>
      <c r="AN632" s="32">
        <f t="shared" si="559"/>
        <v>-5.033561895162298E-4</v>
      </c>
      <c r="AO632" s="32">
        <f t="shared" si="560"/>
        <v>5.3280677258459122</v>
      </c>
      <c r="AP632" s="32">
        <f t="shared" si="561"/>
        <v>-5.033561895162298E-4</v>
      </c>
      <c r="AQ632" s="32">
        <f t="shared" si="562"/>
        <v>2.9931930996191434</v>
      </c>
      <c r="AR632" s="56">
        <f t="shared" si="608"/>
        <v>3549.5040742840511</v>
      </c>
      <c r="AS632" s="56">
        <f t="shared" si="608"/>
        <v>-0.10773053271141164</v>
      </c>
      <c r="AT632" s="56">
        <f t="shared" si="608"/>
        <v>928.65549153740517</v>
      </c>
      <c r="AU632" s="55">
        <f t="shared" si="593"/>
        <v>0.31005890174502254</v>
      </c>
      <c r="AV632" s="56">
        <f t="shared" si="563"/>
        <v>11547.571782424691</v>
      </c>
      <c r="AW632" s="53">
        <f t="shared" si="564"/>
        <v>1.0320321514659222E-2</v>
      </c>
      <c r="AX632" s="53">
        <f t="shared" si="565"/>
        <v>9.6757586866014836E-2</v>
      </c>
      <c r="AY632" s="56">
        <f t="shared" si="566"/>
        <v>676.65673808271231</v>
      </c>
      <c r="AZ632" s="56">
        <f t="shared" si="567"/>
        <v>399.6046689601406</v>
      </c>
      <c r="BA632" s="53">
        <f t="shared" si="568"/>
        <v>7.4403432051347793E-3</v>
      </c>
      <c r="BB632" s="56">
        <f t="shared" si="569"/>
        <v>277.10185633639503</v>
      </c>
      <c r="BC632" s="56">
        <f t="shared" si="570"/>
        <v>-4.9787213823321963E-2</v>
      </c>
      <c r="BD632" s="53">
        <f t="shared" si="571"/>
        <v>-4.4495939376432242E-8</v>
      </c>
      <c r="BE632" s="32">
        <f t="shared" si="572"/>
        <v>6.1112609445451875</v>
      </c>
      <c r="BF632" s="53">
        <f t="shared" si="573"/>
        <v>7.3611749370621982E-7</v>
      </c>
      <c r="BG632" s="51">
        <f t="shared" si="594"/>
        <v>6.1112616806626816</v>
      </c>
      <c r="BH632" s="51">
        <f t="shared" si="574"/>
        <v>-8.9372221919069312E-3</v>
      </c>
      <c r="BI632" s="51">
        <f t="shared" si="575"/>
        <v>-8.3790417899869504E-2</v>
      </c>
    </row>
    <row r="633" spans="1:61" ht="12.75" customHeight="1" x14ac:dyDescent="0.2">
      <c r="A633" s="45">
        <f t="shared" si="576"/>
        <v>607</v>
      </c>
      <c r="B633" s="57">
        <f t="shared" si="595"/>
        <v>9.6757586866014836E-2</v>
      </c>
      <c r="C633" s="16">
        <f t="shared" si="577"/>
        <v>9.1307207376814858E-2</v>
      </c>
      <c r="D633" s="34">
        <f t="shared" si="578"/>
        <v>1</v>
      </c>
      <c r="E633" s="49">
        <f t="shared" si="596"/>
        <v>7.9057939245516351E-2</v>
      </c>
      <c r="F633" s="49">
        <f t="shared" si="579"/>
        <v>4.5682049927672212E-2</v>
      </c>
      <c r="G633" s="20">
        <f t="shared" si="550"/>
        <v>4.5682049927672212E-2</v>
      </c>
      <c r="H633" s="49">
        <f t="shared" si="580"/>
        <v>30.020624251316161</v>
      </c>
      <c r="I633" s="20">
        <f t="shared" si="551"/>
        <v>30.020624251316161</v>
      </c>
      <c r="J633" s="57">
        <f t="shared" si="581"/>
        <v>0</v>
      </c>
      <c r="K633" s="16">
        <f t="shared" si="552"/>
        <v>30.020624251316161</v>
      </c>
      <c r="L633" s="34">
        <f t="shared" si="582"/>
        <v>1</v>
      </c>
      <c r="M633" s="49">
        <f t="shared" si="597"/>
        <v>59.979407265224168</v>
      </c>
      <c r="N633" s="20">
        <f t="shared" si="598"/>
        <v>59.979407265224168</v>
      </c>
      <c r="O633" s="16">
        <f t="shared" si="583"/>
        <v>30.020592734775832</v>
      </c>
      <c r="P633" s="49">
        <f t="shared" si="599"/>
        <v>4.5682049927672198E-2</v>
      </c>
      <c r="Q633" s="20">
        <f t="shared" si="553"/>
        <v>4.5682049927672198E-2</v>
      </c>
      <c r="R633" s="49">
        <f t="shared" si="600"/>
        <v>9.1307207374566796E-2</v>
      </c>
      <c r="S633" s="20">
        <f t="shared" si="554"/>
        <v>9.1307207374566796E-2</v>
      </c>
      <c r="T633" s="57">
        <f t="shared" si="601"/>
        <v>-8.3790417899869504E-2</v>
      </c>
      <c r="U633" s="16">
        <f t="shared" si="584"/>
        <v>-4.7324786543531533E-3</v>
      </c>
      <c r="V633" s="16">
        <f t="shared" si="602"/>
        <v>-4.7324786543531533E-3</v>
      </c>
      <c r="W633" s="34">
        <f t="shared" si="555"/>
        <v>4</v>
      </c>
      <c r="X633" s="49">
        <f t="shared" si="603"/>
        <v>59.979375861617918</v>
      </c>
      <c r="Y633" s="20">
        <f t="shared" si="604"/>
        <v>59.979375861617918</v>
      </c>
      <c r="Z633" s="16">
        <f t="shared" si="585"/>
        <v>30.020624138382082</v>
      </c>
      <c r="AA633" s="49">
        <f t="shared" si="556"/>
        <v>-2.7345696363153568E-3</v>
      </c>
      <c r="AB633" s="20">
        <f t="shared" si="586"/>
        <v>359.99726543036371</v>
      </c>
      <c r="AC633" s="49">
        <f t="shared" si="587"/>
        <v>5.4657319247452619E-3</v>
      </c>
      <c r="AD633" s="20">
        <f t="shared" si="588"/>
        <v>359.99453426807526</v>
      </c>
      <c r="AF633" s="58">
        <f t="shared" si="605"/>
        <v>6.1112616806626816</v>
      </c>
      <c r="AG633" s="51">
        <f t="shared" si="589"/>
        <v>366.67570083976091</v>
      </c>
      <c r="AH633" s="16">
        <f t="shared" si="590"/>
        <v>250.00615966347337</v>
      </c>
      <c r="AI633" s="52">
        <f t="shared" si="557"/>
        <v>159.84190376319748</v>
      </c>
      <c r="AJ633" s="52">
        <f t="shared" si="591"/>
        <v>4.8416619563965924E-2</v>
      </c>
      <c r="AK633" s="16">
        <f t="shared" si="606"/>
        <v>29.377478018746444</v>
      </c>
      <c r="AL633" s="16">
        <f t="shared" si="607"/>
        <v>29.374743449110156</v>
      </c>
      <c r="AM633" s="32">
        <f t="shared" si="558"/>
        <v>6.1112616598161917</v>
      </c>
      <c r="AN633" s="32">
        <f t="shared" si="559"/>
        <v>-5.0477392345126774E-4</v>
      </c>
      <c r="AO633" s="32">
        <f t="shared" si="560"/>
        <v>5.325537492187439</v>
      </c>
      <c r="AP633" s="32">
        <f t="shared" si="561"/>
        <v>-5.0477392345126774E-4</v>
      </c>
      <c r="AQ633" s="32">
        <f t="shared" si="562"/>
        <v>2.9976940294241636</v>
      </c>
      <c r="AR633" s="56">
        <f t="shared" si="608"/>
        <v>3554.8296117762384</v>
      </c>
      <c r="AS633" s="56">
        <f t="shared" si="608"/>
        <v>-0.10823530663486292</v>
      </c>
      <c r="AT633" s="56">
        <f t="shared" si="608"/>
        <v>931.65318556682928</v>
      </c>
      <c r="AU633" s="55">
        <f t="shared" si="593"/>
        <v>0.31005890174502254</v>
      </c>
      <c r="AV633" s="56">
        <f t="shared" si="563"/>
        <v>11547.57439614059</v>
      </c>
      <c r="AW633" s="53">
        <f t="shared" si="564"/>
        <v>1.0320323850595205E-2</v>
      </c>
      <c r="AX633" s="53">
        <f t="shared" si="565"/>
        <v>9.6757597816231652E-2</v>
      </c>
      <c r="AY633" s="56">
        <f t="shared" si="566"/>
        <v>676.65666150435425</v>
      </c>
      <c r="AZ633" s="56">
        <f t="shared" si="567"/>
        <v>399.6047594079937</v>
      </c>
      <c r="BA633" s="53">
        <f t="shared" si="568"/>
        <v>7.4403432051347793E-3</v>
      </c>
      <c r="BB633" s="56">
        <f t="shared" si="569"/>
        <v>277.10191905655307</v>
      </c>
      <c r="BC633" s="56">
        <f t="shared" si="570"/>
        <v>-5.001696019252222E-2</v>
      </c>
      <c r="BD633" s="53">
        <f t="shared" si="571"/>
        <v>-4.4701268812061383E-8</v>
      </c>
      <c r="BE633" s="32">
        <f t="shared" si="572"/>
        <v>6.1112616359614131</v>
      </c>
      <c r="BF633" s="53">
        <f t="shared" si="573"/>
        <v>7.3819073075230896E-7</v>
      </c>
      <c r="BG633" s="51">
        <f t="shared" si="594"/>
        <v>6.1112623741521439</v>
      </c>
      <c r="BH633" s="51">
        <f t="shared" si="574"/>
        <v>-8.9372221917359291E-3</v>
      </c>
      <c r="BI633" s="51">
        <f t="shared" si="575"/>
        <v>-8.379040841556662E-2</v>
      </c>
    </row>
    <row r="634" spans="1:61" ht="12.75" customHeight="1" x14ac:dyDescent="0.2">
      <c r="A634" s="45">
        <f t="shared" si="576"/>
        <v>608</v>
      </c>
      <c r="B634" s="57">
        <f t="shared" si="595"/>
        <v>9.6757597816231652E-2</v>
      </c>
      <c r="C634" s="16">
        <f t="shared" si="577"/>
        <v>9.1291865891491852E-2</v>
      </c>
      <c r="D634" s="34">
        <f t="shared" si="578"/>
        <v>1</v>
      </c>
      <c r="E634" s="49">
        <f t="shared" si="596"/>
        <v>7.9044630857557696E-2</v>
      </c>
      <c r="F634" s="49">
        <f t="shared" si="579"/>
        <v>4.5674417719811018E-2</v>
      </c>
      <c r="G634" s="20">
        <f t="shared" si="550"/>
        <v>4.5674417719811018E-2</v>
      </c>
      <c r="H634" s="49">
        <f t="shared" si="580"/>
        <v>30.020655644352363</v>
      </c>
      <c r="I634" s="20">
        <f t="shared" si="551"/>
        <v>30.020655644352363</v>
      </c>
      <c r="J634" s="57">
        <f t="shared" si="581"/>
        <v>0</v>
      </c>
      <c r="K634" s="16">
        <f t="shared" si="552"/>
        <v>30.020655644352363</v>
      </c>
      <c r="L634" s="34">
        <f t="shared" si="582"/>
        <v>1</v>
      </c>
      <c r="M634" s="49">
        <f t="shared" si="597"/>
        <v>59.979375861617918</v>
      </c>
      <c r="N634" s="20">
        <f t="shared" si="598"/>
        <v>59.979375861617918</v>
      </c>
      <c r="O634" s="16">
        <f t="shared" si="583"/>
        <v>30.020624138382082</v>
      </c>
      <c r="P634" s="49">
        <f t="shared" si="599"/>
        <v>4.5674417719811018E-2</v>
      </c>
      <c r="Q634" s="20">
        <f t="shared" si="553"/>
        <v>4.5674417719811018E-2</v>
      </c>
      <c r="R634" s="49">
        <f t="shared" si="600"/>
        <v>9.1291865892333054E-2</v>
      </c>
      <c r="S634" s="20">
        <f t="shared" si="554"/>
        <v>9.1291865892333054E-2</v>
      </c>
      <c r="T634" s="57">
        <f t="shared" si="601"/>
        <v>-8.379040841556662E-2</v>
      </c>
      <c r="U634" s="16">
        <f t="shared" si="584"/>
        <v>-4.7457775580089234E-3</v>
      </c>
      <c r="V634" s="16">
        <f t="shared" si="602"/>
        <v>-4.7457775580089234E-3</v>
      </c>
      <c r="W634" s="34">
        <f t="shared" si="555"/>
        <v>4</v>
      </c>
      <c r="X634" s="49">
        <f t="shared" si="603"/>
        <v>59.979344469217473</v>
      </c>
      <c r="Y634" s="20">
        <f t="shared" si="604"/>
        <v>59.979344469217473</v>
      </c>
      <c r="Z634" s="16">
        <f t="shared" si="585"/>
        <v>30.020655530782527</v>
      </c>
      <c r="AA634" s="49">
        <f t="shared" si="556"/>
        <v>-2.742257614454663E-3</v>
      </c>
      <c r="AB634" s="20">
        <f t="shared" si="586"/>
        <v>359.99725774238556</v>
      </c>
      <c r="AC634" s="49">
        <f t="shared" si="587"/>
        <v>5.4810930914192041E-3</v>
      </c>
      <c r="AD634" s="20">
        <f t="shared" si="588"/>
        <v>359.99451890690858</v>
      </c>
      <c r="AF634" s="58">
        <f t="shared" si="605"/>
        <v>6.1112623741521439</v>
      </c>
      <c r="AG634" s="51">
        <f t="shared" si="589"/>
        <v>366.67574244912862</v>
      </c>
      <c r="AH634" s="16">
        <f t="shared" si="590"/>
        <v>250.00618803349681</v>
      </c>
      <c r="AI634" s="52">
        <f t="shared" si="557"/>
        <v>159.8419400400542</v>
      </c>
      <c r="AJ634" s="52">
        <f t="shared" si="591"/>
        <v>4.841667533423788E-2</v>
      </c>
      <c r="AK634" s="16">
        <f t="shared" si="606"/>
        <v>29.425894694080682</v>
      </c>
      <c r="AL634" s="16">
        <f t="shared" si="607"/>
        <v>29.423152436466239</v>
      </c>
      <c r="AM634" s="32">
        <f t="shared" si="558"/>
        <v>6.111262353188323</v>
      </c>
      <c r="AN634" s="32">
        <f t="shared" si="559"/>
        <v>-5.061924637323452E-4</v>
      </c>
      <c r="AO634" s="32">
        <f t="shared" si="560"/>
        <v>5.3230034552652752</v>
      </c>
      <c r="AP634" s="32">
        <f t="shared" si="561"/>
        <v>-5.061924637323452E-4</v>
      </c>
      <c r="AQ634" s="32">
        <f t="shared" si="562"/>
        <v>3.0021928260407957</v>
      </c>
      <c r="AR634" s="56">
        <f t="shared" si="608"/>
        <v>3560.1526152315037</v>
      </c>
      <c r="AS634" s="56">
        <f t="shared" si="608"/>
        <v>-0.10874149909859526</v>
      </c>
      <c r="AT634" s="56">
        <f t="shared" si="608"/>
        <v>934.65537839287003</v>
      </c>
      <c r="AU634" s="55">
        <f t="shared" si="593"/>
        <v>0.31005890174502254</v>
      </c>
      <c r="AV634" s="56">
        <f t="shared" si="563"/>
        <v>11547.577016915817</v>
      </c>
      <c r="AW634" s="53">
        <f t="shared" si="564"/>
        <v>1.0320326192840262E-2</v>
      </c>
      <c r="AX634" s="53">
        <f t="shared" si="565"/>
        <v>9.6757608796022368E-2</v>
      </c>
      <c r="AY634" s="56">
        <f t="shared" si="566"/>
        <v>676.65658471919346</v>
      </c>
      <c r="AZ634" s="56">
        <f t="shared" si="567"/>
        <v>399.60485010013548</v>
      </c>
      <c r="BA634" s="53">
        <f t="shared" si="568"/>
        <v>7.4403432051347793E-3</v>
      </c>
      <c r="BB634" s="56">
        <f t="shared" si="569"/>
        <v>277.1019819461107</v>
      </c>
      <c r="BC634" s="56">
        <f t="shared" si="570"/>
        <v>-5.0247327052716173E-2</v>
      </c>
      <c r="BD634" s="53">
        <f t="shared" si="571"/>
        <v>-4.4907152794280286E-8</v>
      </c>
      <c r="BE634" s="32">
        <f t="shared" si="572"/>
        <v>6.1112623292449912</v>
      </c>
      <c r="BF634" s="53">
        <f t="shared" si="573"/>
        <v>7.4026514631811552E-7</v>
      </c>
      <c r="BG634" s="51">
        <f t="shared" si="594"/>
        <v>6.1112630695101373</v>
      </c>
      <c r="BH634" s="51">
        <f t="shared" si="574"/>
        <v>-8.9372221915643459E-3</v>
      </c>
      <c r="BI634" s="51">
        <f t="shared" si="575"/>
        <v>-8.379039890564989E-2</v>
      </c>
    </row>
    <row r="635" spans="1:61" ht="12.75" customHeight="1" x14ac:dyDescent="0.2">
      <c r="A635" s="45">
        <f t="shared" si="576"/>
        <v>609</v>
      </c>
      <c r="B635" s="57">
        <f t="shared" si="595"/>
        <v>9.6757608796022368E-2</v>
      </c>
      <c r="C635" s="16">
        <f t="shared" si="577"/>
        <v>9.1276515704578287E-2</v>
      </c>
      <c r="D635" s="34">
        <f t="shared" si="578"/>
        <v>1</v>
      </c>
      <c r="E635" s="49">
        <f t="shared" si="596"/>
        <v>7.9031314952692083E-2</v>
      </c>
      <c r="F635" s="49">
        <f t="shared" si="579"/>
        <v>4.5666781128403069E-2</v>
      </c>
      <c r="G635" s="20">
        <f t="shared" si="550"/>
        <v>4.5666781128403069E-2</v>
      </c>
      <c r="H635" s="49">
        <f t="shared" si="580"/>
        <v>30.020687026178493</v>
      </c>
      <c r="I635" s="20">
        <f t="shared" si="551"/>
        <v>30.020687026178493</v>
      </c>
      <c r="J635" s="57">
        <f t="shared" si="581"/>
        <v>0</v>
      </c>
      <c r="K635" s="16">
        <f t="shared" si="552"/>
        <v>30.020687026178493</v>
      </c>
      <c r="L635" s="34">
        <f t="shared" si="582"/>
        <v>1</v>
      </c>
      <c r="M635" s="49">
        <f t="shared" si="597"/>
        <v>59.979344469217473</v>
      </c>
      <c r="N635" s="20">
        <f t="shared" si="598"/>
        <v>59.979344469217473</v>
      </c>
      <c r="O635" s="16">
        <f t="shared" si="583"/>
        <v>30.020655530782527</v>
      </c>
      <c r="P635" s="49">
        <f t="shared" si="599"/>
        <v>4.5666781128403069E-2</v>
      </c>
      <c r="Q635" s="20">
        <f t="shared" si="553"/>
        <v>4.5666781128403069E-2</v>
      </c>
      <c r="R635" s="49">
        <f t="shared" si="600"/>
        <v>9.1276515702351263E-2</v>
      </c>
      <c r="S635" s="20">
        <f t="shared" si="554"/>
        <v>9.1276515702351263E-2</v>
      </c>
      <c r="T635" s="57">
        <f t="shared" si="601"/>
        <v>-8.379039890564989E-2</v>
      </c>
      <c r="U635" s="16">
        <f t="shared" si="584"/>
        <v>-4.7590839529578072E-3</v>
      </c>
      <c r="V635" s="16">
        <f t="shared" si="602"/>
        <v>-4.7590839529578072E-3</v>
      </c>
      <c r="W635" s="34">
        <f t="shared" si="555"/>
        <v>4</v>
      </c>
      <c r="X635" s="49">
        <f t="shared" si="603"/>
        <v>59.979313088029244</v>
      </c>
      <c r="Y635" s="20">
        <f t="shared" si="604"/>
        <v>59.979313088029244</v>
      </c>
      <c r="Z635" s="16">
        <f t="shared" si="585"/>
        <v>30.020686911970756</v>
      </c>
      <c r="AA635" s="49">
        <f t="shared" si="556"/>
        <v>-2.7499499395001979E-3</v>
      </c>
      <c r="AB635" s="20">
        <f t="shared" si="586"/>
        <v>359.99725005006047</v>
      </c>
      <c r="AC635" s="49">
        <f t="shared" si="587"/>
        <v>5.4964629160464329E-3</v>
      </c>
      <c r="AD635" s="20">
        <f t="shared" si="588"/>
        <v>359.99450353708397</v>
      </c>
      <c r="AF635" s="58">
        <f t="shared" si="605"/>
        <v>6.1112630695101373</v>
      </c>
      <c r="AG635" s="51">
        <f t="shared" si="589"/>
        <v>366.67578417060827</v>
      </c>
      <c r="AH635" s="16">
        <f t="shared" si="590"/>
        <v>250.00621647996019</v>
      </c>
      <c r="AI635" s="52">
        <f t="shared" si="557"/>
        <v>159.84197641465909</v>
      </c>
      <c r="AJ635" s="52">
        <f t="shared" si="591"/>
        <v>4.8416731067902674E-2</v>
      </c>
      <c r="AK635" s="16">
        <f t="shared" si="606"/>
        <v>29.474311425148585</v>
      </c>
      <c r="AL635" s="16">
        <f t="shared" si="607"/>
        <v>29.471561475209057</v>
      </c>
      <c r="AM635" s="32">
        <f t="shared" si="558"/>
        <v>6.1112630484285919</v>
      </c>
      <c r="AN635" s="32">
        <f t="shared" si="559"/>
        <v>-5.0761180352430107E-4</v>
      </c>
      <c r="AO635" s="32">
        <f t="shared" si="560"/>
        <v>5.320465616873574</v>
      </c>
      <c r="AP635" s="32">
        <f t="shared" si="561"/>
        <v>-5.0761180352430107E-4</v>
      </c>
      <c r="AQ635" s="32">
        <f t="shared" si="562"/>
        <v>3.006689486254746</v>
      </c>
      <c r="AR635" s="56">
        <f t="shared" ref="AR635:AT650" si="609">AR634+AO635</f>
        <v>3565.4730808483773</v>
      </c>
      <c r="AS635" s="56">
        <f t="shared" si="609"/>
        <v>-0.10924911090211957</v>
      </c>
      <c r="AT635" s="56">
        <f t="shared" si="609"/>
        <v>937.66206787912483</v>
      </c>
      <c r="AU635" s="55">
        <f t="shared" si="593"/>
        <v>0.31005890174502254</v>
      </c>
      <c r="AV635" s="56">
        <f t="shared" si="563"/>
        <v>11547.579644752737</v>
      </c>
      <c r="AW635" s="53">
        <f t="shared" si="564"/>
        <v>1.0320328541396516E-2</v>
      </c>
      <c r="AX635" s="53">
        <f t="shared" si="565"/>
        <v>9.6757619805397002E-2</v>
      </c>
      <c r="AY635" s="56">
        <f t="shared" si="566"/>
        <v>676.65650772716083</v>
      </c>
      <c r="AZ635" s="56">
        <f t="shared" si="567"/>
        <v>399.60494103664769</v>
      </c>
      <c r="BA635" s="53">
        <f t="shared" si="568"/>
        <v>7.4403432051347793E-3</v>
      </c>
      <c r="BB635" s="56">
        <f t="shared" si="569"/>
        <v>277.10204500512452</v>
      </c>
      <c r="BC635" s="56">
        <f t="shared" si="570"/>
        <v>-5.0478314611382302E-2</v>
      </c>
      <c r="BD635" s="53">
        <f t="shared" si="571"/>
        <v>-4.5113591508517065E-8</v>
      </c>
      <c r="BE635" s="32">
        <f t="shared" si="572"/>
        <v>6.1112630243965462</v>
      </c>
      <c r="BF635" s="53">
        <f t="shared" si="573"/>
        <v>7.4234073040539697E-7</v>
      </c>
      <c r="BG635" s="51">
        <f t="shared" si="594"/>
        <v>6.1112637667372764</v>
      </c>
      <c r="BH635" s="51">
        <f t="shared" si="574"/>
        <v>-8.937222191392185E-3</v>
      </c>
      <c r="BI635" s="51">
        <f t="shared" si="575"/>
        <v>-8.3790389370110824E-2</v>
      </c>
    </row>
    <row r="636" spans="1:61" ht="12.75" customHeight="1" x14ac:dyDescent="0.2">
      <c r="A636" s="45">
        <f t="shared" si="576"/>
        <v>610</v>
      </c>
      <c r="B636" s="57">
        <f t="shared" si="595"/>
        <v>9.6757619805397002E-2</v>
      </c>
      <c r="C636" s="16">
        <f t="shared" si="577"/>
        <v>9.126115688934533E-2</v>
      </c>
      <c r="D636" s="34">
        <f t="shared" si="578"/>
        <v>1</v>
      </c>
      <c r="E636" s="49">
        <f t="shared" si="596"/>
        <v>7.9017991594368717E-2</v>
      </c>
      <c r="F636" s="49">
        <f t="shared" si="579"/>
        <v>4.5659140190093546E-2</v>
      </c>
      <c r="G636" s="20">
        <f t="shared" si="550"/>
        <v>4.5659140190093546E-2</v>
      </c>
      <c r="H636" s="49">
        <f t="shared" si="580"/>
        <v>30.020718396788222</v>
      </c>
      <c r="I636" s="20">
        <f t="shared" si="551"/>
        <v>30.020718396788222</v>
      </c>
      <c r="J636" s="57">
        <f t="shared" si="581"/>
        <v>0</v>
      </c>
      <c r="K636" s="16">
        <f t="shared" si="552"/>
        <v>30.020718396788222</v>
      </c>
      <c r="L636" s="34">
        <f t="shared" si="582"/>
        <v>1</v>
      </c>
      <c r="M636" s="49">
        <f t="shared" si="597"/>
        <v>59.979313088029244</v>
      </c>
      <c r="N636" s="20">
        <f t="shared" si="598"/>
        <v>59.979313088029244</v>
      </c>
      <c r="O636" s="16">
        <f t="shared" si="583"/>
        <v>30.020686911970756</v>
      </c>
      <c r="P636" s="49">
        <f t="shared" si="599"/>
        <v>4.565914019009356E-2</v>
      </c>
      <c r="Q636" s="20">
        <f t="shared" si="553"/>
        <v>4.565914019009356E-2</v>
      </c>
      <c r="R636" s="49">
        <f t="shared" si="600"/>
        <v>9.1261156892061226E-2</v>
      </c>
      <c r="S636" s="20">
        <f t="shared" si="554"/>
        <v>9.1261156892061226E-2</v>
      </c>
      <c r="T636" s="57">
        <f t="shared" si="601"/>
        <v>-8.3790389370110824E-2</v>
      </c>
      <c r="U636" s="16">
        <f t="shared" si="584"/>
        <v>-4.7723977757421071E-3</v>
      </c>
      <c r="V636" s="16">
        <f t="shared" si="602"/>
        <v>-4.7723977757421071E-3</v>
      </c>
      <c r="W636" s="34">
        <f t="shared" si="555"/>
        <v>4</v>
      </c>
      <c r="X636" s="49">
        <f t="shared" si="603"/>
        <v>59.979281718059575</v>
      </c>
      <c r="Y636" s="20">
        <f t="shared" si="604"/>
        <v>59.979281718059575</v>
      </c>
      <c r="Z636" s="16">
        <f t="shared" si="585"/>
        <v>30.020718281940425</v>
      </c>
      <c r="AA636" s="49">
        <f t="shared" si="556"/>
        <v>-2.7576465747893523E-3</v>
      </c>
      <c r="AB636" s="20">
        <f t="shared" si="586"/>
        <v>359.99724235342524</v>
      </c>
      <c r="AC636" s="49">
        <f t="shared" si="587"/>
        <v>5.511841392329451E-3</v>
      </c>
      <c r="AD636" s="20">
        <f t="shared" si="588"/>
        <v>359.99448815860768</v>
      </c>
      <c r="AF636" s="58">
        <f t="shared" si="605"/>
        <v>6.1112637667372764</v>
      </c>
      <c r="AG636" s="51">
        <f t="shared" si="589"/>
        <v>366.67582600423657</v>
      </c>
      <c r="AH636" s="16">
        <f t="shared" si="590"/>
        <v>250.00624500288859</v>
      </c>
      <c r="AI636" s="52">
        <f t="shared" si="557"/>
        <v>159.84201288704423</v>
      </c>
      <c r="AJ636" s="52">
        <f t="shared" si="591"/>
        <v>4.841678676484662E-2</v>
      </c>
      <c r="AK636" s="16">
        <f t="shared" si="606"/>
        <v>29.522728211913432</v>
      </c>
      <c r="AL636" s="16">
        <f t="shared" si="607"/>
        <v>29.519970565338667</v>
      </c>
      <c r="AM636" s="32">
        <f t="shared" si="558"/>
        <v>6.1112637455376095</v>
      </c>
      <c r="AN636" s="32">
        <f t="shared" si="559"/>
        <v>-5.0903193606025683E-4</v>
      </c>
      <c r="AO636" s="32">
        <f t="shared" si="560"/>
        <v>5.3179239788092101</v>
      </c>
      <c r="AP636" s="32">
        <f t="shared" si="561"/>
        <v>-5.0903193606025683E-4</v>
      </c>
      <c r="AQ636" s="32">
        <f t="shared" si="562"/>
        <v>3.011184006853183</v>
      </c>
      <c r="AR636" s="56">
        <f t="shared" si="609"/>
        <v>3570.7910048271865</v>
      </c>
      <c r="AS636" s="56">
        <f t="shared" si="609"/>
        <v>-0.10975814283817982</v>
      </c>
      <c r="AT636" s="56">
        <f t="shared" si="609"/>
        <v>940.67325188597806</v>
      </c>
      <c r="AU636" s="55">
        <f t="shared" si="593"/>
        <v>0.31005890174502254</v>
      </c>
      <c r="AV636" s="56">
        <f t="shared" si="563"/>
        <v>11547.582279653669</v>
      </c>
      <c r="AW636" s="53">
        <f t="shared" si="564"/>
        <v>1.0320330896266031E-2</v>
      </c>
      <c r="AX636" s="53">
        <f t="shared" si="565"/>
        <v>9.6757630844365144E-2</v>
      </c>
      <c r="AY636" s="56">
        <f t="shared" si="566"/>
        <v>676.65643052818882</v>
      </c>
      <c r="AZ636" s="56">
        <f t="shared" si="567"/>
        <v>399.60503221761059</v>
      </c>
      <c r="BA636" s="53">
        <f t="shared" si="568"/>
        <v>7.4403432051347793E-3</v>
      </c>
      <c r="BB636" s="56">
        <f t="shared" si="569"/>
        <v>277.1021082336502</v>
      </c>
      <c r="BC636" s="56">
        <f t="shared" si="570"/>
        <v>-5.0709923071963203E-2</v>
      </c>
      <c r="BD636" s="53">
        <f t="shared" si="571"/>
        <v>-4.5320585136592893E-8</v>
      </c>
      <c r="BE636" s="32">
        <f t="shared" si="572"/>
        <v>6.1112637214166909</v>
      </c>
      <c r="BF636" s="53">
        <f t="shared" si="573"/>
        <v>7.4441747311577043E-7</v>
      </c>
      <c r="BG636" s="51">
        <f t="shared" si="594"/>
        <v>6.1112644658341644</v>
      </c>
      <c r="BH636" s="51">
        <f t="shared" si="574"/>
        <v>-8.9372221912194464E-3</v>
      </c>
      <c r="BI636" s="51">
        <f t="shared" si="575"/>
        <v>-8.379037980894101E-2</v>
      </c>
    </row>
    <row r="637" spans="1:61" ht="12.75" customHeight="1" x14ac:dyDescent="0.2">
      <c r="A637" s="45">
        <f t="shared" si="576"/>
        <v>611</v>
      </c>
      <c r="B637" s="57">
        <f t="shared" si="595"/>
        <v>9.6757630844365144E-2</v>
      </c>
      <c r="C637" s="16">
        <f t="shared" si="577"/>
        <v>9.1245789452045756E-2</v>
      </c>
      <c r="D637" s="34">
        <f t="shared" si="578"/>
        <v>1</v>
      </c>
      <c r="E637" s="49">
        <f t="shared" si="596"/>
        <v>7.9004660788009204E-2</v>
      </c>
      <c r="F637" s="49">
        <f t="shared" si="579"/>
        <v>4.5651494907997643E-2</v>
      </c>
      <c r="G637" s="20">
        <f t="shared" si="550"/>
        <v>4.5651494907997643E-2</v>
      </c>
      <c r="H637" s="49">
        <f t="shared" si="580"/>
        <v>30.02074975617521</v>
      </c>
      <c r="I637" s="20">
        <f t="shared" si="551"/>
        <v>30.02074975617521</v>
      </c>
      <c r="J637" s="57">
        <f t="shared" si="581"/>
        <v>0</v>
      </c>
      <c r="K637" s="16">
        <f t="shared" si="552"/>
        <v>30.02074975617521</v>
      </c>
      <c r="L637" s="34">
        <f t="shared" si="582"/>
        <v>1</v>
      </c>
      <c r="M637" s="49">
        <f t="shared" si="597"/>
        <v>59.979281718059575</v>
      </c>
      <c r="N637" s="20">
        <f t="shared" si="598"/>
        <v>59.979281718059575</v>
      </c>
      <c r="O637" s="16">
        <f t="shared" si="583"/>
        <v>30.020718281940425</v>
      </c>
      <c r="P637" s="49">
        <f t="shared" si="599"/>
        <v>4.5651494907997657E-2</v>
      </c>
      <c r="Q637" s="20">
        <f t="shared" si="553"/>
        <v>4.5651494907997657E-2</v>
      </c>
      <c r="R637" s="49">
        <f t="shared" si="600"/>
        <v>9.1245789453117176E-2</v>
      </c>
      <c r="S637" s="20">
        <f t="shared" si="554"/>
        <v>9.1245789453117176E-2</v>
      </c>
      <c r="T637" s="57">
        <f t="shared" si="601"/>
        <v>-8.379037980894101E-2</v>
      </c>
      <c r="U637" s="16">
        <f t="shared" si="584"/>
        <v>-4.7857190209318057E-3</v>
      </c>
      <c r="V637" s="16">
        <f t="shared" si="602"/>
        <v>-4.7857190209318057E-3</v>
      </c>
      <c r="W637" s="34">
        <f t="shared" si="555"/>
        <v>4</v>
      </c>
      <c r="X637" s="49">
        <f t="shared" si="603"/>
        <v>59.979250359314761</v>
      </c>
      <c r="Y637" s="20">
        <f t="shared" si="604"/>
        <v>59.979250359314761</v>
      </c>
      <c r="Z637" s="16">
        <f t="shared" si="585"/>
        <v>30.020749640685239</v>
      </c>
      <c r="AA637" s="49">
        <f t="shared" si="556"/>
        <v>-2.7653475171896358E-3</v>
      </c>
      <c r="AB637" s="20">
        <f t="shared" si="586"/>
        <v>359.9972346524828</v>
      </c>
      <c r="AC637" s="49">
        <f t="shared" si="587"/>
        <v>5.5272283821176842E-3</v>
      </c>
      <c r="AD637" s="20">
        <f t="shared" si="588"/>
        <v>359.99447277161789</v>
      </c>
      <c r="AF637" s="58">
        <f t="shared" si="605"/>
        <v>6.1112644658341644</v>
      </c>
      <c r="AG637" s="51">
        <f t="shared" si="589"/>
        <v>366.67586795004985</v>
      </c>
      <c r="AH637" s="16">
        <f t="shared" si="590"/>
        <v>250.00627360230672</v>
      </c>
      <c r="AI637" s="52">
        <f t="shared" si="557"/>
        <v>159.84204945724127</v>
      </c>
      <c r="AJ637" s="52">
        <f t="shared" si="591"/>
        <v>4.8416842425183404E-2</v>
      </c>
      <c r="AK637" s="16">
        <f t="shared" si="606"/>
        <v>29.571145054338615</v>
      </c>
      <c r="AL637" s="16">
        <f t="shared" si="607"/>
        <v>29.568379706821418</v>
      </c>
      <c r="AM637" s="32">
        <f t="shared" si="558"/>
        <v>6.1112644445159798</v>
      </c>
      <c r="AN637" s="32">
        <f t="shared" si="559"/>
        <v>-5.104528607626621E-4</v>
      </c>
      <c r="AO637" s="32">
        <f t="shared" si="560"/>
        <v>5.3153785428735452</v>
      </c>
      <c r="AP637" s="32">
        <f t="shared" si="561"/>
        <v>-5.104528607626621E-4</v>
      </c>
      <c r="AQ637" s="32">
        <f t="shared" si="562"/>
        <v>3.0156763846216506</v>
      </c>
      <c r="AR637" s="56">
        <f t="shared" si="609"/>
        <v>3576.10638337006</v>
      </c>
      <c r="AS637" s="56">
        <f t="shared" si="609"/>
        <v>-0.11026859569894248</v>
      </c>
      <c r="AT637" s="56">
        <f t="shared" si="609"/>
        <v>943.68892827059972</v>
      </c>
      <c r="AU637" s="55">
        <f t="shared" si="593"/>
        <v>0.31005890174502254</v>
      </c>
      <c r="AV637" s="56">
        <f t="shared" si="563"/>
        <v>11547.584921620894</v>
      </c>
      <c r="AW637" s="53">
        <f t="shared" si="564"/>
        <v>1.032033325745085E-2</v>
      </c>
      <c r="AX637" s="53">
        <f t="shared" si="565"/>
        <v>9.6757641912936385E-2</v>
      </c>
      <c r="AY637" s="56">
        <f t="shared" si="566"/>
        <v>676.65635312221048</v>
      </c>
      <c r="AZ637" s="56">
        <f t="shared" si="567"/>
        <v>399.60512364310318</v>
      </c>
      <c r="BA637" s="53">
        <f t="shared" si="568"/>
        <v>7.4403432051347793E-3</v>
      </c>
      <c r="BB637" s="56">
        <f t="shared" si="569"/>
        <v>277.10217163174258</v>
      </c>
      <c r="BC637" s="56">
        <f t="shared" si="570"/>
        <v>-5.0942152635286675E-2</v>
      </c>
      <c r="BD637" s="53">
        <f t="shared" si="571"/>
        <v>-4.552813385799204E-8</v>
      </c>
      <c r="BE637" s="32">
        <f t="shared" si="572"/>
        <v>6.1112644203060302</v>
      </c>
      <c r="BF637" s="53">
        <f t="shared" si="573"/>
        <v>7.4649537360224013E-7</v>
      </c>
      <c r="BG637" s="51">
        <f t="shared" si="594"/>
        <v>6.1112651668014042</v>
      </c>
      <c r="BH637" s="51">
        <f t="shared" si="574"/>
        <v>-8.9372221910461284E-3</v>
      </c>
      <c r="BI637" s="51">
        <f t="shared" si="575"/>
        <v>-8.3790370222132177E-2</v>
      </c>
    </row>
    <row r="638" spans="1:61" ht="12.75" customHeight="1" x14ac:dyDescent="0.2">
      <c r="A638" s="45">
        <f t="shared" si="576"/>
        <v>612</v>
      </c>
      <c r="B638" s="57">
        <f t="shared" si="595"/>
        <v>9.6757641912936385E-2</v>
      </c>
      <c r="C638" s="16">
        <f t="shared" si="577"/>
        <v>9.1230413530809074E-2</v>
      </c>
      <c r="D638" s="34">
        <f t="shared" si="578"/>
        <v>1</v>
      </c>
      <c r="E638" s="49">
        <f t="shared" si="596"/>
        <v>7.89913226532198E-2</v>
      </c>
      <c r="F638" s="49">
        <f t="shared" si="579"/>
        <v>4.5643845351210424E-2</v>
      </c>
      <c r="G638" s="20">
        <f t="shared" si="550"/>
        <v>4.5643845351210424E-2</v>
      </c>
      <c r="H638" s="49">
        <f t="shared" si="580"/>
        <v>30.020781104333235</v>
      </c>
      <c r="I638" s="20">
        <f t="shared" si="551"/>
        <v>30.020781104333235</v>
      </c>
      <c r="J638" s="57">
        <f t="shared" si="581"/>
        <v>0</v>
      </c>
      <c r="K638" s="16">
        <f t="shared" si="552"/>
        <v>30.020781104333235</v>
      </c>
      <c r="L638" s="34">
        <f t="shared" si="582"/>
        <v>1</v>
      </c>
      <c r="M638" s="49">
        <f t="shared" si="597"/>
        <v>59.979250359314761</v>
      </c>
      <c r="N638" s="20">
        <f t="shared" si="598"/>
        <v>59.979250359314761</v>
      </c>
      <c r="O638" s="16">
        <f t="shared" si="583"/>
        <v>30.020749640685239</v>
      </c>
      <c r="P638" s="49">
        <f t="shared" si="599"/>
        <v>4.5643845351210417E-2</v>
      </c>
      <c r="Q638" s="20">
        <f t="shared" si="553"/>
        <v>4.5643845351210417E-2</v>
      </c>
      <c r="R638" s="49">
        <f t="shared" si="600"/>
        <v>9.123041352896212E-2</v>
      </c>
      <c r="S638" s="20">
        <f t="shared" si="554"/>
        <v>9.123041352896212E-2</v>
      </c>
      <c r="T638" s="57">
        <f t="shared" si="601"/>
        <v>-8.3790370222132177E-2</v>
      </c>
      <c r="U638" s="16">
        <f t="shared" si="584"/>
        <v>-4.7990475689123763E-3</v>
      </c>
      <c r="V638" s="16">
        <f t="shared" si="602"/>
        <v>-4.7990475689123763E-3</v>
      </c>
      <c r="W638" s="34">
        <f t="shared" si="555"/>
        <v>4</v>
      </c>
      <c r="X638" s="49">
        <f t="shared" si="603"/>
        <v>59.979219011801078</v>
      </c>
      <c r="Y638" s="20">
        <f t="shared" si="604"/>
        <v>59.979219011801078</v>
      </c>
      <c r="Z638" s="16">
        <f t="shared" si="585"/>
        <v>30.020780988198922</v>
      </c>
      <c r="AA638" s="49">
        <f t="shared" si="556"/>
        <v>-2.7730526975888476E-3</v>
      </c>
      <c r="AB638" s="20">
        <f t="shared" si="586"/>
        <v>359.99722694730241</v>
      </c>
      <c r="AC638" s="49">
        <f t="shared" si="587"/>
        <v>5.5426238144974868E-3</v>
      </c>
      <c r="AD638" s="20">
        <f t="shared" si="588"/>
        <v>359.99445737618549</v>
      </c>
      <c r="AF638" s="58">
        <f t="shared" si="605"/>
        <v>6.1112651668014042</v>
      </c>
      <c r="AG638" s="51">
        <f t="shared" si="589"/>
        <v>366.67591000808426</v>
      </c>
      <c r="AH638" s="16">
        <f t="shared" si="590"/>
        <v>250.00630227823927</v>
      </c>
      <c r="AI638" s="52">
        <f t="shared" si="557"/>
        <v>159.8420861252819</v>
      </c>
      <c r="AJ638" s="52">
        <f t="shared" si="591"/>
        <v>4.8416898048799339E-2</v>
      </c>
      <c r="AK638" s="16">
        <f t="shared" si="606"/>
        <v>29.619561952387414</v>
      </c>
      <c r="AL638" s="16">
        <f t="shared" si="607"/>
        <v>29.616788899689823</v>
      </c>
      <c r="AM638" s="32">
        <f t="shared" si="558"/>
        <v>6.1112651453643076</v>
      </c>
      <c r="AN638" s="32">
        <f t="shared" si="559"/>
        <v>-5.1187456487485452E-4</v>
      </c>
      <c r="AO638" s="32">
        <f t="shared" si="560"/>
        <v>5.3128293108671771</v>
      </c>
      <c r="AP638" s="32">
        <f t="shared" si="561"/>
        <v>-5.1187456487485452E-4</v>
      </c>
      <c r="AQ638" s="32">
        <f t="shared" si="562"/>
        <v>3.0201666163533472</v>
      </c>
      <c r="AR638" s="56">
        <f t="shared" si="609"/>
        <v>3581.4192126809271</v>
      </c>
      <c r="AS638" s="56">
        <f t="shared" si="609"/>
        <v>-0.11078047026381733</v>
      </c>
      <c r="AT638" s="56">
        <f t="shared" si="609"/>
        <v>946.70909488695304</v>
      </c>
      <c r="AU638" s="55">
        <f t="shared" si="593"/>
        <v>0.31005890174502254</v>
      </c>
      <c r="AV638" s="56">
        <f t="shared" si="563"/>
        <v>11547.587570656704</v>
      </c>
      <c r="AW638" s="53">
        <f t="shared" si="564"/>
        <v>1.0320335624953022E-2</v>
      </c>
      <c r="AX638" s="53">
        <f t="shared" si="565"/>
        <v>9.6757653011120395E-2</v>
      </c>
      <c r="AY638" s="56">
        <f t="shared" si="566"/>
        <v>676.65627550915929</v>
      </c>
      <c r="AZ638" s="56">
        <f t="shared" si="567"/>
        <v>399.60521531320472</v>
      </c>
      <c r="BA638" s="53">
        <f t="shared" si="568"/>
        <v>7.4403432051347793E-3</v>
      </c>
      <c r="BB638" s="56">
        <f t="shared" si="569"/>
        <v>277.10223519945657</v>
      </c>
      <c r="BC638" s="56">
        <f t="shared" si="570"/>
        <v>-5.1175003502009986E-2</v>
      </c>
      <c r="BD638" s="53">
        <f t="shared" si="571"/>
        <v>-4.5736237852046369E-8</v>
      </c>
      <c r="BE638" s="32">
        <f t="shared" si="572"/>
        <v>6.1112651210651663</v>
      </c>
      <c r="BF638" s="53">
        <f t="shared" si="573"/>
        <v>7.4857441320685916E-7</v>
      </c>
      <c r="BG638" s="51">
        <f t="shared" si="594"/>
        <v>6.1112658696395794</v>
      </c>
      <c r="BH638" s="51">
        <f t="shared" si="574"/>
        <v>-8.9372221908722311E-3</v>
      </c>
      <c r="BI638" s="51">
        <f t="shared" si="575"/>
        <v>-8.3790360609676082E-2</v>
      </c>
    </row>
    <row r="639" spans="1:61" ht="12.75" customHeight="1" x14ac:dyDescent="0.2">
      <c r="A639" s="45">
        <f t="shared" si="576"/>
        <v>613</v>
      </c>
      <c r="B639" s="57">
        <f t="shared" si="595"/>
        <v>9.6757653011120395E-2</v>
      </c>
      <c r="C639" s="16">
        <f t="shared" si="577"/>
        <v>9.1215029196632713E-2</v>
      </c>
      <c r="D639" s="34">
        <f t="shared" si="578"/>
        <v>1</v>
      </c>
      <c r="E639" s="49">
        <f t="shared" si="596"/>
        <v>7.8977977251480661E-2</v>
      </c>
      <c r="F639" s="49">
        <f t="shared" si="579"/>
        <v>4.5636191555240152E-2</v>
      </c>
      <c r="G639" s="20">
        <f t="shared" si="550"/>
        <v>4.5636191555240152E-2</v>
      </c>
      <c r="H639" s="49">
        <f t="shared" si="580"/>
        <v>30.020812441256105</v>
      </c>
      <c r="I639" s="20">
        <f t="shared" si="551"/>
        <v>30.020812441256105</v>
      </c>
      <c r="J639" s="57">
        <f t="shared" si="581"/>
        <v>0</v>
      </c>
      <c r="K639" s="16">
        <f t="shared" si="552"/>
        <v>30.020812441256105</v>
      </c>
      <c r="L639" s="34">
        <f t="shared" si="582"/>
        <v>1</v>
      </c>
      <c r="M639" s="49">
        <f t="shared" si="597"/>
        <v>59.979219011801092</v>
      </c>
      <c r="N639" s="20">
        <f t="shared" si="598"/>
        <v>59.979219011801092</v>
      </c>
      <c r="O639" s="16">
        <f t="shared" si="583"/>
        <v>30.020780988198908</v>
      </c>
      <c r="P639" s="49">
        <f t="shared" si="599"/>
        <v>4.5636191555240145E-2</v>
      </c>
      <c r="Q639" s="20">
        <f t="shared" si="553"/>
        <v>4.5636191555240145E-2</v>
      </c>
      <c r="R639" s="49">
        <f t="shared" si="600"/>
        <v>9.1215029195255107E-2</v>
      </c>
      <c r="S639" s="20">
        <f t="shared" si="554"/>
        <v>9.1215029195255107E-2</v>
      </c>
      <c r="T639" s="57">
        <f t="shared" si="601"/>
        <v>-8.3790360609676082E-2</v>
      </c>
      <c r="U639" s="16">
        <f t="shared" si="584"/>
        <v>-4.8123833581954212E-3</v>
      </c>
      <c r="V639" s="16">
        <f t="shared" si="602"/>
        <v>-4.8123833581954212E-3</v>
      </c>
      <c r="W639" s="34">
        <f t="shared" si="555"/>
        <v>4</v>
      </c>
      <c r="X639" s="49">
        <f t="shared" si="603"/>
        <v>59.979187675524692</v>
      </c>
      <c r="Y639" s="20">
        <f t="shared" si="604"/>
        <v>59.979187675524692</v>
      </c>
      <c r="Z639" s="16">
        <f t="shared" si="585"/>
        <v>30.020812324475308</v>
      </c>
      <c r="AA639" s="49">
        <f t="shared" si="556"/>
        <v>-2.780762080461715E-3</v>
      </c>
      <c r="AB639" s="20">
        <f t="shared" si="586"/>
        <v>359.99721923791952</v>
      </c>
      <c r="AC639" s="49">
        <f t="shared" si="587"/>
        <v>5.5580276849015817E-3</v>
      </c>
      <c r="AD639" s="20">
        <f t="shared" si="588"/>
        <v>359.99444197231509</v>
      </c>
      <c r="AF639" s="58">
        <f t="shared" si="605"/>
        <v>6.1112658696395794</v>
      </c>
      <c r="AG639" s="51">
        <f t="shared" si="589"/>
        <v>366.67595217837476</v>
      </c>
      <c r="AH639" s="16">
        <f t="shared" si="590"/>
        <v>250.00633103071007</v>
      </c>
      <c r="AI639" s="52">
        <f t="shared" si="557"/>
        <v>159.84212289119645</v>
      </c>
      <c r="AJ639" s="52">
        <f t="shared" si="591"/>
        <v>4.8416953635694426E-2</v>
      </c>
      <c r="AK639" s="16">
        <f t="shared" si="606"/>
        <v>29.667978906023109</v>
      </c>
      <c r="AL639" s="16">
        <f t="shared" si="607"/>
        <v>29.665198143942632</v>
      </c>
      <c r="AM639" s="32">
        <f t="shared" si="558"/>
        <v>6.1112658480831739</v>
      </c>
      <c r="AN639" s="32">
        <f t="shared" si="559"/>
        <v>-5.132970418399986E-4</v>
      </c>
      <c r="AO639" s="32">
        <f t="shared" si="560"/>
        <v>5.3102762845951679</v>
      </c>
      <c r="AP639" s="32">
        <f t="shared" si="561"/>
        <v>-5.132970418399986E-4</v>
      </c>
      <c r="AQ639" s="32">
        <f t="shared" si="562"/>
        <v>3.0246546988398348</v>
      </c>
      <c r="AR639" s="56">
        <f t="shared" si="609"/>
        <v>3586.7294889655223</v>
      </c>
      <c r="AS639" s="56">
        <f t="shared" si="609"/>
        <v>-0.11129376730565733</v>
      </c>
      <c r="AT639" s="56">
        <f t="shared" si="609"/>
        <v>949.73374958579291</v>
      </c>
      <c r="AU639" s="55">
        <f t="shared" si="593"/>
        <v>0.31005890174502254</v>
      </c>
      <c r="AV639" s="56">
        <f t="shared" si="563"/>
        <v>11547.590226763292</v>
      </c>
      <c r="AW639" s="53">
        <f t="shared" si="564"/>
        <v>1.0320337998774505E-2</v>
      </c>
      <c r="AX639" s="53">
        <f t="shared" si="565"/>
        <v>9.6757664138926225E-2</v>
      </c>
      <c r="AY639" s="56">
        <f t="shared" si="566"/>
        <v>676.65619768897079</v>
      </c>
      <c r="AZ639" s="56">
        <f t="shared" si="567"/>
        <v>399.60530722799115</v>
      </c>
      <c r="BA639" s="53">
        <f t="shared" si="568"/>
        <v>7.4403432051347793E-3</v>
      </c>
      <c r="BB639" s="56">
        <f t="shared" si="569"/>
        <v>277.10229893684482</v>
      </c>
      <c r="BC639" s="56">
        <f t="shared" si="570"/>
        <v>-5.1408475865173386E-2</v>
      </c>
      <c r="BD639" s="53">
        <f t="shared" si="571"/>
        <v>-4.594489729128024E-8</v>
      </c>
      <c r="BE639" s="32">
        <f t="shared" si="572"/>
        <v>6.1112658236946817</v>
      </c>
      <c r="BF639" s="53">
        <f t="shared" si="573"/>
        <v>7.5065458233842425E-7</v>
      </c>
      <c r="BG639" s="51">
        <f t="shared" si="594"/>
        <v>6.1112665743492638</v>
      </c>
      <c r="BH639" s="51">
        <f t="shared" si="574"/>
        <v>-8.9372221906977561E-3</v>
      </c>
      <c r="BI639" s="51">
        <f t="shared" si="575"/>
        <v>-8.3790350971564759E-2</v>
      </c>
    </row>
    <row r="640" spans="1:61" ht="12.75" customHeight="1" x14ac:dyDescent="0.2">
      <c r="A640" s="45">
        <f t="shared" si="576"/>
        <v>614</v>
      </c>
      <c r="B640" s="57">
        <f t="shared" si="595"/>
        <v>9.6757664138926225E-2</v>
      </c>
      <c r="C640" s="16">
        <f t="shared" si="577"/>
        <v>9.1199636454007305E-2</v>
      </c>
      <c r="D640" s="34">
        <f t="shared" si="578"/>
        <v>1</v>
      </c>
      <c r="E640" s="49">
        <f t="shared" si="596"/>
        <v>7.8964624586687238E-2</v>
      </c>
      <c r="F640" s="49">
        <f t="shared" si="579"/>
        <v>4.5628533522320935E-2</v>
      </c>
      <c r="G640" s="20">
        <f t="shared" si="550"/>
        <v>4.5628533522320935E-2</v>
      </c>
      <c r="H640" s="49">
        <f t="shared" si="580"/>
        <v>30.020843766937674</v>
      </c>
      <c r="I640" s="20">
        <f t="shared" si="551"/>
        <v>30.020843766937674</v>
      </c>
      <c r="J640" s="57">
        <f t="shared" si="581"/>
        <v>0</v>
      </c>
      <c r="K640" s="16">
        <f t="shared" si="552"/>
        <v>30.020843766937674</v>
      </c>
      <c r="L640" s="34">
        <f t="shared" si="582"/>
        <v>1</v>
      </c>
      <c r="M640" s="49">
        <f t="shared" si="597"/>
        <v>59.979187675524678</v>
      </c>
      <c r="N640" s="20">
        <f t="shared" si="598"/>
        <v>59.979187675524678</v>
      </c>
      <c r="O640" s="16">
        <f t="shared" si="583"/>
        <v>30.020812324475322</v>
      </c>
      <c r="P640" s="49">
        <f t="shared" si="599"/>
        <v>4.5628533522320949E-2</v>
      </c>
      <c r="Q640" s="20">
        <f t="shared" si="553"/>
        <v>4.5628533522320949E-2</v>
      </c>
      <c r="R640" s="49">
        <f t="shared" si="600"/>
        <v>9.1199636451690783E-2</v>
      </c>
      <c r="S640" s="20">
        <f t="shared" si="554"/>
        <v>9.1199636451690783E-2</v>
      </c>
      <c r="T640" s="57">
        <f t="shared" si="601"/>
        <v>-8.3790350971564759E-2</v>
      </c>
      <c r="U640" s="16">
        <f t="shared" si="584"/>
        <v>-4.8257263848775211E-3</v>
      </c>
      <c r="V640" s="16">
        <f t="shared" si="602"/>
        <v>-4.8257263848775211E-3</v>
      </c>
      <c r="W640" s="34">
        <f t="shared" si="555"/>
        <v>4</v>
      </c>
      <c r="X640" s="49">
        <f t="shared" si="603"/>
        <v>59.979156350491735</v>
      </c>
      <c r="Y640" s="20">
        <f t="shared" si="604"/>
        <v>59.979156350491735</v>
      </c>
      <c r="Z640" s="16">
        <f t="shared" si="585"/>
        <v>30.020843649508265</v>
      </c>
      <c r="AA640" s="49">
        <f t="shared" si="556"/>
        <v>-2.7884756635574112E-3</v>
      </c>
      <c r="AB640" s="20">
        <f t="shared" si="586"/>
        <v>359.99721152433642</v>
      </c>
      <c r="AC640" s="49">
        <f t="shared" si="587"/>
        <v>5.5734398579528393E-3</v>
      </c>
      <c r="AD640" s="20">
        <f t="shared" si="588"/>
        <v>359.99442656014207</v>
      </c>
      <c r="AF640" s="58">
        <f t="shared" si="605"/>
        <v>6.1112665743492638</v>
      </c>
      <c r="AG640" s="51">
        <f t="shared" si="589"/>
        <v>366.67599446095585</v>
      </c>
      <c r="AH640" s="16">
        <f t="shared" si="590"/>
        <v>250.00635985974264</v>
      </c>
      <c r="AI640" s="52">
        <f t="shared" si="557"/>
        <v>159.84215975501516</v>
      </c>
      <c r="AJ640" s="52">
        <f t="shared" si="591"/>
        <v>4.8417009185925508E-2</v>
      </c>
      <c r="AK640" s="16">
        <f t="shared" si="606"/>
        <v>29.716395915209034</v>
      </c>
      <c r="AL640" s="16">
        <f t="shared" si="607"/>
        <v>29.713607439545456</v>
      </c>
      <c r="AM640" s="32">
        <f t="shared" si="558"/>
        <v>6.1112665526731531</v>
      </c>
      <c r="AN640" s="32">
        <f t="shared" si="559"/>
        <v>-5.1472029124337E-4</v>
      </c>
      <c r="AO640" s="32">
        <f t="shared" si="560"/>
        <v>5.3077194658670397</v>
      </c>
      <c r="AP640" s="32">
        <f t="shared" si="561"/>
        <v>-5.1472029124337E-4</v>
      </c>
      <c r="AQ640" s="32">
        <f t="shared" si="562"/>
        <v>3.0291406288711191</v>
      </c>
      <c r="AR640" s="56">
        <f t="shared" si="609"/>
        <v>3592.0372084313894</v>
      </c>
      <c r="AS640" s="56">
        <f t="shared" si="609"/>
        <v>-0.11180848759690071</v>
      </c>
      <c r="AT640" s="56">
        <f t="shared" si="609"/>
        <v>952.76289021466403</v>
      </c>
      <c r="AU640" s="55">
        <f t="shared" si="593"/>
        <v>0.31005890174502254</v>
      </c>
      <c r="AV640" s="56">
        <f t="shared" si="563"/>
        <v>11547.59288994284</v>
      </c>
      <c r="AW640" s="53">
        <f t="shared" si="564"/>
        <v>1.0320340378917247E-2</v>
      </c>
      <c r="AX640" s="53">
        <f t="shared" si="565"/>
        <v>9.6757675296363074E-2</v>
      </c>
      <c r="AY640" s="56">
        <f t="shared" si="566"/>
        <v>676.65611966158156</v>
      </c>
      <c r="AZ640" s="56">
        <f t="shared" si="567"/>
        <v>399.60539938753789</v>
      </c>
      <c r="BA640" s="53">
        <f t="shared" si="568"/>
        <v>7.4403432051347793E-3</v>
      </c>
      <c r="BB640" s="56">
        <f t="shared" si="569"/>
        <v>277.10236284395967</v>
      </c>
      <c r="BC640" s="56">
        <f t="shared" si="570"/>
        <v>-5.1642569915998138E-2</v>
      </c>
      <c r="BD640" s="53">
        <f t="shared" si="571"/>
        <v>-4.615411234659233E-8</v>
      </c>
      <c r="BE640" s="32">
        <f t="shared" si="572"/>
        <v>6.1112665281951513</v>
      </c>
      <c r="BF640" s="53">
        <f t="shared" si="573"/>
        <v>7.5273588038806395E-7</v>
      </c>
      <c r="BG640" s="51">
        <f t="shared" si="594"/>
        <v>6.111267280931032</v>
      </c>
      <c r="BH640" s="51">
        <f t="shared" si="574"/>
        <v>-8.9372221905227017E-3</v>
      </c>
      <c r="BI640" s="51">
        <f t="shared" si="575"/>
        <v>-8.3790341307790311E-2</v>
      </c>
    </row>
    <row r="641" spans="1:61" ht="12.75" customHeight="1" x14ac:dyDescent="0.2">
      <c r="A641" s="45">
        <f t="shared" si="576"/>
        <v>615</v>
      </c>
      <c r="B641" s="57">
        <f t="shared" si="595"/>
        <v>9.6757675296363074E-2</v>
      </c>
      <c r="C641" s="16">
        <f t="shared" si="577"/>
        <v>9.1184235438447558E-2</v>
      </c>
      <c r="D641" s="34">
        <f t="shared" si="578"/>
        <v>1</v>
      </c>
      <c r="E641" s="49">
        <f t="shared" si="596"/>
        <v>7.8951264776181362E-2</v>
      </c>
      <c r="F641" s="49">
        <f t="shared" si="579"/>
        <v>4.5620871320240425E-2</v>
      </c>
      <c r="G641" s="20">
        <f t="shared" si="550"/>
        <v>4.5620871320240425E-2</v>
      </c>
      <c r="H641" s="49">
        <f t="shared" si="580"/>
        <v>30.020875081371834</v>
      </c>
      <c r="I641" s="20">
        <f t="shared" si="551"/>
        <v>30.020875081371834</v>
      </c>
      <c r="J641" s="57">
        <f t="shared" si="581"/>
        <v>0</v>
      </c>
      <c r="K641" s="16">
        <f t="shared" si="552"/>
        <v>30.020875081371834</v>
      </c>
      <c r="L641" s="34">
        <f t="shared" si="582"/>
        <v>1</v>
      </c>
      <c r="M641" s="49">
        <f t="shared" si="597"/>
        <v>59.979156350491763</v>
      </c>
      <c r="N641" s="20">
        <f t="shared" si="598"/>
        <v>59.979156350491763</v>
      </c>
      <c r="O641" s="16">
        <f t="shared" si="583"/>
        <v>30.020843649508237</v>
      </c>
      <c r="P641" s="49">
        <f t="shared" si="599"/>
        <v>4.562087132024039E-2</v>
      </c>
      <c r="Q641" s="20">
        <f t="shared" si="553"/>
        <v>4.562087132024039E-2</v>
      </c>
      <c r="R641" s="49">
        <f t="shared" si="600"/>
        <v>9.1184235437946404E-2</v>
      </c>
      <c r="S641" s="20">
        <f t="shared" si="554"/>
        <v>9.1184235437946404E-2</v>
      </c>
      <c r="T641" s="57">
        <f t="shared" si="601"/>
        <v>-8.3790341307790311E-2</v>
      </c>
      <c r="U641" s="16">
        <f t="shared" si="584"/>
        <v>-4.839076531608949E-3</v>
      </c>
      <c r="V641" s="16">
        <f t="shared" si="602"/>
        <v>-4.839076531608949E-3</v>
      </c>
      <c r="W641" s="34">
        <f t="shared" si="555"/>
        <v>4</v>
      </c>
      <c r="X641" s="49">
        <f t="shared" si="603"/>
        <v>59.979125036708368</v>
      </c>
      <c r="Y641" s="20">
        <f t="shared" si="604"/>
        <v>59.979125036708368</v>
      </c>
      <c r="Z641" s="16">
        <f t="shared" si="585"/>
        <v>30.020874963291632</v>
      </c>
      <c r="AA641" s="49">
        <f t="shared" si="556"/>
        <v>-2.7961933790717078E-3</v>
      </c>
      <c r="AB641" s="20">
        <f t="shared" si="586"/>
        <v>359.99720380662092</v>
      </c>
      <c r="AC641" s="49">
        <f t="shared" si="587"/>
        <v>5.5888602649767222E-3</v>
      </c>
      <c r="AD641" s="20">
        <f t="shared" si="588"/>
        <v>359.99441113973501</v>
      </c>
      <c r="AF641" s="58">
        <f t="shared" si="605"/>
        <v>6.111267280931032</v>
      </c>
      <c r="AG641" s="51">
        <f t="shared" si="589"/>
        <v>366.67603685586192</v>
      </c>
      <c r="AH641" s="16">
        <f t="shared" si="590"/>
        <v>250.00638876536041</v>
      </c>
      <c r="AI641" s="52">
        <f t="shared" si="557"/>
        <v>159.842196716768</v>
      </c>
      <c r="AJ641" s="52">
        <f t="shared" si="591"/>
        <v>4.8417064699322054E-2</v>
      </c>
      <c r="AK641" s="16">
        <f t="shared" si="606"/>
        <v>29.764812979908356</v>
      </c>
      <c r="AL641" s="16">
        <f t="shared" si="607"/>
        <v>29.762016786529273</v>
      </c>
      <c r="AM641" s="32">
        <f t="shared" si="558"/>
        <v>6.1112672591348218</v>
      </c>
      <c r="AN641" s="32">
        <f t="shared" si="559"/>
        <v>-5.1614430056986626E-4</v>
      </c>
      <c r="AO641" s="32">
        <f t="shared" si="560"/>
        <v>5.3051588564915733</v>
      </c>
      <c r="AP641" s="32">
        <f t="shared" si="561"/>
        <v>-5.1614430056986626E-4</v>
      </c>
      <c r="AQ641" s="32">
        <f t="shared" si="562"/>
        <v>3.0336244032447821</v>
      </c>
      <c r="AR641" s="56">
        <f t="shared" si="609"/>
        <v>3597.3423672878812</v>
      </c>
      <c r="AS641" s="56">
        <f t="shared" si="609"/>
        <v>-0.11232463189747058</v>
      </c>
      <c r="AT641" s="56">
        <f t="shared" si="609"/>
        <v>955.79651461790877</v>
      </c>
      <c r="AU641" s="55">
        <f t="shared" si="593"/>
        <v>0.31005890174502254</v>
      </c>
      <c r="AV641" s="56">
        <f t="shared" si="563"/>
        <v>11547.595560197513</v>
      </c>
      <c r="AW641" s="53">
        <f t="shared" si="564"/>
        <v>1.0320342765383189E-2</v>
      </c>
      <c r="AX641" s="53">
        <f t="shared" si="565"/>
        <v>9.6757686483439964E-2</v>
      </c>
      <c r="AY641" s="56">
        <f t="shared" si="566"/>
        <v>676.65604142692814</v>
      </c>
      <c r="AZ641" s="56">
        <f t="shared" si="567"/>
        <v>399.60549179192003</v>
      </c>
      <c r="BA641" s="53">
        <f t="shared" si="568"/>
        <v>7.4403432051347793E-3</v>
      </c>
      <c r="BB641" s="56">
        <f t="shared" si="569"/>
        <v>277.10242692085325</v>
      </c>
      <c r="BC641" s="56">
        <f t="shared" si="570"/>
        <v>-5.1877285845137067E-2</v>
      </c>
      <c r="BD641" s="53">
        <f t="shared" si="571"/>
        <v>-4.6363883188373328E-8</v>
      </c>
      <c r="BE641" s="32">
        <f t="shared" si="572"/>
        <v>6.1112672345671486</v>
      </c>
      <c r="BF641" s="53">
        <f t="shared" si="573"/>
        <v>7.5481828905110406E-7</v>
      </c>
      <c r="BG641" s="51">
        <f t="shared" si="594"/>
        <v>6.1112679893854374</v>
      </c>
      <c r="BH641" s="51">
        <f t="shared" si="574"/>
        <v>-8.9372221903470696E-3</v>
      </c>
      <c r="BI641" s="51">
        <f t="shared" si="575"/>
        <v>-8.3790331618344926E-2</v>
      </c>
    </row>
    <row r="642" spans="1:61" ht="12.75" customHeight="1" x14ac:dyDescent="0.2">
      <c r="A642" s="45">
        <f t="shared" si="576"/>
        <v>616</v>
      </c>
      <c r="B642" s="57">
        <f t="shared" si="595"/>
        <v>9.6757686483439964E-2</v>
      </c>
      <c r="C642" s="16">
        <f t="shared" si="577"/>
        <v>9.1168826218449794E-2</v>
      </c>
      <c r="D642" s="34">
        <f t="shared" si="578"/>
        <v>1</v>
      </c>
      <c r="E642" s="49">
        <f t="shared" si="596"/>
        <v>7.8937897879277297E-2</v>
      </c>
      <c r="F642" s="49">
        <f t="shared" si="579"/>
        <v>4.5613204983256106E-2</v>
      </c>
      <c r="G642" s="20">
        <f t="shared" si="550"/>
        <v>4.5613204983256106E-2</v>
      </c>
      <c r="H642" s="49">
        <f t="shared" si="580"/>
        <v>30.020906384552557</v>
      </c>
      <c r="I642" s="20">
        <f t="shared" si="551"/>
        <v>30.020906384552557</v>
      </c>
      <c r="J642" s="57">
        <f t="shared" si="581"/>
        <v>0</v>
      </c>
      <c r="K642" s="16">
        <f t="shared" si="552"/>
        <v>30.020906384552557</v>
      </c>
      <c r="L642" s="34">
        <f t="shared" si="582"/>
        <v>1</v>
      </c>
      <c r="M642" s="49">
        <f t="shared" si="597"/>
        <v>59.979125036708382</v>
      </c>
      <c r="N642" s="20">
        <f t="shared" si="598"/>
        <v>59.979125036708382</v>
      </c>
      <c r="O642" s="16">
        <f t="shared" si="583"/>
        <v>30.020874963291618</v>
      </c>
      <c r="P642" s="49">
        <f t="shared" si="599"/>
        <v>4.5613204983256099E-2</v>
      </c>
      <c r="Q642" s="20">
        <f t="shared" si="553"/>
        <v>4.5613204983256099E-2</v>
      </c>
      <c r="R642" s="49">
        <f t="shared" si="600"/>
        <v>9.1168826217760277E-2</v>
      </c>
      <c r="S642" s="20">
        <f t="shared" si="554"/>
        <v>9.1168826217760277E-2</v>
      </c>
      <c r="T642" s="57">
        <f t="shared" si="601"/>
        <v>-8.3790331618344926E-2</v>
      </c>
      <c r="U642" s="16">
        <f t="shared" si="584"/>
        <v>-4.8524337390676298E-3</v>
      </c>
      <c r="V642" s="16">
        <f t="shared" si="602"/>
        <v>-4.8524337390676298E-3</v>
      </c>
      <c r="W642" s="34">
        <f t="shared" si="555"/>
        <v>4</v>
      </c>
      <c r="X642" s="49">
        <f t="shared" si="603"/>
        <v>59.979093734180552</v>
      </c>
      <c r="Y642" s="20">
        <f t="shared" si="604"/>
        <v>59.979093734180552</v>
      </c>
      <c r="Z642" s="16">
        <f t="shared" si="585"/>
        <v>30.020906265819448</v>
      </c>
      <c r="AA642" s="49">
        <f t="shared" si="556"/>
        <v>-2.8039151927305413E-3</v>
      </c>
      <c r="AB642" s="20">
        <f t="shared" si="586"/>
        <v>359.99719608480729</v>
      </c>
      <c r="AC642" s="49">
        <f t="shared" si="587"/>
        <v>5.6042889030343988E-3</v>
      </c>
      <c r="AD642" s="20">
        <f t="shared" si="588"/>
        <v>359.99439571109696</v>
      </c>
      <c r="AF642" s="58">
        <f t="shared" si="605"/>
        <v>6.1112679893854374</v>
      </c>
      <c r="AG642" s="51">
        <f t="shared" si="589"/>
        <v>366.67607936312623</v>
      </c>
      <c r="AH642" s="16">
        <f t="shared" si="590"/>
        <v>250.00641774758608</v>
      </c>
      <c r="AI642" s="52">
        <f t="shared" si="557"/>
        <v>159.84223377648402</v>
      </c>
      <c r="AJ642" s="52">
        <f t="shared" si="591"/>
        <v>4.8417120175997752E-2</v>
      </c>
      <c r="AK642" s="16">
        <f t="shared" si="606"/>
        <v>29.813230100084354</v>
      </c>
      <c r="AL642" s="16">
        <f t="shared" si="607"/>
        <v>29.810426184891639</v>
      </c>
      <c r="AM642" s="32">
        <f t="shared" si="558"/>
        <v>6.1112679674687307</v>
      </c>
      <c r="AN642" s="32">
        <f t="shared" si="559"/>
        <v>-5.1756906349370991E-4</v>
      </c>
      <c r="AO642" s="32">
        <f t="shared" si="560"/>
        <v>5.3025944582820035</v>
      </c>
      <c r="AP642" s="32">
        <f t="shared" si="561"/>
        <v>-5.1756906349370991E-4</v>
      </c>
      <c r="AQ642" s="32">
        <f t="shared" si="562"/>
        <v>3.038106018756813</v>
      </c>
      <c r="AR642" s="56">
        <f t="shared" si="609"/>
        <v>3602.6449617461631</v>
      </c>
      <c r="AS642" s="56">
        <f t="shared" si="609"/>
        <v>-0.11284220096096428</v>
      </c>
      <c r="AT642" s="56">
        <f t="shared" si="609"/>
        <v>958.83462063666559</v>
      </c>
      <c r="AU642" s="55">
        <f t="shared" si="593"/>
        <v>0.31005890174502254</v>
      </c>
      <c r="AV642" s="56">
        <f t="shared" si="563"/>
        <v>11547.598237529413</v>
      </c>
      <c r="AW642" s="53">
        <f t="shared" si="564"/>
        <v>1.0320345158174205E-2</v>
      </c>
      <c r="AX642" s="53">
        <f t="shared" si="565"/>
        <v>9.6757697700165762E-2</v>
      </c>
      <c r="AY642" s="56">
        <f t="shared" si="566"/>
        <v>676.6559629849495</v>
      </c>
      <c r="AZ642" s="56">
        <f t="shared" si="567"/>
        <v>399.60558444121006</v>
      </c>
      <c r="BA642" s="53">
        <f t="shared" si="568"/>
        <v>7.4403432051347793E-3</v>
      </c>
      <c r="BB642" s="56">
        <f t="shared" si="569"/>
        <v>277.10249116757569</v>
      </c>
      <c r="BC642" s="56">
        <f t="shared" si="570"/>
        <v>-5.2112623836251259E-2</v>
      </c>
      <c r="BD642" s="53">
        <f t="shared" si="571"/>
        <v>-4.6574209980765223E-8</v>
      </c>
      <c r="BE642" s="32">
        <f t="shared" si="572"/>
        <v>6.1112679428112271</v>
      </c>
      <c r="BF642" s="53">
        <f t="shared" si="573"/>
        <v>7.5690179907425257E-7</v>
      </c>
      <c r="BG642" s="51">
        <f t="shared" si="594"/>
        <v>6.1112686997130261</v>
      </c>
      <c r="BH642" s="51">
        <f t="shared" si="574"/>
        <v>-8.9372221901708564E-3</v>
      </c>
      <c r="BI642" s="51">
        <f t="shared" si="575"/>
        <v>-8.3790321903221013E-2</v>
      </c>
    </row>
    <row r="643" spans="1:61" ht="12.75" customHeight="1" x14ac:dyDescent="0.2">
      <c r="A643" s="45">
        <f t="shared" si="576"/>
        <v>617</v>
      </c>
      <c r="B643" s="57">
        <f t="shared" si="595"/>
        <v>9.6757697700165762E-2</v>
      </c>
      <c r="C643" s="16">
        <f t="shared" si="577"/>
        <v>9.1153408797140401E-2</v>
      </c>
      <c r="D643" s="34">
        <f t="shared" si="578"/>
        <v>1</v>
      </c>
      <c r="E643" s="49">
        <f t="shared" si="596"/>
        <v>7.8924523898688911E-2</v>
      </c>
      <c r="F643" s="49">
        <f t="shared" si="579"/>
        <v>4.5605534512920202E-2</v>
      </c>
      <c r="G643" s="20">
        <f t="shared" si="550"/>
        <v>4.5605534512920202E-2</v>
      </c>
      <c r="H643" s="49">
        <f t="shared" si="580"/>
        <v>30.020937676473846</v>
      </c>
      <c r="I643" s="20">
        <f t="shared" si="551"/>
        <v>30.020937676473846</v>
      </c>
      <c r="J643" s="57">
        <f t="shared" si="581"/>
        <v>0</v>
      </c>
      <c r="K643" s="16">
        <f t="shared" si="552"/>
        <v>30.020937676473846</v>
      </c>
      <c r="L643" s="34">
        <f t="shared" si="582"/>
        <v>1</v>
      </c>
      <c r="M643" s="49">
        <f t="shared" si="597"/>
        <v>59.979093734180552</v>
      </c>
      <c r="N643" s="20">
        <f t="shared" si="598"/>
        <v>59.979093734180552</v>
      </c>
      <c r="O643" s="16">
        <f t="shared" si="583"/>
        <v>30.020906265819448</v>
      </c>
      <c r="P643" s="49">
        <f t="shared" si="599"/>
        <v>4.5605534512920189E-2</v>
      </c>
      <c r="Q643" s="20">
        <f t="shared" si="553"/>
        <v>4.5605534512920189E-2</v>
      </c>
      <c r="R643" s="49">
        <f t="shared" si="600"/>
        <v>9.1153408794974522E-2</v>
      </c>
      <c r="S643" s="20">
        <f t="shared" si="554"/>
        <v>9.1153408794974522E-2</v>
      </c>
      <c r="T643" s="57">
        <f t="shared" si="601"/>
        <v>-8.3790321903221013E-2</v>
      </c>
      <c r="U643" s="16">
        <f t="shared" si="584"/>
        <v>-4.8657980045321014E-3</v>
      </c>
      <c r="V643" s="16">
        <f t="shared" si="602"/>
        <v>-4.8657980045321014E-3</v>
      </c>
      <c r="W643" s="34">
        <f t="shared" si="555"/>
        <v>4</v>
      </c>
      <c r="X643" s="49">
        <f t="shared" si="603"/>
        <v>59.979062442914341</v>
      </c>
      <c r="Y643" s="20">
        <f t="shared" si="604"/>
        <v>59.979062442914341</v>
      </c>
      <c r="Z643" s="16">
        <f t="shared" si="585"/>
        <v>30.020937557085659</v>
      </c>
      <c r="AA643" s="49">
        <f t="shared" si="556"/>
        <v>-2.8116411029656231E-3</v>
      </c>
      <c r="AB643" s="20">
        <f t="shared" si="586"/>
        <v>359.99718835889706</v>
      </c>
      <c r="AC643" s="49">
        <f t="shared" si="587"/>
        <v>5.6197256394840168E-3</v>
      </c>
      <c r="AD643" s="20">
        <f t="shared" si="588"/>
        <v>359.99438027436054</v>
      </c>
      <c r="AF643" s="58">
        <f t="shared" si="605"/>
        <v>6.1112686997130261</v>
      </c>
      <c r="AG643" s="51">
        <f t="shared" si="589"/>
        <v>366.67612198278158</v>
      </c>
      <c r="AH643" s="16">
        <f t="shared" si="590"/>
        <v>250.006446806442</v>
      </c>
      <c r="AI643" s="52">
        <f t="shared" si="557"/>
        <v>159.84227093419184</v>
      </c>
      <c r="AJ643" s="52">
        <f t="shared" si="591"/>
        <v>4.8417175615838914E-2</v>
      </c>
      <c r="AK643" s="16">
        <f t="shared" si="606"/>
        <v>29.861647275700193</v>
      </c>
      <c r="AL643" s="16">
        <f t="shared" si="607"/>
        <v>29.858835634597256</v>
      </c>
      <c r="AM643" s="32">
        <f t="shared" si="558"/>
        <v>6.1112686776754268</v>
      </c>
      <c r="AN643" s="32">
        <f t="shared" si="559"/>
        <v>-5.1899457972624287E-4</v>
      </c>
      <c r="AO643" s="32">
        <f t="shared" si="560"/>
        <v>5.3000262730560141</v>
      </c>
      <c r="AP643" s="32">
        <f t="shared" si="561"/>
        <v>-5.1899457972624287E-4</v>
      </c>
      <c r="AQ643" s="32">
        <f t="shared" si="562"/>
        <v>3.0425854722016834</v>
      </c>
      <c r="AR643" s="56">
        <f t="shared" si="609"/>
        <v>3607.9449880192192</v>
      </c>
      <c r="AS643" s="56">
        <f t="shared" si="609"/>
        <v>-0.11336119554069053</v>
      </c>
      <c r="AT643" s="56">
        <f t="shared" si="609"/>
        <v>961.87720610886731</v>
      </c>
      <c r="AU643" s="55">
        <f t="shared" si="593"/>
        <v>0.31005890174502254</v>
      </c>
      <c r="AV643" s="56">
        <f t="shared" si="563"/>
        <v>11547.600921940606</v>
      </c>
      <c r="AW643" s="53">
        <f t="shared" si="564"/>
        <v>1.032034755729214E-2</v>
      </c>
      <c r="AX643" s="53">
        <f t="shared" si="565"/>
        <v>9.6757708946549031E-2</v>
      </c>
      <c r="AY643" s="56">
        <f t="shared" si="566"/>
        <v>676.65588433558514</v>
      </c>
      <c r="AZ643" s="56">
        <f t="shared" si="567"/>
        <v>399.60567733547964</v>
      </c>
      <c r="BA643" s="53">
        <f t="shared" si="568"/>
        <v>7.4403432051347793E-3</v>
      </c>
      <c r="BB643" s="56">
        <f t="shared" si="569"/>
        <v>277.10255558417674</v>
      </c>
      <c r="BC643" s="56">
        <f t="shared" si="570"/>
        <v>-5.2348584071239657E-2</v>
      </c>
      <c r="BD643" s="53">
        <f t="shared" si="571"/>
        <v>-4.6785092886335132E-8</v>
      </c>
      <c r="BE643" s="32">
        <f t="shared" si="572"/>
        <v>6.111268652927933</v>
      </c>
      <c r="BF643" s="53">
        <f t="shared" si="573"/>
        <v>7.5898641003300495E-7</v>
      </c>
      <c r="BG643" s="51">
        <f t="shared" si="594"/>
        <v>6.1112694119143427</v>
      </c>
      <c r="BH643" s="51">
        <f t="shared" si="574"/>
        <v>-8.9372221899940655E-3</v>
      </c>
      <c r="BI643" s="51">
        <f t="shared" si="575"/>
        <v>-8.3790312162411104E-2</v>
      </c>
    </row>
    <row r="644" spans="1:61" ht="12.75" customHeight="1" x14ac:dyDescent="0.2">
      <c r="A644" s="45">
        <f t="shared" si="576"/>
        <v>618</v>
      </c>
      <c r="B644" s="57">
        <f t="shared" si="595"/>
        <v>9.6757708946549031E-2</v>
      </c>
      <c r="C644" s="16">
        <f t="shared" si="577"/>
        <v>9.113798330707823E-2</v>
      </c>
      <c r="D644" s="34">
        <f t="shared" si="578"/>
        <v>1</v>
      </c>
      <c r="E644" s="49">
        <f t="shared" si="596"/>
        <v>7.8911142949198348E-2</v>
      </c>
      <c r="F644" s="49">
        <f t="shared" si="579"/>
        <v>4.5597859975542117E-2</v>
      </c>
      <c r="G644" s="20">
        <f t="shared" si="550"/>
        <v>4.5597859975542117E-2</v>
      </c>
      <c r="H644" s="49">
        <f t="shared" si="580"/>
        <v>30.020968957129753</v>
      </c>
      <c r="I644" s="20">
        <f t="shared" si="551"/>
        <v>30.020968957129753</v>
      </c>
      <c r="J644" s="57">
        <f t="shared" si="581"/>
        <v>0</v>
      </c>
      <c r="K644" s="16">
        <f t="shared" si="552"/>
        <v>30.020968957129753</v>
      </c>
      <c r="L644" s="34">
        <f t="shared" si="582"/>
        <v>1</v>
      </c>
      <c r="M644" s="49">
        <f t="shared" si="597"/>
        <v>59.979062442914326</v>
      </c>
      <c r="N644" s="20">
        <f t="shared" si="598"/>
        <v>59.979062442914326</v>
      </c>
      <c r="O644" s="16">
        <f t="shared" si="583"/>
        <v>30.020937557085674</v>
      </c>
      <c r="P644" s="49">
        <f t="shared" si="599"/>
        <v>4.5597859975542124E-2</v>
      </c>
      <c r="Q644" s="20">
        <f t="shared" si="553"/>
        <v>4.5597859975542124E-2</v>
      </c>
      <c r="R644" s="49">
        <f t="shared" si="600"/>
        <v>9.1137983309393586E-2</v>
      </c>
      <c r="S644" s="20">
        <f t="shared" si="554"/>
        <v>9.1137983309393586E-2</v>
      </c>
      <c r="T644" s="57">
        <f t="shared" si="601"/>
        <v>-8.3790312162411104E-2</v>
      </c>
      <c r="U644" s="16">
        <f t="shared" si="584"/>
        <v>-4.8791692132127557E-3</v>
      </c>
      <c r="V644" s="16">
        <f t="shared" si="602"/>
        <v>-4.8791692132127557E-3</v>
      </c>
      <c r="W644" s="34">
        <f t="shared" si="555"/>
        <v>4</v>
      </c>
      <c r="X644" s="49">
        <f t="shared" si="603"/>
        <v>59.979031162915639</v>
      </c>
      <c r="Y644" s="20">
        <f t="shared" si="604"/>
        <v>59.979031162915639</v>
      </c>
      <c r="Z644" s="16">
        <f t="shared" si="585"/>
        <v>30.020968837084361</v>
      </c>
      <c r="AA644" s="49">
        <f t="shared" si="556"/>
        <v>-2.8193710434513694E-3</v>
      </c>
      <c r="AB644" s="20">
        <f t="shared" si="586"/>
        <v>359.99718062895653</v>
      </c>
      <c r="AC644" s="49">
        <f t="shared" si="587"/>
        <v>5.6351704077629277E-3</v>
      </c>
      <c r="AD644" s="20">
        <f t="shared" si="588"/>
        <v>359.99436482959226</v>
      </c>
      <c r="AF644" s="58">
        <f t="shared" si="605"/>
        <v>6.1112694119143427</v>
      </c>
      <c r="AG644" s="51">
        <f t="shared" si="589"/>
        <v>366.67616471486059</v>
      </c>
      <c r="AH644" s="16">
        <f t="shared" si="590"/>
        <v>250.00647594195041</v>
      </c>
      <c r="AI644" s="52">
        <f t="shared" si="557"/>
        <v>159.84230818991992</v>
      </c>
      <c r="AJ644" s="52">
        <f t="shared" si="591"/>
        <v>4.8417231019016072E-2</v>
      </c>
      <c r="AK644" s="16">
        <f t="shared" si="606"/>
        <v>29.910064506719209</v>
      </c>
      <c r="AL644" s="16">
        <f t="shared" si="607"/>
        <v>29.907245135675737</v>
      </c>
      <c r="AM644" s="32">
        <f t="shared" si="558"/>
        <v>6.1112693897554564</v>
      </c>
      <c r="AN644" s="32">
        <f t="shared" si="559"/>
        <v>-5.2042083702542148E-4</v>
      </c>
      <c r="AO644" s="32">
        <f t="shared" si="560"/>
        <v>5.2974543026305509</v>
      </c>
      <c r="AP644" s="32">
        <f t="shared" si="561"/>
        <v>-5.2042083702542148E-4</v>
      </c>
      <c r="AQ644" s="32">
        <f t="shared" si="562"/>
        <v>3.0470627603813956</v>
      </c>
      <c r="AR644" s="56">
        <f t="shared" si="609"/>
        <v>3613.2424423218499</v>
      </c>
      <c r="AS644" s="56">
        <f t="shared" si="609"/>
        <v>-0.11388161637771595</v>
      </c>
      <c r="AT644" s="56">
        <f t="shared" si="609"/>
        <v>964.92426886924875</v>
      </c>
      <c r="AU644" s="55">
        <f t="shared" si="593"/>
        <v>0.31005890174502254</v>
      </c>
      <c r="AV644" s="56">
        <f t="shared" si="563"/>
        <v>11547.603613433146</v>
      </c>
      <c r="AW644" s="53">
        <f t="shared" si="564"/>
        <v>1.0320349962738834E-2</v>
      </c>
      <c r="AX644" s="53">
        <f t="shared" si="565"/>
        <v>9.6757720222598431E-2</v>
      </c>
      <c r="AY644" s="56">
        <f t="shared" si="566"/>
        <v>676.65580547877494</v>
      </c>
      <c r="AZ644" s="56">
        <f t="shared" si="567"/>
        <v>399.60577047479978</v>
      </c>
      <c r="BA644" s="53">
        <f t="shared" si="568"/>
        <v>7.4403432051347793E-3</v>
      </c>
      <c r="BB644" s="56">
        <f t="shared" si="569"/>
        <v>277.10262017070568</v>
      </c>
      <c r="BC644" s="56">
        <f t="shared" si="570"/>
        <v>-5.258516673052327E-2</v>
      </c>
      <c r="BD644" s="53">
        <f t="shared" si="571"/>
        <v>-4.6996532066329327E-8</v>
      </c>
      <c r="BE644" s="32">
        <f t="shared" si="572"/>
        <v>6.1112693649178107</v>
      </c>
      <c r="BF644" s="53">
        <f t="shared" si="573"/>
        <v>7.6107210402202395E-7</v>
      </c>
      <c r="BG644" s="51">
        <f t="shared" si="594"/>
        <v>6.1112701259899147</v>
      </c>
      <c r="BH644" s="51">
        <f t="shared" si="574"/>
        <v>-8.937222189816697E-3</v>
      </c>
      <c r="BI644" s="51">
        <f t="shared" si="575"/>
        <v>-8.3790302395907776E-2</v>
      </c>
    </row>
    <row r="645" spans="1:61" ht="12.75" customHeight="1" x14ac:dyDescent="0.2">
      <c r="A645" s="45">
        <f t="shared" si="576"/>
        <v>619</v>
      </c>
      <c r="B645" s="57">
        <f t="shared" si="595"/>
        <v>9.6757720222598431E-2</v>
      </c>
      <c r="C645" s="16">
        <f t="shared" si="577"/>
        <v>9.1122549814883769E-2</v>
      </c>
      <c r="D645" s="34">
        <f t="shared" si="578"/>
        <v>1</v>
      </c>
      <c r="E645" s="49">
        <f t="shared" si="596"/>
        <v>7.8897755088495197E-2</v>
      </c>
      <c r="F645" s="49">
        <f t="shared" si="579"/>
        <v>4.5590181404441599E-2</v>
      </c>
      <c r="G645" s="20">
        <f t="shared" si="550"/>
        <v>4.5590181404441599E-2</v>
      </c>
      <c r="H645" s="49">
        <f t="shared" si="580"/>
        <v>30.02100022651441</v>
      </c>
      <c r="I645" s="20">
        <f t="shared" si="551"/>
        <v>30.02100022651441</v>
      </c>
      <c r="J645" s="57">
        <f t="shared" si="581"/>
        <v>0</v>
      </c>
      <c r="K645" s="16">
        <f t="shared" si="552"/>
        <v>30.02100022651441</v>
      </c>
      <c r="L645" s="34">
        <f t="shared" si="582"/>
        <v>1</v>
      </c>
      <c r="M645" s="49">
        <f t="shared" si="597"/>
        <v>59.979031162915611</v>
      </c>
      <c r="N645" s="20">
        <f t="shared" si="598"/>
        <v>59.979031162915611</v>
      </c>
      <c r="O645" s="16">
        <f t="shared" si="583"/>
        <v>30.020968837084389</v>
      </c>
      <c r="P645" s="49">
        <f t="shared" si="599"/>
        <v>4.5590181404441599E-2</v>
      </c>
      <c r="Q645" s="20">
        <f t="shared" si="553"/>
        <v>4.5590181404441599E-2</v>
      </c>
      <c r="R645" s="49">
        <f t="shared" si="600"/>
        <v>9.1122549816931631E-2</v>
      </c>
      <c r="S645" s="20">
        <f t="shared" si="554"/>
        <v>9.1122549816931631E-2</v>
      </c>
      <c r="T645" s="57">
        <f t="shared" si="601"/>
        <v>-8.3790302395907776E-2</v>
      </c>
      <c r="U645" s="16">
        <f t="shared" si="584"/>
        <v>-4.8925473074125786E-3</v>
      </c>
      <c r="V645" s="16">
        <f t="shared" si="602"/>
        <v>-4.8925473074125786E-3</v>
      </c>
      <c r="W645" s="34">
        <f t="shared" si="555"/>
        <v>4</v>
      </c>
      <c r="X645" s="49">
        <f t="shared" si="603"/>
        <v>59.978999894190324</v>
      </c>
      <c r="Y645" s="20">
        <f t="shared" si="604"/>
        <v>59.978999894190324</v>
      </c>
      <c r="Z645" s="16">
        <f t="shared" si="585"/>
        <v>30.021000105809676</v>
      </c>
      <c r="AA645" s="49">
        <f t="shared" si="556"/>
        <v>-2.8271049808521885E-3</v>
      </c>
      <c r="AB645" s="20">
        <f t="shared" si="586"/>
        <v>359.99717289501916</v>
      </c>
      <c r="AC645" s="49">
        <f t="shared" si="587"/>
        <v>5.6506231420082043E-3</v>
      </c>
      <c r="AD645" s="20">
        <f t="shared" si="588"/>
        <v>359.994349376858</v>
      </c>
      <c r="AF645" s="58">
        <f t="shared" si="605"/>
        <v>6.1112701259899147</v>
      </c>
      <c r="AG645" s="51">
        <f t="shared" si="589"/>
        <v>366.67620755939487</v>
      </c>
      <c r="AH645" s="16">
        <f t="shared" si="590"/>
        <v>250.0065051541329</v>
      </c>
      <c r="AI645" s="52">
        <f t="shared" si="557"/>
        <v>159.8423455436959</v>
      </c>
      <c r="AJ645" s="52">
        <f t="shared" si="591"/>
        <v>4.841728638530185E-2</v>
      </c>
      <c r="AK645" s="16">
        <f t="shared" si="606"/>
        <v>29.958481793104511</v>
      </c>
      <c r="AL645" s="16">
        <f t="shared" si="607"/>
        <v>29.955654688123673</v>
      </c>
      <c r="AM645" s="32">
        <f t="shared" si="558"/>
        <v>6.1112701037093453</v>
      </c>
      <c r="AN645" s="32">
        <f t="shared" si="559"/>
        <v>-5.2184782923879512E-4</v>
      </c>
      <c r="AO645" s="32">
        <f t="shared" si="560"/>
        <v>5.2948785488270023</v>
      </c>
      <c r="AP645" s="32">
        <f t="shared" si="561"/>
        <v>-5.2184782923879512E-4</v>
      </c>
      <c r="AQ645" s="32">
        <f t="shared" si="562"/>
        <v>3.051537880096411</v>
      </c>
      <c r="AR645" s="56">
        <f t="shared" si="609"/>
        <v>3618.5373208706769</v>
      </c>
      <c r="AS645" s="56">
        <f t="shared" si="609"/>
        <v>-0.11440346420695474</v>
      </c>
      <c r="AT645" s="56">
        <f t="shared" si="609"/>
        <v>967.97580674934511</v>
      </c>
      <c r="AU645" s="55">
        <f t="shared" si="593"/>
        <v>0.31005890174502254</v>
      </c>
      <c r="AV645" s="56">
        <f t="shared" si="563"/>
        <v>11547.606312009031</v>
      </c>
      <c r="AW645" s="53">
        <f t="shared" si="564"/>
        <v>1.0320352374516071E-2</v>
      </c>
      <c r="AX645" s="53">
        <f t="shared" si="565"/>
        <v>9.6757731528322274E-2</v>
      </c>
      <c r="AY645" s="56">
        <f t="shared" si="566"/>
        <v>676.65572641446079</v>
      </c>
      <c r="AZ645" s="56">
        <f t="shared" si="567"/>
        <v>399.60586385923978</v>
      </c>
      <c r="BA645" s="53">
        <f t="shared" si="568"/>
        <v>7.4403432051347793E-3</v>
      </c>
      <c r="BB645" s="56">
        <f t="shared" si="569"/>
        <v>277.10268492721048</v>
      </c>
      <c r="BC645" s="56">
        <f t="shared" si="570"/>
        <v>-5.2822371989464045E-2</v>
      </c>
      <c r="BD645" s="53">
        <f t="shared" si="571"/>
        <v>-4.7208527677472675E-8</v>
      </c>
      <c r="BE645" s="32">
        <f t="shared" si="572"/>
        <v>6.1112700787813869</v>
      </c>
      <c r="BF645" s="53">
        <f t="shared" si="573"/>
        <v>7.6315887204150128E-7</v>
      </c>
      <c r="BG645" s="51">
        <f t="shared" si="594"/>
        <v>6.111270841940259</v>
      </c>
      <c r="BH645" s="51">
        <f t="shared" si="574"/>
        <v>-8.937222189638749E-3</v>
      </c>
      <c r="BI645" s="51">
        <f t="shared" si="575"/>
        <v>-8.379029260370377E-2</v>
      </c>
    </row>
    <row r="646" spans="1:61" ht="12.75" customHeight="1" x14ac:dyDescent="0.2">
      <c r="A646" s="45">
        <f t="shared" si="576"/>
        <v>620</v>
      </c>
      <c r="B646" s="57">
        <f t="shared" si="595"/>
        <v>9.6757731528322274E-2</v>
      </c>
      <c r="C646" s="16">
        <f t="shared" si="577"/>
        <v>9.1107108386324853E-2</v>
      </c>
      <c r="D646" s="34">
        <f t="shared" si="578"/>
        <v>1</v>
      </c>
      <c r="E646" s="49">
        <f t="shared" si="596"/>
        <v>7.888436037353079E-2</v>
      </c>
      <c r="F646" s="49">
        <f t="shared" si="579"/>
        <v>4.5582498832511975E-2</v>
      </c>
      <c r="G646" s="20">
        <f t="shared" si="550"/>
        <v>4.5582498832511975E-2</v>
      </c>
      <c r="H646" s="49">
        <f t="shared" si="580"/>
        <v>30.021031484621979</v>
      </c>
      <c r="I646" s="20">
        <f t="shared" si="551"/>
        <v>30.021031484621979</v>
      </c>
      <c r="J646" s="57">
        <f t="shared" si="581"/>
        <v>0</v>
      </c>
      <c r="K646" s="16">
        <f t="shared" si="552"/>
        <v>30.021031484621979</v>
      </c>
      <c r="L646" s="34">
        <f t="shared" si="582"/>
        <v>1</v>
      </c>
      <c r="M646" s="49">
        <f t="shared" si="597"/>
        <v>59.978999894190324</v>
      </c>
      <c r="N646" s="20">
        <f t="shared" si="598"/>
        <v>59.978999894190324</v>
      </c>
      <c r="O646" s="16">
        <f t="shared" si="583"/>
        <v>30.021000105809676</v>
      </c>
      <c r="P646" s="49">
        <f t="shared" si="599"/>
        <v>4.5582498832511982E-2</v>
      </c>
      <c r="Q646" s="20">
        <f t="shared" si="553"/>
        <v>4.5582498832511982E-2</v>
      </c>
      <c r="R646" s="49">
        <f t="shared" si="600"/>
        <v>9.110710838549986E-2</v>
      </c>
      <c r="S646" s="20">
        <f t="shared" si="554"/>
        <v>9.110710838549986E-2</v>
      </c>
      <c r="T646" s="57">
        <f t="shared" si="601"/>
        <v>-8.379029260370377E-2</v>
      </c>
      <c r="U646" s="16">
        <f t="shared" si="584"/>
        <v>-4.9059322301729796E-3</v>
      </c>
      <c r="V646" s="16">
        <f t="shared" si="602"/>
        <v>-4.9059322301729796E-3</v>
      </c>
      <c r="W646" s="34">
        <f t="shared" si="555"/>
        <v>4</v>
      </c>
      <c r="X646" s="49">
        <f t="shared" si="603"/>
        <v>59.978968636744263</v>
      </c>
      <c r="Y646" s="20">
        <f t="shared" si="604"/>
        <v>59.978968636744263</v>
      </c>
      <c r="Z646" s="16">
        <f t="shared" si="585"/>
        <v>30.021031363255737</v>
      </c>
      <c r="AA646" s="49">
        <f t="shared" si="556"/>
        <v>-2.8348428822589952E-3</v>
      </c>
      <c r="AB646" s="20">
        <f t="shared" si="586"/>
        <v>359.99716515711776</v>
      </c>
      <c r="AC646" s="49">
        <f t="shared" si="587"/>
        <v>5.6660837770693652E-3</v>
      </c>
      <c r="AD646" s="20">
        <f t="shared" si="588"/>
        <v>359.99433391622296</v>
      </c>
      <c r="AF646" s="58">
        <f t="shared" si="605"/>
        <v>6.111270841940259</v>
      </c>
      <c r="AG646" s="51">
        <f t="shared" si="589"/>
        <v>366.67625051641556</v>
      </c>
      <c r="AH646" s="16">
        <f t="shared" si="590"/>
        <v>250.00653444301062</v>
      </c>
      <c r="AI646" s="52">
        <f t="shared" si="557"/>
        <v>159.8423829955469</v>
      </c>
      <c r="AJ646" s="52">
        <f t="shared" si="591"/>
        <v>4.8417341714753093E-2</v>
      </c>
      <c r="AK646" s="16">
        <f t="shared" si="606"/>
        <v>30.006899134819264</v>
      </c>
      <c r="AL646" s="16">
        <f t="shared" si="607"/>
        <v>30.004064291937027</v>
      </c>
      <c r="AM646" s="32">
        <f t="shared" si="558"/>
        <v>6.1112708195376104</v>
      </c>
      <c r="AN646" s="32">
        <f t="shared" si="559"/>
        <v>-5.2327555029267267E-4</v>
      </c>
      <c r="AO646" s="32">
        <f t="shared" si="560"/>
        <v>5.2922990134694814</v>
      </c>
      <c r="AP646" s="32">
        <f t="shared" si="561"/>
        <v>-5.2327555029267267E-4</v>
      </c>
      <c r="AQ646" s="32">
        <f t="shared" si="562"/>
        <v>3.0560108281486591</v>
      </c>
      <c r="AR646" s="56">
        <f t="shared" si="609"/>
        <v>3623.8296198841463</v>
      </c>
      <c r="AS646" s="56">
        <f t="shared" si="609"/>
        <v>-0.11492673975724742</v>
      </c>
      <c r="AT646" s="56">
        <f t="shared" si="609"/>
        <v>971.03181757749383</v>
      </c>
      <c r="AU646" s="55">
        <f t="shared" si="593"/>
        <v>0.31005890174502254</v>
      </c>
      <c r="AV646" s="56">
        <f t="shared" si="563"/>
        <v>11547.609017670224</v>
      </c>
      <c r="AW646" s="53">
        <f t="shared" si="564"/>
        <v>1.0320354792625604E-2</v>
      </c>
      <c r="AX646" s="53">
        <f t="shared" si="565"/>
        <v>9.6757742863728818E-2</v>
      </c>
      <c r="AY646" s="56">
        <f t="shared" si="566"/>
        <v>676.65564714258539</v>
      </c>
      <c r="AZ646" s="56">
        <f t="shared" si="567"/>
        <v>399.60595748886726</v>
      </c>
      <c r="BA646" s="53">
        <f t="shared" si="568"/>
        <v>7.4403432051347793E-3</v>
      </c>
      <c r="BB646" s="56">
        <f t="shared" si="569"/>
        <v>277.10274985373815</v>
      </c>
      <c r="BC646" s="56">
        <f t="shared" si="570"/>
        <v>-5.3060200020013326E-2</v>
      </c>
      <c r="BD646" s="53">
        <f t="shared" si="571"/>
        <v>-4.7421079873441906E-8</v>
      </c>
      <c r="BE646" s="32">
        <f t="shared" si="572"/>
        <v>6.1112707945191795</v>
      </c>
      <c r="BF646" s="53">
        <f t="shared" si="573"/>
        <v>7.6524670520681073E-7</v>
      </c>
      <c r="BG646" s="51">
        <f t="shared" si="594"/>
        <v>6.1112715597658847</v>
      </c>
      <c r="BH646" s="51">
        <f t="shared" si="574"/>
        <v>-8.9372221894602234E-3</v>
      </c>
      <c r="BI646" s="51">
        <f t="shared" si="575"/>
        <v>-8.379028278579205E-2</v>
      </c>
    </row>
    <row r="647" spans="1:61" ht="12.75" customHeight="1" x14ac:dyDescent="0.2">
      <c r="A647" s="45">
        <f t="shared" si="576"/>
        <v>621</v>
      </c>
      <c r="B647" s="57">
        <f t="shared" si="595"/>
        <v>9.6757742863728818E-2</v>
      </c>
      <c r="C647" s="16">
        <f t="shared" si="577"/>
        <v>9.1091659086657728E-2</v>
      </c>
      <c r="D647" s="34">
        <f t="shared" si="578"/>
        <v>1</v>
      </c>
      <c r="E647" s="49">
        <f t="shared" si="596"/>
        <v>7.8870958860813231E-2</v>
      </c>
      <c r="F647" s="49">
        <f t="shared" si="579"/>
        <v>4.5574812292390778E-2</v>
      </c>
      <c r="G647" s="20">
        <f t="shared" si="550"/>
        <v>4.5574812292390778E-2</v>
      </c>
      <c r="H647" s="49">
        <f t="shared" si="580"/>
        <v>30.021062731446655</v>
      </c>
      <c r="I647" s="20">
        <f t="shared" si="551"/>
        <v>30.021062731446655</v>
      </c>
      <c r="J647" s="57">
        <f t="shared" si="581"/>
        <v>0</v>
      </c>
      <c r="K647" s="16">
        <f t="shared" si="552"/>
        <v>30.021062731446655</v>
      </c>
      <c r="L647" s="34">
        <f t="shared" si="582"/>
        <v>1</v>
      </c>
      <c r="M647" s="49">
        <f t="shared" si="597"/>
        <v>59.978968636744277</v>
      </c>
      <c r="N647" s="20">
        <f t="shared" si="598"/>
        <v>59.978968636744277</v>
      </c>
      <c r="O647" s="16">
        <f t="shared" si="583"/>
        <v>30.021031363255723</v>
      </c>
      <c r="P647" s="49">
        <f t="shared" si="599"/>
        <v>4.5574812292390743E-2</v>
      </c>
      <c r="Q647" s="20">
        <f t="shared" si="553"/>
        <v>4.5574812292390743E-2</v>
      </c>
      <c r="R647" s="49">
        <f t="shared" si="600"/>
        <v>9.1091659087106036E-2</v>
      </c>
      <c r="S647" s="20">
        <f t="shared" si="554"/>
        <v>9.1091659087106036E-2</v>
      </c>
      <c r="T647" s="57">
        <f t="shared" si="601"/>
        <v>-8.379028278579205E-2</v>
      </c>
      <c r="U647" s="16">
        <f t="shared" si="584"/>
        <v>-4.919323924978819E-3</v>
      </c>
      <c r="V647" s="16">
        <f t="shared" si="602"/>
        <v>-4.919323924978819E-3</v>
      </c>
      <c r="W647" s="34">
        <f t="shared" si="555"/>
        <v>4</v>
      </c>
      <c r="X647" s="49">
        <f t="shared" si="603"/>
        <v>59.978937390583241</v>
      </c>
      <c r="Y647" s="20">
        <f t="shared" si="604"/>
        <v>59.978937390583241</v>
      </c>
      <c r="Z647" s="16">
        <f t="shared" si="585"/>
        <v>30.021062609416759</v>
      </c>
      <c r="AA647" s="49">
        <f t="shared" si="556"/>
        <v>-2.8425847150187655E-3</v>
      </c>
      <c r="AB647" s="20">
        <f t="shared" si="586"/>
        <v>359.99715741528496</v>
      </c>
      <c r="AC647" s="49">
        <f t="shared" si="587"/>
        <v>5.6815522484193175E-3</v>
      </c>
      <c r="AD647" s="20">
        <f t="shared" si="588"/>
        <v>359.9943184477516</v>
      </c>
      <c r="AF647" s="58">
        <f t="shared" si="605"/>
        <v>6.1112715597658847</v>
      </c>
      <c r="AG647" s="51">
        <f t="shared" si="589"/>
        <v>366.67629358595309</v>
      </c>
      <c r="AH647" s="16">
        <f t="shared" si="590"/>
        <v>250.0065638086044</v>
      </c>
      <c r="AI647" s="52">
        <f t="shared" si="557"/>
        <v>159.84242054549949</v>
      </c>
      <c r="AJ647" s="52">
        <f t="shared" si="591"/>
        <v>4.8417397007426644E-2</v>
      </c>
      <c r="AK647" s="16">
        <f t="shared" si="606"/>
        <v>30.055316531826691</v>
      </c>
      <c r="AL647" s="16">
        <f t="shared" si="607"/>
        <v>30.05247394711165</v>
      </c>
      <c r="AM647" s="32">
        <f t="shared" si="558"/>
        <v>6.1112715372407616</v>
      </c>
      <c r="AN647" s="32">
        <f t="shared" si="559"/>
        <v>-5.2470399416066011E-4</v>
      </c>
      <c r="AO647" s="32">
        <f t="shared" si="560"/>
        <v>5.2897156983848115</v>
      </c>
      <c r="AP647" s="32">
        <f t="shared" si="561"/>
        <v>-5.2470399416066011E-4</v>
      </c>
      <c r="AQ647" s="32">
        <f t="shared" si="562"/>
        <v>3.0604816013415843</v>
      </c>
      <c r="AR647" s="56">
        <f t="shared" si="609"/>
        <v>3629.1193355825312</v>
      </c>
      <c r="AS647" s="56">
        <f t="shared" si="609"/>
        <v>-0.11545144375140808</v>
      </c>
      <c r="AT647" s="56">
        <f t="shared" si="609"/>
        <v>974.09229917883545</v>
      </c>
      <c r="AU647" s="55">
        <f t="shared" si="593"/>
        <v>0.31005890174502254</v>
      </c>
      <c r="AV647" s="56">
        <f t="shared" si="563"/>
        <v>11547.611730418639</v>
      </c>
      <c r="AW647" s="53">
        <f t="shared" si="564"/>
        <v>1.0320357217069148E-2</v>
      </c>
      <c r="AX647" s="53">
        <f t="shared" si="565"/>
        <v>9.6757754228826029E-2</v>
      </c>
      <c r="AY647" s="56">
        <f t="shared" si="566"/>
        <v>676.65556766309271</v>
      </c>
      <c r="AZ647" s="56">
        <f t="shared" si="567"/>
        <v>399.60605136374875</v>
      </c>
      <c r="BA647" s="53">
        <f t="shared" si="568"/>
        <v>7.4403432051347793E-3</v>
      </c>
      <c r="BB647" s="56">
        <f t="shared" si="569"/>
        <v>277.10281495033468</v>
      </c>
      <c r="BC647" s="56">
        <f t="shared" si="570"/>
        <v>-5.3298650990711849E-2</v>
      </c>
      <c r="BD647" s="53">
        <f t="shared" si="571"/>
        <v>-4.7634188804865637E-8</v>
      </c>
      <c r="BE647" s="32">
        <f t="shared" si="572"/>
        <v>6.1112715121316956</v>
      </c>
      <c r="BF647" s="53">
        <f t="shared" si="573"/>
        <v>7.6733559470249683E-7</v>
      </c>
      <c r="BG647" s="51">
        <f t="shared" si="594"/>
        <v>6.1112722794672907</v>
      </c>
      <c r="BH647" s="51">
        <f t="shared" si="574"/>
        <v>-8.9372221892811184E-3</v>
      </c>
      <c r="BI647" s="51">
        <f t="shared" si="575"/>
        <v>-8.3790272942165636E-2</v>
      </c>
    </row>
    <row r="648" spans="1:61" ht="12.75" customHeight="1" x14ac:dyDescent="0.2">
      <c r="A648" s="45">
        <f t="shared" si="576"/>
        <v>622</v>
      </c>
      <c r="B648" s="57">
        <f t="shared" si="595"/>
        <v>9.6757754228826029E-2</v>
      </c>
      <c r="C648" s="16">
        <f t="shared" si="577"/>
        <v>9.1076201980399674E-2</v>
      </c>
      <c r="D648" s="34">
        <f t="shared" si="578"/>
        <v>1</v>
      </c>
      <c r="E648" s="49">
        <f t="shared" si="596"/>
        <v>7.8857550606210816E-2</v>
      </c>
      <c r="F648" s="49">
        <f t="shared" si="579"/>
        <v>4.5567121816346041E-2</v>
      </c>
      <c r="G648" s="20">
        <f t="shared" si="550"/>
        <v>4.5567121816346041E-2</v>
      </c>
      <c r="H648" s="49">
        <f t="shared" si="580"/>
        <v>30.021093966982729</v>
      </c>
      <c r="I648" s="20">
        <f t="shared" si="551"/>
        <v>30.021093966982729</v>
      </c>
      <c r="J648" s="57">
        <f t="shared" si="581"/>
        <v>0</v>
      </c>
      <c r="K648" s="16">
        <f t="shared" si="552"/>
        <v>30.021093966982729</v>
      </c>
      <c r="L648" s="34">
        <f t="shared" si="582"/>
        <v>1</v>
      </c>
      <c r="M648" s="49">
        <f t="shared" si="597"/>
        <v>59.978937390583241</v>
      </c>
      <c r="N648" s="20">
        <f t="shared" si="598"/>
        <v>59.978937390583241</v>
      </c>
      <c r="O648" s="16">
        <f t="shared" si="583"/>
        <v>30.021062609416759</v>
      </c>
      <c r="P648" s="49">
        <f t="shared" si="599"/>
        <v>4.5567121816346048E-2</v>
      </c>
      <c r="Q648" s="20">
        <f t="shared" si="553"/>
        <v>4.5567121816346048E-2</v>
      </c>
      <c r="R648" s="49">
        <f t="shared" si="600"/>
        <v>9.1076201981760849E-2</v>
      </c>
      <c r="S648" s="20">
        <f t="shared" si="554"/>
        <v>9.1076201981760849E-2</v>
      </c>
      <c r="T648" s="57">
        <f t="shared" si="601"/>
        <v>-8.3790272942165636E-2</v>
      </c>
      <c r="U648" s="16">
        <f t="shared" si="584"/>
        <v>-4.93272233595482E-3</v>
      </c>
      <c r="V648" s="16">
        <f t="shared" si="602"/>
        <v>-4.93272233595482E-3</v>
      </c>
      <c r="W648" s="34">
        <f t="shared" si="555"/>
        <v>4</v>
      </c>
      <c r="X648" s="49">
        <f t="shared" si="603"/>
        <v>59.978906155712941</v>
      </c>
      <c r="Y648" s="20">
        <f t="shared" si="604"/>
        <v>59.978906155712941</v>
      </c>
      <c r="Z648" s="16">
        <f t="shared" si="585"/>
        <v>30.021093844287059</v>
      </c>
      <c r="AA648" s="49">
        <f t="shared" si="556"/>
        <v>-2.8503304468480454E-3</v>
      </c>
      <c r="AB648" s="20">
        <f t="shared" si="586"/>
        <v>359.99714966955315</v>
      </c>
      <c r="AC648" s="49">
        <f t="shared" si="587"/>
        <v>5.6970284922434108E-3</v>
      </c>
      <c r="AD648" s="20">
        <f t="shared" si="588"/>
        <v>359.99430297150775</v>
      </c>
      <c r="AF648" s="58">
        <f t="shared" si="605"/>
        <v>6.1112722794672907</v>
      </c>
      <c r="AG648" s="51">
        <f t="shared" si="589"/>
        <v>366.67633676803746</v>
      </c>
      <c r="AH648" s="16">
        <f t="shared" si="590"/>
        <v>250.00659325093466</v>
      </c>
      <c r="AI648" s="52">
        <f t="shared" si="557"/>
        <v>159.84245819357994</v>
      </c>
      <c r="AJ648" s="52">
        <f t="shared" si="591"/>
        <v>4.8417452263208816E-2</v>
      </c>
      <c r="AK648" s="16">
        <f t="shared" si="606"/>
        <v>30.103733984089899</v>
      </c>
      <c r="AL648" s="16">
        <f t="shared" si="607"/>
        <v>30.100883653643052</v>
      </c>
      <c r="AM648" s="32">
        <f t="shared" si="558"/>
        <v>6.1112722568192979</v>
      </c>
      <c r="AN648" s="32">
        <f t="shared" si="559"/>
        <v>-5.2613315488461124E-4</v>
      </c>
      <c r="AO648" s="32">
        <f t="shared" si="560"/>
        <v>5.2871286054025246</v>
      </c>
      <c r="AP648" s="32">
        <f t="shared" si="561"/>
        <v>-5.2613315488461124E-4</v>
      </c>
      <c r="AQ648" s="32">
        <f t="shared" si="562"/>
        <v>3.0649501964801305</v>
      </c>
      <c r="AR648" s="56">
        <f t="shared" si="609"/>
        <v>3634.4064641879336</v>
      </c>
      <c r="AS648" s="56">
        <f t="shared" si="609"/>
        <v>-0.11597757690629269</v>
      </c>
      <c r="AT648" s="56">
        <f t="shared" si="609"/>
        <v>977.15724937531559</v>
      </c>
      <c r="AU648" s="55">
        <f t="shared" si="593"/>
        <v>0.31005890174502254</v>
      </c>
      <c r="AV648" s="56">
        <f t="shared" si="563"/>
        <v>11547.614450256176</v>
      </c>
      <c r="AW648" s="53">
        <f t="shared" si="564"/>
        <v>1.0320359647848396E-2</v>
      </c>
      <c r="AX648" s="53">
        <f t="shared" si="565"/>
        <v>9.6757765623621886E-2</v>
      </c>
      <c r="AY648" s="56">
        <f t="shared" si="566"/>
        <v>676.6554879759276</v>
      </c>
      <c r="AZ648" s="56">
        <f t="shared" si="567"/>
        <v>399.60614548394983</v>
      </c>
      <c r="BA648" s="53">
        <f t="shared" si="568"/>
        <v>7.4403432051347793E-3</v>
      </c>
      <c r="BB648" s="56">
        <f t="shared" si="569"/>
        <v>277.10288021704571</v>
      </c>
      <c r="BC648" s="56">
        <f t="shared" si="570"/>
        <v>-5.3537725067940301E-2</v>
      </c>
      <c r="BD648" s="53">
        <f t="shared" si="571"/>
        <v>-4.7847854620441978E-8</v>
      </c>
      <c r="BE648" s="32">
        <f t="shared" si="572"/>
        <v>6.1112722316194361</v>
      </c>
      <c r="BF648" s="53">
        <f t="shared" si="573"/>
        <v>7.6942553181291305E-7</v>
      </c>
      <c r="BG648" s="51">
        <f t="shared" si="594"/>
        <v>6.1112730010449683</v>
      </c>
      <c r="BH648" s="51">
        <f t="shared" si="574"/>
        <v>-8.9372221891014358E-3</v>
      </c>
      <c r="BI648" s="51">
        <f t="shared" si="575"/>
        <v>-8.3790263072817742E-2</v>
      </c>
    </row>
    <row r="649" spans="1:61" ht="12.75" customHeight="1" x14ac:dyDescent="0.2">
      <c r="A649" s="45">
        <f t="shared" si="576"/>
        <v>623</v>
      </c>
      <c r="B649" s="57">
        <f t="shared" si="595"/>
        <v>9.6757765623621886E-2</v>
      </c>
      <c r="C649" s="16">
        <f t="shared" si="577"/>
        <v>9.1060737131385849E-2</v>
      </c>
      <c r="D649" s="34">
        <f t="shared" si="578"/>
        <v>1</v>
      </c>
      <c r="E649" s="49">
        <f t="shared" si="596"/>
        <v>7.8844135665001008E-2</v>
      </c>
      <c r="F649" s="49">
        <f t="shared" si="579"/>
        <v>4.5559427436304804E-2</v>
      </c>
      <c r="G649" s="20">
        <f t="shared" si="550"/>
        <v>4.5559427436304804E-2</v>
      </c>
      <c r="H649" s="49">
        <f t="shared" si="580"/>
        <v>30.021125191224499</v>
      </c>
      <c r="I649" s="20">
        <f t="shared" si="551"/>
        <v>30.021125191224499</v>
      </c>
      <c r="J649" s="57">
        <f t="shared" si="581"/>
        <v>0</v>
      </c>
      <c r="K649" s="16">
        <f t="shared" si="552"/>
        <v>30.021125191224499</v>
      </c>
      <c r="L649" s="34">
        <f t="shared" si="582"/>
        <v>1</v>
      </c>
      <c r="M649" s="49">
        <f t="shared" si="597"/>
        <v>59.978906155712956</v>
      </c>
      <c r="N649" s="20">
        <f t="shared" si="598"/>
        <v>59.978906155712956</v>
      </c>
      <c r="O649" s="16">
        <f t="shared" si="583"/>
        <v>30.021093844287044</v>
      </c>
      <c r="P649" s="49">
        <f t="shared" si="599"/>
        <v>4.555942743630479E-2</v>
      </c>
      <c r="Q649" s="20">
        <f t="shared" si="553"/>
        <v>4.555942743630479E-2</v>
      </c>
      <c r="R649" s="49">
        <f t="shared" si="600"/>
        <v>9.1060737133546121E-2</v>
      </c>
      <c r="S649" s="20">
        <f t="shared" si="554"/>
        <v>9.1060737133546121E-2</v>
      </c>
      <c r="T649" s="57">
        <f t="shared" si="601"/>
        <v>-8.3790263072817742E-2</v>
      </c>
      <c r="U649" s="16">
        <f t="shared" si="584"/>
        <v>-4.9461274078167333E-3</v>
      </c>
      <c r="V649" s="16">
        <f t="shared" si="602"/>
        <v>-4.9461274078167333E-3</v>
      </c>
      <c r="W649" s="34">
        <f t="shared" si="555"/>
        <v>4</v>
      </c>
      <c r="X649" s="49">
        <f t="shared" si="603"/>
        <v>59.978874932139114</v>
      </c>
      <c r="Y649" s="20">
        <f t="shared" si="604"/>
        <v>59.978874932139114</v>
      </c>
      <c r="Z649" s="16">
        <f t="shared" si="585"/>
        <v>30.021125067860886</v>
      </c>
      <c r="AA649" s="49">
        <f t="shared" si="556"/>
        <v>-2.8580800458047223E-3</v>
      </c>
      <c r="AB649" s="20">
        <f t="shared" si="586"/>
        <v>359.99714191995417</v>
      </c>
      <c r="AC649" s="49">
        <f t="shared" si="587"/>
        <v>5.7125123815611814E-3</v>
      </c>
      <c r="AD649" s="20">
        <f t="shared" si="588"/>
        <v>359.99428748761846</v>
      </c>
      <c r="AF649" s="58">
        <f t="shared" si="605"/>
        <v>6.1112730010449683</v>
      </c>
      <c r="AG649" s="51">
        <f t="shared" si="589"/>
        <v>366.67638006269812</v>
      </c>
      <c r="AH649" s="16">
        <f t="shared" si="590"/>
        <v>250.00662277002147</v>
      </c>
      <c r="AI649" s="52">
        <f t="shared" si="557"/>
        <v>159.84249593981389</v>
      </c>
      <c r="AJ649" s="52">
        <f t="shared" si="591"/>
        <v>4.8417507482156452E-2</v>
      </c>
      <c r="AK649" s="16">
        <f t="shared" si="606"/>
        <v>30.152151491572056</v>
      </c>
      <c r="AL649" s="16">
        <f t="shared" si="607"/>
        <v>30.14929341152623</v>
      </c>
      <c r="AM649" s="32">
        <f t="shared" si="558"/>
        <v>6.1112729782737105</v>
      </c>
      <c r="AN649" s="32">
        <f t="shared" si="559"/>
        <v>-5.2756302656941788E-4</v>
      </c>
      <c r="AO649" s="32">
        <f t="shared" si="560"/>
        <v>5.2845377363548769</v>
      </c>
      <c r="AP649" s="32">
        <f t="shared" si="561"/>
        <v>-5.2756302656941788E-4</v>
      </c>
      <c r="AQ649" s="32">
        <f t="shared" si="562"/>
        <v>3.0694166103707246</v>
      </c>
      <c r="AR649" s="56">
        <f t="shared" si="609"/>
        <v>3639.6910019242882</v>
      </c>
      <c r="AS649" s="56">
        <f t="shared" si="609"/>
        <v>-0.11650513993286211</v>
      </c>
      <c r="AT649" s="56">
        <f t="shared" si="609"/>
        <v>980.22666598568628</v>
      </c>
      <c r="AU649" s="55">
        <f t="shared" si="593"/>
        <v>0.31005890174502254</v>
      </c>
      <c r="AV649" s="56">
        <f t="shared" si="563"/>
        <v>11547.617177184688</v>
      </c>
      <c r="AW649" s="53">
        <f t="shared" si="564"/>
        <v>1.0320362084965003E-2</v>
      </c>
      <c r="AX649" s="53">
        <f t="shared" si="565"/>
        <v>9.6757777048124105E-2</v>
      </c>
      <c r="AY649" s="56">
        <f t="shared" si="566"/>
        <v>676.65540808103572</v>
      </c>
      <c r="AZ649" s="56">
        <f t="shared" si="567"/>
        <v>399.60623984953475</v>
      </c>
      <c r="BA649" s="53">
        <f t="shared" si="568"/>
        <v>7.4403432051347793E-3</v>
      </c>
      <c r="BB649" s="56">
        <f t="shared" si="569"/>
        <v>277.10294565391558</v>
      </c>
      <c r="BC649" s="56">
        <f t="shared" si="570"/>
        <v>-5.377742241461192E-2</v>
      </c>
      <c r="BD649" s="53">
        <f t="shared" si="571"/>
        <v>-4.8062077465770109E-8</v>
      </c>
      <c r="BE649" s="32">
        <f t="shared" si="572"/>
        <v>6.1112729529828904</v>
      </c>
      <c r="BF649" s="53">
        <f t="shared" si="573"/>
        <v>7.7151650791460352E-7</v>
      </c>
      <c r="BG649" s="51">
        <f t="shared" si="594"/>
        <v>6.111273724499398</v>
      </c>
      <c r="BH649" s="51">
        <f t="shared" si="574"/>
        <v>-8.9372221889211737E-3</v>
      </c>
      <c r="BI649" s="51">
        <f t="shared" si="575"/>
        <v>-8.3790253177741594E-2</v>
      </c>
    </row>
    <row r="650" spans="1:61" ht="12.75" customHeight="1" x14ac:dyDescent="0.2">
      <c r="A650" s="45">
        <f t="shared" si="576"/>
        <v>624</v>
      </c>
      <c r="B650" s="57">
        <f t="shared" si="595"/>
        <v>9.6757777048124105E-2</v>
      </c>
      <c r="C650" s="16">
        <f t="shared" si="577"/>
        <v>9.1045264666604453E-2</v>
      </c>
      <c r="D650" s="34">
        <f t="shared" si="578"/>
        <v>1</v>
      </c>
      <c r="E650" s="49">
        <f t="shared" si="596"/>
        <v>7.8830714147141726E-2</v>
      </c>
      <c r="F650" s="49">
        <f t="shared" si="579"/>
        <v>4.5551729215790933E-2</v>
      </c>
      <c r="G650" s="20">
        <f t="shared" si="550"/>
        <v>4.5551729215790933E-2</v>
      </c>
      <c r="H650" s="49">
        <f t="shared" si="580"/>
        <v>30.021156404166373</v>
      </c>
      <c r="I650" s="20">
        <f t="shared" si="551"/>
        <v>30.021156404166373</v>
      </c>
      <c r="J650" s="57">
        <f t="shared" si="581"/>
        <v>0</v>
      </c>
      <c r="K650" s="16">
        <f t="shared" si="552"/>
        <v>30.021156404166373</v>
      </c>
      <c r="L650" s="34">
        <f t="shared" si="582"/>
        <v>1</v>
      </c>
      <c r="M650" s="49">
        <f t="shared" si="597"/>
        <v>59.978874932139128</v>
      </c>
      <c r="N650" s="20">
        <f t="shared" si="598"/>
        <v>59.978874932139128</v>
      </c>
      <c r="O650" s="16">
        <f t="shared" si="583"/>
        <v>30.021125067860872</v>
      </c>
      <c r="P650" s="49">
        <f t="shared" si="599"/>
        <v>4.5551729215790912E-2</v>
      </c>
      <c r="Q650" s="20">
        <f t="shared" si="553"/>
        <v>4.5551729215790912E-2</v>
      </c>
      <c r="R650" s="49">
        <f t="shared" si="600"/>
        <v>9.1045264666592546E-2</v>
      </c>
      <c r="S650" s="20">
        <f t="shared" si="554"/>
        <v>9.1045264666592546E-2</v>
      </c>
      <c r="T650" s="57">
        <f t="shared" si="601"/>
        <v>-8.3790253177741594E-2</v>
      </c>
      <c r="U650" s="16">
        <f t="shared" si="584"/>
        <v>-4.9595390305998688E-3</v>
      </c>
      <c r="V650" s="16">
        <f t="shared" si="602"/>
        <v>-4.9595390305998688E-3</v>
      </c>
      <c r="W650" s="34">
        <f t="shared" si="555"/>
        <v>4</v>
      </c>
      <c r="X650" s="49">
        <f t="shared" si="603"/>
        <v>59.978843719867307</v>
      </c>
      <c r="Y650" s="20">
        <f t="shared" si="604"/>
        <v>59.978843719867307</v>
      </c>
      <c r="Z650" s="16">
        <f t="shared" si="585"/>
        <v>30.021156280132693</v>
      </c>
      <c r="AA650" s="49">
        <f t="shared" si="556"/>
        <v>-2.8658334483498212E-3</v>
      </c>
      <c r="AB650" s="20">
        <f t="shared" si="586"/>
        <v>359.99713416655163</v>
      </c>
      <c r="AC650" s="49">
        <f t="shared" si="587"/>
        <v>5.7280038543772562E-3</v>
      </c>
      <c r="AD650" s="20">
        <f t="shared" si="588"/>
        <v>359.99427199614564</v>
      </c>
      <c r="AF650" s="58">
        <f t="shared" si="605"/>
        <v>6.111273724499398</v>
      </c>
      <c r="AG650" s="51">
        <f t="shared" si="589"/>
        <v>366.67642346996388</v>
      </c>
      <c r="AH650" s="16">
        <f t="shared" si="590"/>
        <v>250.00665236588449</v>
      </c>
      <c r="AI650" s="52">
        <f t="shared" si="557"/>
        <v>159.8425337842265</v>
      </c>
      <c r="AJ650" s="52">
        <f t="shared" si="591"/>
        <v>4.8417562664155867E-2</v>
      </c>
      <c r="AK650" s="16">
        <f t="shared" si="606"/>
        <v>30.200569054236212</v>
      </c>
      <c r="AL650" s="16">
        <f t="shared" si="607"/>
        <v>30.197703220787844</v>
      </c>
      <c r="AM650" s="32">
        <f t="shared" si="558"/>
        <v>6.11127370160448</v>
      </c>
      <c r="AN650" s="32">
        <f t="shared" si="559"/>
        <v>-5.2899359748765295E-4</v>
      </c>
      <c r="AO650" s="32">
        <f t="shared" si="560"/>
        <v>5.2819430930751148</v>
      </c>
      <c r="AP650" s="32">
        <f t="shared" si="561"/>
        <v>-5.2899359748765295E-4</v>
      </c>
      <c r="AQ650" s="32">
        <f t="shared" si="562"/>
        <v>3.0738808398242465</v>
      </c>
      <c r="AR650" s="56">
        <f t="shared" si="609"/>
        <v>3644.9729450173631</v>
      </c>
      <c r="AS650" s="56">
        <f t="shared" si="609"/>
        <v>-0.11703413353034976</v>
      </c>
      <c r="AT650" s="56">
        <f t="shared" si="609"/>
        <v>983.30054682551054</v>
      </c>
      <c r="AU650" s="55">
        <f t="shared" si="593"/>
        <v>0.31005890174502254</v>
      </c>
      <c r="AV650" s="56">
        <f t="shared" si="563"/>
        <v>11547.619911205991</v>
      </c>
      <c r="AW650" s="53">
        <f t="shared" si="564"/>
        <v>1.0320364528420599E-2</v>
      </c>
      <c r="AX650" s="53">
        <f t="shared" si="565"/>
        <v>9.6757788502340333E-2</v>
      </c>
      <c r="AY650" s="56">
        <f t="shared" si="566"/>
        <v>676.65532797836408</v>
      </c>
      <c r="AZ650" s="56">
        <f t="shared" si="567"/>
        <v>399.60633446056625</v>
      </c>
      <c r="BA650" s="53">
        <f t="shared" si="568"/>
        <v>7.4403432051347793E-3</v>
      </c>
      <c r="BB650" s="56">
        <f t="shared" si="569"/>
        <v>277.10301126098807</v>
      </c>
      <c r="BC650" s="56">
        <f t="shared" si="570"/>
        <v>-5.4017743190229339E-2</v>
      </c>
      <c r="BD650" s="53">
        <f t="shared" si="571"/>
        <v>-4.8276857483401075E-8</v>
      </c>
      <c r="BE650" s="32">
        <f t="shared" si="572"/>
        <v>6.1112736762225408</v>
      </c>
      <c r="BF650" s="53">
        <f t="shared" si="573"/>
        <v>7.7360850585484104E-7</v>
      </c>
      <c r="BG650" s="51">
        <f t="shared" si="594"/>
        <v>6.111274449831047</v>
      </c>
      <c r="BH650" s="51">
        <f t="shared" si="574"/>
        <v>-8.9372221887403357E-3</v>
      </c>
      <c r="BI650" s="51">
        <f t="shared" si="575"/>
        <v>-8.3790243256930672E-2</v>
      </c>
    </row>
    <row r="651" spans="1:61" ht="12.75" customHeight="1" x14ac:dyDescent="0.2">
      <c r="A651" s="45">
        <f t="shared" si="576"/>
        <v>625</v>
      </c>
      <c r="B651" s="57">
        <f t="shared" si="595"/>
        <v>9.6757788502340333E-2</v>
      </c>
      <c r="C651" s="16">
        <f t="shared" si="577"/>
        <v>9.1029784647957968E-2</v>
      </c>
      <c r="D651" s="34">
        <f t="shared" si="578"/>
        <v>1</v>
      </c>
      <c r="E651" s="49">
        <f t="shared" si="596"/>
        <v>7.8817286106236756E-2</v>
      </c>
      <c r="F651" s="49">
        <f t="shared" si="579"/>
        <v>4.5544027185765022E-2</v>
      </c>
      <c r="G651" s="20">
        <f t="shared" si="550"/>
        <v>4.5544027185765022E-2</v>
      </c>
      <c r="H651" s="49">
        <f t="shared" si="580"/>
        <v>30.021187605802808</v>
      </c>
      <c r="I651" s="20">
        <f t="shared" si="551"/>
        <v>30.021187605802808</v>
      </c>
      <c r="J651" s="57">
        <f t="shared" si="581"/>
        <v>0</v>
      </c>
      <c r="K651" s="16">
        <f t="shared" si="552"/>
        <v>30.021187605802808</v>
      </c>
      <c r="L651" s="34">
        <f t="shared" si="582"/>
        <v>1</v>
      </c>
      <c r="M651" s="49">
        <f t="shared" si="597"/>
        <v>59.978843719867307</v>
      </c>
      <c r="N651" s="20">
        <f t="shared" si="598"/>
        <v>59.978843719867307</v>
      </c>
      <c r="O651" s="16">
        <f t="shared" si="583"/>
        <v>30.021156280132693</v>
      </c>
      <c r="P651" s="49">
        <f t="shared" si="599"/>
        <v>4.5544027185765022E-2</v>
      </c>
      <c r="Q651" s="20">
        <f t="shared" si="553"/>
        <v>4.5544027185765022E-2</v>
      </c>
      <c r="R651" s="49">
        <f t="shared" si="600"/>
        <v>9.1029784649103926E-2</v>
      </c>
      <c r="S651" s="20">
        <f t="shared" si="554"/>
        <v>9.1029784649103926E-2</v>
      </c>
      <c r="T651" s="57">
        <f t="shared" si="601"/>
        <v>-8.3790243256930672E-2</v>
      </c>
      <c r="U651" s="16">
        <f t="shared" si="584"/>
        <v>-4.9729571506939158E-3</v>
      </c>
      <c r="V651" s="16">
        <f t="shared" si="602"/>
        <v>-4.9729571506939158E-3</v>
      </c>
      <c r="W651" s="34">
        <f t="shared" si="555"/>
        <v>4</v>
      </c>
      <c r="X651" s="49">
        <f t="shared" si="603"/>
        <v>59.978812518903091</v>
      </c>
      <c r="Y651" s="20">
        <f t="shared" si="604"/>
        <v>59.978812518903091</v>
      </c>
      <c r="Z651" s="16">
        <f t="shared" si="585"/>
        <v>30.021187481096909</v>
      </c>
      <c r="AA651" s="49">
        <f t="shared" si="556"/>
        <v>-2.8735906235080487E-3</v>
      </c>
      <c r="AB651" s="20">
        <f t="shared" si="586"/>
        <v>359.99712640937651</v>
      </c>
      <c r="AC651" s="49">
        <f t="shared" si="587"/>
        <v>5.7435029762365067E-3</v>
      </c>
      <c r="AD651" s="20">
        <f t="shared" si="588"/>
        <v>359.99425649702374</v>
      </c>
      <c r="AF651" s="58">
        <f t="shared" si="605"/>
        <v>6.111274449831047</v>
      </c>
      <c r="AG651" s="51">
        <f t="shared" si="589"/>
        <v>366.67646698986283</v>
      </c>
      <c r="AH651" s="16">
        <f t="shared" si="590"/>
        <v>250.00668203854286</v>
      </c>
      <c r="AI651" s="52">
        <f t="shared" si="557"/>
        <v>159.84257172684229</v>
      </c>
      <c r="AJ651" s="52">
        <f t="shared" si="591"/>
        <v>4.8417617809263902E-2</v>
      </c>
      <c r="AK651" s="16">
        <f t="shared" si="606"/>
        <v>30.248986672045476</v>
      </c>
      <c r="AL651" s="16">
        <f t="shared" si="607"/>
        <v>30.246113081421981</v>
      </c>
      <c r="AM651" s="32">
        <f t="shared" si="558"/>
        <v>6.1112744268120727</v>
      </c>
      <c r="AN651" s="32">
        <f t="shared" si="559"/>
        <v>-5.3042486192274741E-4</v>
      </c>
      <c r="AO651" s="32">
        <f t="shared" si="560"/>
        <v>5.2793446774009141</v>
      </c>
      <c r="AP651" s="32">
        <f t="shared" si="561"/>
        <v>-5.3042486192274741E-4</v>
      </c>
      <c r="AQ651" s="32">
        <f t="shared" si="562"/>
        <v>3.0783428816501028</v>
      </c>
      <c r="AR651" s="56">
        <f t="shared" ref="AR651:AT666" si="610">AR650+AO651</f>
        <v>3650.2522896947639</v>
      </c>
      <c r="AS651" s="56">
        <f t="shared" si="610"/>
        <v>-0.11756455839227251</v>
      </c>
      <c r="AT651" s="56">
        <f t="shared" si="610"/>
        <v>986.37888970716062</v>
      </c>
      <c r="AU651" s="55">
        <f t="shared" si="593"/>
        <v>0.31005890174502254</v>
      </c>
      <c r="AV651" s="56">
        <f t="shared" si="563"/>
        <v>11547.622652321857</v>
      </c>
      <c r="AW651" s="53">
        <f t="shared" si="564"/>
        <v>1.0320366978216762E-2</v>
      </c>
      <c r="AX651" s="53">
        <f t="shared" si="565"/>
        <v>9.6757799986277968E-2</v>
      </c>
      <c r="AY651" s="56">
        <f t="shared" si="566"/>
        <v>676.65524766786109</v>
      </c>
      <c r="AZ651" s="56">
        <f t="shared" si="567"/>
        <v>399.60642931710572</v>
      </c>
      <c r="BA651" s="53">
        <f t="shared" si="568"/>
        <v>7.4403432051347793E-3</v>
      </c>
      <c r="BB651" s="56">
        <f t="shared" si="569"/>
        <v>277.10307703830557</v>
      </c>
      <c r="BC651" s="56">
        <f t="shared" si="570"/>
        <v>-5.4258687550202467E-2</v>
      </c>
      <c r="BD651" s="53">
        <f t="shared" si="571"/>
        <v>-4.8492194812228169E-8</v>
      </c>
      <c r="BE651" s="32">
        <f t="shared" si="572"/>
        <v>6.1112744013388518</v>
      </c>
      <c r="BF651" s="53">
        <f t="shared" si="573"/>
        <v>7.7570151727127706E-7</v>
      </c>
      <c r="BG651" s="51">
        <f t="shared" si="594"/>
        <v>6.111275177040369</v>
      </c>
      <c r="BH651" s="51">
        <f t="shared" si="574"/>
        <v>-8.9372221885589184E-3</v>
      </c>
      <c r="BI651" s="51">
        <f t="shared" si="575"/>
        <v>-8.3790233310378576E-2</v>
      </c>
    </row>
    <row r="652" spans="1:61" ht="12.75" customHeight="1" x14ac:dyDescent="0.2">
      <c r="A652" s="45">
        <f t="shared" si="576"/>
        <v>626</v>
      </c>
      <c r="B652" s="57">
        <f t="shared" si="595"/>
        <v>9.6757799986277968E-2</v>
      </c>
      <c r="C652" s="16">
        <f t="shared" si="577"/>
        <v>9.1014297010019618E-2</v>
      </c>
      <c r="D652" s="34">
        <f t="shared" si="578"/>
        <v>1</v>
      </c>
      <c r="E652" s="49">
        <f t="shared" si="596"/>
        <v>7.8803851485643006E-2</v>
      </c>
      <c r="F652" s="49">
        <f t="shared" si="579"/>
        <v>4.5536321313482321E-2</v>
      </c>
      <c r="G652" s="20">
        <f t="shared" si="550"/>
        <v>4.5536321313482321E-2</v>
      </c>
      <c r="H652" s="49">
        <f t="shared" si="580"/>
        <v>30.021218796128203</v>
      </c>
      <c r="I652" s="20">
        <f t="shared" si="551"/>
        <v>30.021218796128203</v>
      </c>
      <c r="J652" s="57">
        <f t="shared" si="581"/>
        <v>0</v>
      </c>
      <c r="K652" s="16">
        <f t="shared" si="552"/>
        <v>30.021218796128203</v>
      </c>
      <c r="L652" s="34">
        <f t="shared" si="582"/>
        <v>1</v>
      </c>
      <c r="M652" s="49">
        <f t="shared" si="597"/>
        <v>59.978812518903091</v>
      </c>
      <c r="N652" s="20">
        <f t="shared" si="598"/>
        <v>59.978812518903091</v>
      </c>
      <c r="O652" s="16">
        <f t="shared" si="583"/>
        <v>30.021187481096909</v>
      </c>
      <c r="P652" s="49">
        <f t="shared" si="599"/>
        <v>4.5536321313482321E-2</v>
      </c>
      <c r="Q652" s="20">
        <f t="shared" si="553"/>
        <v>4.5536321313482321E-2</v>
      </c>
      <c r="R652" s="49">
        <f t="shared" si="600"/>
        <v>9.101429700913613E-2</v>
      </c>
      <c r="S652" s="20">
        <f t="shared" si="554"/>
        <v>9.101429700913613E-2</v>
      </c>
      <c r="T652" s="57">
        <f t="shared" si="601"/>
        <v>-8.3790233310378576E-2</v>
      </c>
      <c r="U652" s="16">
        <f t="shared" si="584"/>
        <v>-4.9863818247355696E-3</v>
      </c>
      <c r="V652" s="16">
        <f t="shared" si="602"/>
        <v>-4.9863818247355696E-3</v>
      </c>
      <c r="W652" s="34">
        <f t="shared" si="555"/>
        <v>4</v>
      </c>
      <c r="X652" s="49">
        <f t="shared" si="603"/>
        <v>59.978781329252065</v>
      </c>
      <c r="Y652" s="20">
        <f t="shared" si="604"/>
        <v>59.978781329252065</v>
      </c>
      <c r="Z652" s="16">
        <f t="shared" si="585"/>
        <v>30.021218670747935</v>
      </c>
      <c r="AA652" s="49">
        <f t="shared" si="556"/>
        <v>-2.8813516040095159E-3</v>
      </c>
      <c r="AB652" s="20">
        <f t="shared" si="586"/>
        <v>359.997118648396</v>
      </c>
      <c r="AC652" s="49">
        <f t="shared" si="587"/>
        <v>5.7590095588119289E-3</v>
      </c>
      <c r="AD652" s="20">
        <f t="shared" si="588"/>
        <v>359.9942409904412</v>
      </c>
      <c r="AF652" s="58">
        <f t="shared" si="605"/>
        <v>6.111275177040369</v>
      </c>
      <c r="AG652" s="51">
        <f t="shared" si="589"/>
        <v>366.67651062242214</v>
      </c>
      <c r="AH652" s="16">
        <f t="shared" si="590"/>
        <v>250.00671178801511</v>
      </c>
      <c r="AI652" s="52">
        <f t="shared" si="557"/>
        <v>159.84260976768505</v>
      </c>
      <c r="AJ652" s="52">
        <f t="shared" si="591"/>
        <v>4.8417672917480559E-2</v>
      </c>
      <c r="AK652" s="16">
        <f t="shared" si="606"/>
        <v>30.297404344962956</v>
      </c>
      <c r="AL652" s="16">
        <f t="shared" si="607"/>
        <v>30.294522993358953</v>
      </c>
      <c r="AM652" s="32">
        <f t="shared" si="558"/>
        <v>6.1112751538969432</v>
      </c>
      <c r="AN652" s="32">
        <f t="shared" si="559"/>
        <v>-5.3185682591728263E-4</v>
      </c>
      <c r="AO652" s="32">
        <f t="shared" si="560"/>
        <v>5.2767424911760727</v>
      </c>
      <c r="AP652" s="32">
        <f t="shared" si="561"/>
        <v>-5.3185682591728263E-4</v>
      </c>
      <c r="AQ652" s="32">
        <f t="shared" si="562"/>
        <v>3.0828027326533625</v>
      </c>
      <c r="AR652" s="56">
        <f t="shared" si="610"/>
        <v>3655.5290321859402</v>
      </c>
      <c r="AS652" s="56">
        <f t="shared" si="610"/>
        <v>-0.11809641521818978</v>
      </c>
      <c r="AT652" s="56">
        <f t="shared" si="610"/>
        <v>989.46169243981399</v>
      </c>
      <c r="AU652" s="55">
        <f t="shared" si="593"/>
        <v>0.31005890174502254</v>
      </c>
      <c r="AV652" s="56">
        <f t="shared" si="563"/>
        <v>11547.625400534007</v>
      </c>
      <c r="AW652" s="53">
        <f t="shared" si="564"/>
        <v>1.032036943435503E-2</v>
      </c>
      <c r="AX652" s="53">
        <f t="shared" si="565"/>
        <v>9.6757811499944182E-2</v>
      </c>
      <c r="AY652" s="56">
        <f t="shared" si="566"/>
        <v>676.65516714947671</v>
      </c>
      <c r="AZ652" s="56">
        <f t="shared" si="567"/>
        <v>399.60652441921263</v>
      </c>
      <c r="BA652" s="53">
        <f t="shared" si="568"/>
        <v>7.4403432051347793E-3</v>
      </c>
      <c r="BB652" s="56">
        <f t="shared" si="569"/>
        <v>277.1031429859093</v>
      </c>
      <c r="BC652" s="56">
        <f t="shared" si="570"/>
        <v>-5.4500255645223206E-2</v>
      </c>
      <c r="BD652" s="53">
        <f t="shared" si="571"/>
        <v>-4.8708089586928095E-8</v>
      </c>
      <c r="BE652" s="32">
        <f t="shared" si="572"/>
        <v>6.111275128332279</v>
      </c>
      <c r="BF652" s="53">
        <f t="shared" si="573"/>
        <v>7.7779555099832716E-7</v>
      </c>
      <c r="BG652" s="51">
        <f t="shared" si="594"/>
        <v>6.1112759061278297</v>
      </c>
      <c r="BH652" s="51">
        <f t="shared" si="574"/>
        <v>-8.9372221883769216E-3</v>
      </c>
      <c r="BI652" s="51">
        <f t="shared" si="575"/>
        <v>-8.3790223338079076E-2</v>
      </c>
    </row>
    <row r="653" spans="1:61" ht="12.75" customHeight="1" x14ac:dyDescent="0.2">
      <c r="A653" s="45">
        <f t="shared" si="576"/>
        <v>627</v>
      </c>
      <c r="B653" s="57">
        <f t="shared" si="595"/>
        <v>9.6757811499944182E-2</v>
      </c>
      <c r="C653" s="16">
        <f t="shared" si="577"/>
        <v>9.0998801941168495E-2</v>
      </c>
      <c r="D653" s="34">
        <f t="shared" si="578"/>
        <v>1</v>
      </c>
      <c r="E653" s="49">
        <f t="shared" si="596"/>
        <v>7.879041044847275E-2</v>
      </c>
      <c r="F653" s="49">
        <f t="shared" si="579"/>
        <v>4.5528611693182425E-2</v>
      </c>
      <c r="G653" s="20">
        <f t="shared" si="550"/>
        <v>4.5528611693182425E-2</v>
      </c>
      <c r="H653" s="49">
        <f t="shared" si="580"/>
        <v>30.021249975137067</v>
      </c>
      <c r="I653" s="20">
        <f t="shared" si="551"/>
        <v>30.021249975137067</v>
      </c>
      <c r="J653" s="57">
        <f t="shared" si="581"/>
        <v>0</v>
      </c>
      <c r="K653" s="16">
        <f t="shared" si="552"/>
        <v>30.021249975137067</v>
      </c>
      <c r="L653" s="34">
        <f t="shared" si="582"/>
        <v>1</v>
      </c>
      <c r="M653" s="49">
        <f t="shared" si="597"/>
        <v>59.978781329252072</v>
      </c>
      <c r="N653" s="20">
        <f t="shared" si="598"/>
        <v>59.978781329252072</v>
      </c>
      <c r="O653" s="16">
        <f t="shared" si="583"/>
        <v>30.021218670747928</v>
      </c>
      <c r="P653" s="49">
        <f t="shared" si="599"/>
        <v>4.5528611693182404E-2</v>
      </c>
      <c r="Q653" s="20">
        <f t="shared" si="553"/>
        <v>4.5528611693182404E-2</v>
      </c>
      <c r="R653" s="49">
        <f t="shared" si="600"/>
        <v>9.0998801939061832E-2</v>
      </c>
      <c r="S653" s="20">
        <f t="shared" si="554"/>
        <v>9.0998801939061832E-2</v>
      </c>
      <c r="T653" s="57">
        <f t="shared" si="601"/>
        <v>-8.3790223338079076E-2</v>
      </c>
      <c r="U653" s="16">
        <f t="shared" si="584"/>
        <v>-4.9998128896063254E-3</v>
      </c>
      <c r="V653" s="16">
        <f t="shared" si="602"/>
        <v>-4.9998128896063254E-3</v>
      </c>
      <c r="W653" s="34">
        <f t="shared" si="555"/>
        <v>4</v>
      </c>
      <c r="X653" s="49">
        <f t="shared" si="603"/>
        <v>59.978750150919687</v>
      </c>
      <c r="Y653" s="20">
        <f t="shared" si="604"/>
        <v>59.978750150919687</v>
      </c>
      <c r="Z653" s="16">
        <f t="shared" si="585"/>
        <v>30.021249849080313</v>
      </c>
      <c r="AA653" s="49">
        <f t="shared" si="556"/>
        <v>-2.8891162956000758E-3</v>
      </c>
      <c r="AB653" s="20">
        <f t="shared" si="586"/>
        <v>359.99711088370441</v>
      </c>
      <c r="AC653" s="49">
        <f t="shared" si="587"/>
        <v>5.7745235419910399E-3</v>
      </c>
      <c r="AD653" s="20">
        <f t="shared" si="588"/>
        <v>359.99422547645798</v>
      </c>
      <c r="AF653" s="58">
        <f t="shared" si="605"/>
        <v>6.1112759061278297</v>
      </c>
      <c r="AG653" s="51">
        <f t="shared" si="589"/>
        <v>366.67655436766978</v>
      </c>
      <c r="AH653" s="16">
        <f t="shared" si="590"/>
        <v>250.00674161432033</v>
      </c>
      <c r="AI653" s="52">
        <f t="shared" si="557"/>
        <v>159.84264790677909</v>
      </c>
      <c r="AJ653" s="52">
        <f t="shared" si="591"/>
        <v>4.8417727988748993E-2</v>
      </c>
      <c r="AK653" s="16">
        <f t="shared" si="606"/>
        <v>30.345822072951705</v>
      </c>
      <c r="AL653" s="16">
        <f t="shared" si="607"/>
        <v>30.342932956656114</v>
      </c>
      <c r="AM653" s="32">
        <f t="shared" si="558"/>
        <v>6.111275882859557</v>
      </c>
      <c r="AN653" s="32">
        <f t="shared" si="559"/>
        <v>-5.3328947207434071E-4</v>
      </c>
      <c r="AO653" s="32">
        <f t="shared" si="560"/>
        <v>5.274136536240265</v>
      </c>
      <c r="AP653" s="32">
        <f t="shared" si="561"/>
        <v>-5.3328947207434071E-4</v>
      </c>
      <c r="AQ653" s="32">
        <f t="shared" si="562"/>
        <v>3.0872603896523532</v>
      </c>
      <c r="AR653" s="56">
        <f t="shared" si="610"/>
        <v>3660.8031687221805</v>
      </c>
      <c r="AS653" s="56">
        <f t="shared" si="610"/>
        <v>-0.11862970469026413</v>
      </c>
      <c r="AT653" s="56">
        <f t="shared" si="610"/>
        <v>992.54895282946632</v>
      </c>
      <c r="AU653" s="55">
        <f t="shared" si="593"/>
        <v>0.31005890174502254</v>
      </c>
      <c r="AV653" s="56">
        <f t="shared" si="563"/>
        <v>11547.628155844195</v>
      </c>
      <c r="AW653" s="53">
        <f t="shared" si="564"/>
        <v>1.0320371896836976E-2</v>
      </c>
      <c r="AX653" s="53">
        <f t="shared" si="565"/>
        <v>9.6757823043346333E-2</v>
      </c>
      <c r="AY653" s="56">
        <f t="shared" si="566"/>
        <v>676.65508642315956</v>
      </c>
      <c r="AZ653" s="56">
        <f t="shared" si="567"/>
        <v>399.60661976694774</v>
      </c>
      <c r="BA653" s="53">
        <f t="shared" si="568"/>
        <v>7.4403432051347793E-3</v>
      </c>
      <c r="BB653" s="56">
        <f t="shared" si="569"/>
        <v>277.10320910384144</v>
      </c>
      <c r="BC653" s="56">
        <f t="shared" si="570"/>
        <v>-5.4742447629621438E-2</v>
      </c>
      <c r="BD653" s="53">
        <f t="shared" si="571"/>
        <v>-4.8924541945428886E-8</v>
      </c>
      <c r="BE653" s="32">
        <f t="shared" si="572"/>
        <v>6.1112758572032879</v>
      </c>
      <c r="BF653" s="53">
        <f t="shared" si="573"/>
        <v>7.7989058159212184E-7</v>
      </c>
      <c r="BG653" s="51">
        <f t="shared" si="594"/>
        <v>6.1112766370938694</v>
      </c>
      <c r="BH653" s="51">
        <f t="shared" si="574"/>
        <v>-8.9372221881943489E-3</v>
      </c>
      <c r="BI653" s="51">
        <f t="shared" si="575"/>
        <v>-8.3790213340025843E-2</v>
      </c>
    </row>
    <row r="654" spans="1:61" ht="12.75" customHeight="1" x14ac:dyDescent="0.2">
      <c r="A654" s="45">
        <f t="shared" si="576"/>
        <v>628</v>
      </c>
      <c r="B654" s="57">
        <f t="shared" si="595"/>
        <v>9.6757823043346333E-2</v>
      </c>
      <c r="C654" s="16">
        <f t="shared" si="577"/>
        <v>9.098329950131756E-2</v>
      </c>
      <c r="D654" s="34">
        <f t="shared" si="578"/>
        <v>1</v>
      </c>
      <c r="E654" s="49">
        <f t="shared" si="596"/>
        <v>7.8776963046606821E-2</v>
      </c>
      <c r="F654" s="49">
        <f t="shared" si="579"/>
        <v>4.5520898354831064E-2</v>
      </c>
      <c r="G654" s="20">
        <f t="shared" si="550"/>
        <v>4.5520898354831064E-2</v>
      </c>
      <c r="H654" s="49">
        <f t="shared" si="580"/>
        <v>30.021281142824034</v>
      </c>
      <c r="I654" s="20">
        <f t="shared" si="551"/>
        <v>30.021281142824034</v>
      </c>
      <c r="J654" s="57">
        <f t="shared" si="581"/>
        <v>0</v>
      </c>
      <c r="K654" s="16">
        <f t="shared" si="552"/>
        <v>30.021281142824034</v>
      </c>
      <c r="L654" s="34">
        <f t="shared" si="582"/>
        <v>1</v>
      </c>
      <c r="M654" s="49">
        <f t="shared" si="597"/>
        <v>59.978750150919687</v>
      </c>
      <c r="N654" s="20">
        <f t="shared" si="598"/>
        <v>59.978750150919687</v>
      </c>
      <c r="O654" s="16">
        <f t="shared" si="583"/>
        <v>30.021249849080313</v>
      </c>
      <c r="P654" s="49">
        <f t="shared" si="599"/>
        <v>4.5520898354831078E-2</v>
      </c>
      <c r="Q654" s="20">
        <f t="shared" si="553"/>
        <v>4.5520898354831078E-2</v>
      </c>
      <c r="R654" s="49">
        <f t="shared" si="600"/>
        <v>9.0983299499158884E-2</v>
      </c>
      <c r="S654" s="20">
        <f t="shared" si="554"/>
        <v>9.0983299499158884E-2</v>
      </c>
      <c r="T654" s="57">
        <f t="shared" si="601"/>
        <v>-8.3790213340025843E-2</v>
      </c>
      <c r="U654" s="16">
        <f t="shared" si="584"/>
        <v>-5.0132502934190221E-3</v>
      </c>
      <c r="V654" s="16">
        <f t="shared" si="602"/>
        <v>-5.0132502934190221E-3</v>
      </c>
      <c r="W654" s="34">
        <f t="shared" si="555"/>
        <v>4</v>
      </c>
      <c r="X654" s="49">
        <f t="shared" si="603"/>
        <v>59.978718983911378</v>
      </c>
      <c r="Y654" s="20">
        <f t="shared" si="604"/>
        <v>59.978718983911378</v>
      </c>
      <c r="Z654" s="16">
        <f t="shared" si="585"/>
        <v>30.021281016088622</v>
      </c>
      <c r="AA654" s="49">
        <f t="shared" si="556"/>
        <v>-2.8968846682996519E-3</v>
      </c>
      <c r="AB654" s="20">
        <f t="shared" si="586"/>
        <v>359.9971031153317</v>
      </c>
      <c r="AC654" s="49">
        <f t="shared" si="587"/>
        <v>5.7900448663101888E-3</v>
      </c>
      <c r="AD654" s="20">
        <f t="shared" si="588"/>
        <v>359.99420995513367</v>
      </c>
      <c r="AF654" s="58">
        <f t="shared" si="605"/>
        <v>6.1112766370938694</v>
      </c>
      <c r="AG654" s="51">
        <f t="shared" si="589"/>
        <v>366.67659822563218</v>
      </c>
      <c r="AH654" s="16">
        <f t="shared" si="590"/>
        <v>250.00677151747649</v>
      </c>
      <c r="AI654" s="52">
        <f t="shared" si="557"/>
        <v>159.84268614414759</v>
      </c>
      <c r="AJ654" s="52">
        <f t="shared" si="591"/>
        <v>4.8417783023126049E-2</v>
      </c>
      <c r="AK654" s="16">
        <f t="shared" si="606"/>
        <v>30.394239855974831</v>
      </c>
      <c r="AL654" s="16">
        <f t="shared" si="607"/>
        <v>30.391342971306528</v>
      </c>
      <c r="AM654" s="32">
        <f t="shared" si="558"/>
        <v>6.1112766137003556</v>
      </c>
      <c r="AN654" s="32">
        <f t="shared" si="559"/>
        <v>-5.3472279486114203E-4</v>
      </c>
      <c r="AO654" s="32">
        <f t="shared" si="560"/>
        <v>5.2715268144392926</v>
      </c>
      <c r="AP654" s="32">
        <f t="shared" si="561"/>
        <v>-5.3472279486114203E-4</v>
      </c>
      <c r="AQ654" s="32">
        <f t="shared" si="562"/>
        <v>3.0917158494610093</v>
      </c>
      <c r="AR654" s="56">
        <f t="shared" si="610"/>
        <v>3666.0746955366199</v>
      </c>
      <c r="AS654" s="56">
        <f t="shared" si="610"/>
        <v>-0.11916442748512526</v>
      </c>
      <c r="AT654" s="56">
        <f t="shared" si="610"/>
        <v>995.64066867892734</v>
      </c>
      <c r="AU654" s="55">
        <f t="shared" si="593"/>
        <v>0.31005890174502254</v>
      </c>
      <c r="AV654" s="56">
        <f t="shared" si="563"/>
        <v>11547.630918254095</v>
      </c>
      <c r="AW654" s="53">
        <f t="shared" si="564"/>
        <v>1.0320374365664091E-2</v>
      </c>
      <c r="AX654" s="53">
        <f t="shared" si="565"/>
        <v>9.6757834616491456E-2</v>
      </c>
      <c r="AY654" s="56">
        <f t="shared" si="566"/>
        <v>676.65500548886075</v>
      </c>
      <c r="AZ654" s="56">
        <f t="shared" si="567"/>
        <v>399.60671536036898</v>
      </c>
      <c r="BA654" s="53">
        <f t="shared" si="568"/>
        <v>7.4403432051347793E-3</v>
      </c>
      <c r="BB654" s="56">
        <f t="shared" si="569"/>
        <v>277.10327539214222</v>
      </c>
      <c r="BC654" s="56">
        <f t="shared" si="570"/>
        <v>-5.4985263650451088E-2</v>
      </c>
      <c r="BD654" s="53">
        <f t="shared" si="571"/>
        <v>-4.9141552019155922E-8</v>
      </c>
      <c r="BE654" s="32">
        <f t="shared" si="572"/>
        <v>6.1112765879523172</v>
      </c>
      <c r="BF654" s="53">
        <f t="shared" si="573"/>
        <v>7.8198660095909655E-7</v>
      </c>
      <c r="BG654" s="51">
        <f t="shared" si="594"/>
        <v>6.111277369938918</v>
      </c>
      <c r="BH654" s="51">
        <f t="shared" si="574"/>
        <v>-8.9372221880111968E-3</v>
      </c>
      <c r="BI654" s="51">
        <f t="shared" si="575"/>
        <v>-8.3790203316212827E-2</v>
      </c>
    </row>
    <row r="655" spans="1:61" ht="12.75" customHeight="1" x14ac:dyDescent="0.2">
      <c r="A655" s="45">
        <f t="shared" si="576"/>
        <v>629</v>
      </c>
      <c r="B655" s="57">
        <f t="shared" si="595"/>
        <v>9.6757834616491456E-2</v>
      </c>
      <c r="C655" s="16">
        <f t="shared" si="577"/>
        <v>9.0967789750152406E-2</v>
      </c>
      <c r="D655" s="34">
        <f t="shared" si="578"/>
        <v>1</v>
      </c>
      <c r="E655" s="49">
        <f t="shared" si="596"/>
        <v>7.8763509331729167E-2</v>
      </c>
      <c r="F655" s="49">
        <f t="shared" si="579"/>
        <v>4.5513181328280458E-2</v>
      </c>
      <c r="G655" s="20">
        <f t="shared" si="550"/>
        <v>4.5513181328280458E-2</v>
      </c>
      <c r="H655" s="49">
        <f t="shared" si="580"/>
        <v>30.021312299183698</v>
      </c>
      <c r="I655" s="20">
        <f t="shared" si="551"/>
        <v>30.021312299183698</v>
      </c>
      <c r="J655" s="57">
        <f t="shared" si="581"/>
        <v>0</v>
      </c>
      <c r="K655" s="16">
        <f t="shared" si="552"/>
        <v>30.021312299183698</v>
      </c>
      <c r="L655" s="34">
        <f t="shared" si="582"/>
        <v>1</v>
      </c>
      <c r="M655" s="49">
        <f t="shared" si="597"/>
        <v>59.978718983911364</v>
      </c>
      <c r="N655" s="20">
        <f t="shared" si="598"/>
        <v>59.978718983911364</v>
      </c>
      <c r="O655" s="16">
        <f t="shared" si="583"/>
        <v>30.021281016088636</v>
      </c>
      <c r="P655" s="49">
        <f t="shared" si="599"/>
        <v>4.5513181328280465E-2</v>
      </c>
      <c r="Q655" s="20">
        <f t="shared" si="553"/>
        <v>4.5513181328280465E-2</v>
      </c>
      <c r="R655" s="49">
        <f t="shared" si="600"/>
        <v>9.096778974979422E-2</v>
      </c>
      <c r="S655" s="20">
        <f t="shared" si="554"/>
        <v>9.096778974979422E-2</v>
      </c>
      <c r="T655" s="57">
        <f t="shared" si="601"/>
        <v>-8.3790203316212827E-2</v>
      </c>
      <c r="U655" s="16">
        <f t="shared" si="584"/>
        <v>-5.02669398448366E-3</v>
      </c>
      <c r="V655" s="16">
        <f t="shared" si="602"/>
        <v>-5.02669398448366E-3</v>
      </c>
      <c r="W655" s="34">
        <f t="shared" si="555"/>
        <v>4</v>
      </c>
      <c r="X655" s="49">
        <f t="shared" si="603"/>
        <v>59.978687828232502</v>
      </c>
      <c r="Y655" s="20">
        <f t="shared" si="604"/>
        <v>59.978687828232502</v>
      </c>
      <c r="Z655" s="16">
        <f t="shared" si="585"/>
        <v>30.021312171767498</v>
      </c>
      <c r="AA655" s="49">
        <f t="shared" si="556"/>
        <v>-2.9046566922419212E-3</v>
      </c>
      <c r="AB655" s="20">
        <f t="shared" si="586"/>
        <v>359.99709534330776</v>
      </c>
      <c r="AC655" s="49">
        <f t="shared" si="587"/>
        <v>5.8055734100940755E-3</v>
      </c>
      <c r="AD655" s="20">
        <f t="shared" si="588"/>
        <v>359.9941944265899</v>
      </c>
      <c r="AF655" s="58">
        <f t="shared" si="605"/>
        <v>6.111277369938918</v>
      </c>
      <c r="AG655" s="51">
        <f t="shared" si="589"/>
        <v>366.67664219633508</v>
      </c>
      <c r="AH655" s="16">
        <f t="shared" si="590"/>
        <v>250.00680149750121</v>
      </c>
      <c r="AI655" s="52">
        <f t="shared" si="557"/>
        <v>159.84272447981297</v>
      </c>
      <c r="AJ655" s="52">
        <f t="shared" si="591"/>
        <v>4.8417838020498039E-2</v>
      </c>
      <c r="AK655" s="16">
        <f t="shared" si="606"/>
        <v>30.442657693995329</v>
      </c>
      <c r="AL655" s="16">
        <f t="shared" si="607"/>
        <v>30.439753037303092</v>
      </c>
      <c r="AM655" s="32">
        <f t="shared" si="558"/>
        <v>6.1112773464197678</v>
      </c>
      <c r="AN655" s="32">
        <f t="shared" si="559"/>
        <v>-5.3615678876593428E-4</v>
      </c>
      <c r="AO655" s="32">
        <f t="shared" si="560"/>
        <v>5.2689133276216502</v>
      </c>
      <c r="AP655" s="32">
        <f t="shared" si="561"/>
        <v>-5.3615678876593428E-4</v>
      </c>
      <c r="AQ655" s="32">
        <f t="shared" si="562"/>
        <v>3.0961691088947947</v>
      </c>
      <c r="AR655" s="56">
        <f t="shared" si="610"/>
        <v>3671.3436088642416</v>
      </c>
      <c r="AS655" s="56">
        <f t="shared" si="610"/>
        <v>-0.1197005842738912</v>
      </c>
      <c r="AT655" s="56">
        <f t="shared" si="610"/>
        <v>998.73683778782208</v>
      </c>
      <c r="AU655" s="55">
        <f t="shared" si="593"/>
        <v>0.31005890174502254</v>
      </c>
      <c r="AV655" s="56">
        <f t="shared" si="563"/>
        <v>11547.633687765328</v>
      </c>
      <c r="AW655" s="53">
        <f t="shared" si="564"/>
        <v>1.0320376840837824E-2</v>
      </c>
      <c r="AX655" s="53">
        <f t="shared" si="565"/>
        <v>9.6757846219386254E-2</v>
      </c>
      <c r="AY655" s="56">
        <f t="shared" si="566"/>
        <v>676.65492434653322</v>
      </c>
      <c r="AZ655" s="56">
        <f t="shared" si="567"/>
        <v>399.60681119953244</v>
      </c>
      <c r="BA655" s="53">
        <f t="shared" si="568"/>
        <v>7.4403432051347793E-3</v>
      </c>
      <c r="BB655" s="56">
        <f t="shared" si="569"/>
        <v>277.10334185085043</v>
      </c>
      <c r="BC655" s="56">
        <f t="shared" si="570"/>
        <v>-5.5228703849650174E-2</v>
      </c>
      <c r="BD655" s="53">
        <f t="shared" si="571"/>
        <v>-4.9359119934962346E-8</v>
      </c>
      <c r="BE655" s="32">
        <f t="shared" si="572"/>
        <v>6.1112773205797977</v>
      </c>
      <c r="BF655" s="53">
        <f t="shared" si="573"/>
        <v>7.8408360103644047E-7</v>
      </c>
      <c r="BG655" s="51">
        <f t="shared" si="594"/>
        <v>6.1112781046633984</v>
      </c>
      <c r="BH655" s="51">
        <f t="shared" si="574"/>
        <v>-8.9372221878274687E-3</v>
      </c>
      <c r="BI655" s="51">
        <f t="shared" si="575"/>
        <v>-8.37901932666342E-2</v>
      </c>
    </row>
    <row r="656" spans="1:61" ht="12.75" customHeight="1" x14ac:dyDescent="0.2">
      <c r="A656" s="45">
        <f t="shared" si="576"/>
        <v>630</v>
      </c>
      <c r="B656" s="57">
        <f t="shared" si="595"/>
        <v>9.6757846219386254E-2</v>
      </c>
      <c r="C656" s="16">
        <f t="shared" si="577"/>
        <v>9.0952272809261103E-2</v>
      </c>
      <c r="D656" s="34">
        <f t="shared" si="578"/>
        <v>1</v>
      </c>
      <c r="E656" s="49">
        <f t="shared" si="596"/>
        <v>7.8750049409121115E-2</v>
      </c>
      <c r="F656" s="49">
        <f t="shared" si="579"/>
        <v>4.5505460674354126E-2</v>
      </c>
      <c r="G656" s="20">
        <f t="shared" si="550"/>
        <v>4.5505460674354126E-2</v>
      </c>
      <c r="H656" s="49">
        <f t="shared" si="580"/>
        <v>30.021343444210778</v>
      </c>
      <c r="I656" s="20">
        <f t="shared" si="551"/>
        <v>30.021343444210778</v>
      </c>
      <c r="J656" s="57">
        <f t="shared" si="581"/>
        <v>0</v>
      </c>
      <c r="K656" s="16">
        <f t="shared" si="552"/>
        <v>30.021343444210778</v>
      </c>
      <c r="L656" s="34">
        <f t="shared" si="582"/>
        <v>1</v>
      </c>
      <c r="M656" s="49">
        <f t="shared" si="597"/>
        <v>59.978687828232502</v>
      </c>
      <c r="N656" s="20">
        <f t="shared" si="598"/>
        <v>59.978687828232502</v>
      </c>
      <c r="O656" s="16">
        <f t="shared" si="583"/>
        <v>30.021312171767498</v>
      </c>
      <c r="P656" s="49">
        <f t="shared" si="599"/>
        <v>4.5505460674354146E-2</v>
      </c>
      <c r="Q656" s="20">
        <f t="shared" si="553"/>
        <v>4.5505460674354146E-2</v>
      </c>
      <c r="R656" s="49">
        <f t="shared" si="600"/>
        <v>9.0952272811434531E-2</v>
      </c>
      <c r="S656" s="20">
        <f t="shared" si="554"/>
        <v>9.0952272811434531E-2</v>
      </c>
      <c r="T656" s="57">
        <f t="shared" si="601"/>
        <v>-8.37901932666342E-2</v>
      </c>
      <c r="U656" s="16">
        <f t="shared" si="584"/>
        <v>-5.0401438575130852E-3</v>
      </c>
      <c r="V656" s="16">
        <f t="shared" si="602"/>
        <v>-5.0401438575130852E-3</v>
      </c>
      <c r="W656" s="34">
        <f t="shared" si="555"/>
        <v>4</v>
      </c>
      <c r="X656" s="49">
        <f t="shared" si="603"/>
        <v>59.978656683888353</v>
      </c>
      <c r="Y656" s="20">
        <f t="shared" si="604"/>
        <v>59.978656683888353</v>
      </c>
      <c r="Z656" s="16">
        <f t="shared" si="585"/>
        <v>30.021343316111647</v>
      </c>
      <c r="AA656" s="49">
        <f t="shared" si="556"/>
        <v>-2.9124323065894547E-3</v>
      </c>
      <c r="AB656" s="20">
        <f t="shared" si="586"/>
        <v>359.99708756769343</v>
      </c>
      <c r="AC656" s="49">
        <f t="shared" si="587"/>
        <v>5.8211091781644221E-3</v>
      </c>
      <c r="AD656" s="20">
        <f t="shared" si="588"/>
        <v>359.99417889082184</v>
      </c>
      <c r="AF656" s="58">
        <f t="shared" si="605"/>
        <v>6.1112781046633984</v>
      </c>
      <c r="AG656" s="51">
        <f t="shared" si="589"/>
        <v>366.6766862798039</v>
      </c>
      <c r="AH656" s="16">
        <f t="shared" si="590"/>
        <v>250.00683155441178</v>
      </c>
      <c r="AI656" s="52">
        <f t="shared" si="557"/>
        <v>159.84276291379743</v>
      </c>
      <c r="AJ656" s="52">
        <f t="shared" si="591"/>
        <v>4.8417892980921806E-2</v>
      </c>
      <c r="AK656" s="16">
        <f t="shared" si="606"/>
        <v>30.491075586976251</v>
      </c>
      <c r="AL656" s="16">
        <f t="shared" si="607"/>
        <v>30.488163154669678</v>
      </c>
      <c r="AM656" s="32">
        <f t="shared" si="558"/>
        <v>6.1112780810182166</v>
      </c>
      <c r="AN656" s="32">
        <f t="shared" si="559"/>
        <v>-5.3759144256018817E-4</v>
      </c>
      <c r="AO656" s="32">
        <f t="shared" si="560"/>
        <v>5.2662960776368433</v>
      </c>
      <c r="AP656" s="32">
        <f t="shared" si="561"/>
        <v>-5.3759144256018817E-4</v>
      </c>
      <c r="AQ656" s="32">
        <f t="shared" si="562"/>
        <v>3.1006201647735718</v>
      </c>
      <c r="AR656" s="56">
        <f t="shared" si="610"/>
        <v>3676.6099049418785</v>
      </c>
      <c r="AS656" s="56">
        <f t="shared" si="610"/>
        <v>-0.12023817571645139</v>
      </c>
      <c r="AT656" s="56">
        <f t="shared" si="610"/>
        <v>1001.8374579525956</v>
      </c>
      <c r="AU656" s="55">
        <f t="shared" si="593"/>
        <v>0.31005890174502254</v>
      </c>
      <c r="AV656" s="56">
        <f t="shared" si="563"/>
        <v>11547.636464379499</v>
      </c>
      <c r="AW656" s="53">
        <f t="shared" si="564"/>
        <v>1.0320379322359611E-2</v>
      </c>
      <c r="AX656" s="53">
        <f t="shared" si="565"/>
        <v>9.6757857852037499E-2</v>
      </c>
      <c r="AY656" s="56">
        <f t="shared" si="566"/>
        <v>676.65484299613001</v>
      </c>
      <c r="AZ656" s="56">
        <f t="shared" si="567"/>
        <v>399.60690728449356</v>
      </c>
      <c r="BA656" s="53">
        <f t="shared" si="568"/>
        <v>7.4403432051347793E-3</v>
      </c>
      <c r="BB656" s="56">
        <f t="shared" si="569"/>
        <v>277.10340848000465</v>
      </c>
      <c r="BC656" s="56">
        <f t="shared" si="570"/>
        <v>-5.5472768368190373E-2</v>
      </c>
      <c r="BD656" s="53">
        <f t="shared" si="571"/>
        <v>-4.9577245818837692E-8</v>
      </c>
      <c r="BE656" s="32">
        <f t="shared" si="572"/>
        <v>6.111278055086153</v>
      </c>
      <c r="BF656" s="53">
        <f t="shared" si="573"/>
        <v>7.8618156540104705E-7</v>
      </c>
      <c r="BG656" s="51">
        <f t="shared" si="594"/>
        <v>6.1112788412677181</v>
      </c>
      <c r="BH656" s="51">
        <f t="shared" si="574"/>
        <v>-8.937222187643163E-3</v>
      </c>
      <c r="BI656" s="51">
        <f t="shared" si="575"/>
        <v>-8.3790183191284145E-2</v>
      </c>
    </row>
    <row r="657" spans="1:61" ht="12.75" customHeight="1" x14ac:dyDescent="0.2">
      <c r="A657" s="45">
        <f t="shared" si="576"/>
        <v>631</v>
      </c>
      <c r="B657" s="57">
        <f t="shared" si="595"/>
        <v>9.6757857852037499E-2</v>
      </c>
      <c r="C657" s="16">
        <f t="shared" si="577"/>
        <v>9.0936748673868806E-2</v>
      </c>
      <c r="D657" s="34">
        <f t="shared" si="578"/>
        <v>1</v>
      </c>
      <c r="E657" s="49">
        <f t="shared" si="596"/>
        <v>7.8736583274653923E-2</v>
      </c>
      <c r="F657" s="49">
        <f t="shared" si="579"/>
        <v>4.5497736390653735E-2</v>
      </c>
      <c r="G657" s="20">
        <f t="shared" si="550"/>
        <v>4.5497736390653735E-2</v>
      </c>
      <c r="H657" s="49">
        <f t="shared" si="580"/>
        <v>30.021374577899969</v>
      </c>
      <c r="I657" s="20">
        <f t="shared" si="551"/>
        <v>30.021374577899969</v>
      </c>
      <c r="J657" s="57">
        <f t="shared" si="581"/>
        <v>0</v>
      </c>
      <c r="K657" s="16">
        <f t="shared" si="552"/>
        <v>30.021374577899969</v>
      </c>
      <c r="L657" s="34">
        <f t="shared" si="582"/>
        <v>1</v>
      </c>
      <c r="M657" s="49">
        <f t="shared" si="597"/>
        <v>59.978656683888353</v>
      </c>
      <c r="N657" s="20">
        <f t="shared" si="598"/>
        <v>59.978656683888353</v>
      </c>
      <c r="O657" s="16">
        <f t="shared" si="583"/>
        <v>30.021343316111647</v>
      </c>
      <c r="P657" s="49">
        <f t="shared" si="599"/>
        <v>4.5497736390653729E-2</v>
      </c>
      <c r="Q657" s="20">
        <f t="shared" si="553"/>
        <v>4.5497736390653729E-2</v>
      </c>
      <c r="R657" s="49">
        <f t="shared" si="600"/>
        <v>9.093674867639559E-2</v>
      </c>
      <c r="S657" s="20">
        <f t="shared" si="554"/>
        <v>9.093674867639559E-2</v>
      </c>
      <c r="T657" s="57">
        <f t="shared" si="601"/>
        <v>-8.3790183191284145E-2</v>
      </c>
      <c r="U657" s="16">
        <f t="shared" si="584"/>
        <v>-5.053599916630222E-3</v>
      </c>
      <c r="V657" s="16">
        <f t="shared" si="602"/>
        <v>-5.053599916630222E-3</v>
      </c>
      <c r="W657" s="34">
        <f t="shared" si="555"/>
        <v>4</v>
      </c>
      <c r="X657" s="49">
        <f t="shared" si="603"/>
        <v>59.97862555088421</v>
      </c>
      <c r="Y657" s="20">
        <f t="shared" si="604"/>
        <v>59.97862555088421</v>
      </c>
      <c r="Z657" s="16">
        <f t="shared" si="585"/>
        <v>30.02137444911579</v>
      </c>
      <c r="AA657" s="49">
        <f t="shared" si="556"/>
        <v>-2.9202115137268655E-3</v>
      </c>
      <c r="AB657" s="20">
        <f t="shared" si="586"/>
        <v>359.99707978848625</v>
      </c>
      <c r="AC657" s="49">
        <f t="shared" si="587"/>
        <v>5.8366521128641316E-3</v>
      </c>
      <c r="AD657" s="20">
        <f t="shared" si="588"/>
        <v>359.99416334788714</v>
      </c>
      <c r="AF657" s="58">
        <f t="shared" si="605"/>
        <v>6.1112788412677181</v>
      </c>
      <c r="AG657" s="51">
        <f t="shared" si="589"/>
        <v>366.67673047606309</v>
      </c>
      <c r="AH657" s="16">
        <f t="shared" si="590"/>
        <v>250.00686168822486</v>
      </c>
      <c r="AI657" s="52">
        <f t="shared" si="557"/>
        <v>159.84280144612231</v>
      </c>
      <c r="AJ657" s="52">
        <f t="shared" si="591"/>
        <v>4.8417947904397352E-2</v>
      </c>
      <c r="AK657" s="16">
        <f t="shared" si="606"/>
        <v>30.539493534880648</v>
      </c>
      <c r="AL657" s="16">
        <f t="shared" si="607"/>
        <v>30.536573323366895</v>
      </c>
      <c r="AM657" s="32">
        <f t="shared" si="558"/>
        <v>6.1112788174961103</v>
      </c>
      <c r="AN657" s="32">
        <f t="shared" si="559"/>
        <v>-5.3902675668525966E-4</v>
      </c>
      <c r="AO657" s="32">
        <f t="shared" si="560"/>
        <v>5.2636750663404799</v>
      </c>
      <c r="AP657" s="32">
        <f t="shared" si="561"/>
        <v>-5.3902675668525966E-4</v>
      </c>
      <c r="AQ657" s="32">
        <f t="shared" si="562"/>
        <v>3.1050690139129276</v>
      </c>
      <c r="AR657" s="56">
        <f t="shared" si="610"/>
        <v>3681.8735800082191</v>
      </c>
      <c r="AS657" s="56">
        <f t="shared" si="610"/>
        <v>-0.12077720247313664</v>
      </c>
      <c r="AT657" s="56">
        <f t="shared" si="610"/>
        <v>1004.9425269665086</v>
      </c>
      <c r="AU657" s="55">
        <f t="shared" si="593"/>
        <v>0.31005890174502254</v>
      </c>
      <c r="AV657" s="56">
        <f t="shared" si="563"/>
        <v>11547.639248098145</v>
      </c>
      <c r="AW657" s="53">
        <f t="shared" si="564"/>
        <v>1.0320381810230825E-2</v>
      </c>
      <c r="AX657" s="53">
        <f t="shared" si="565"/>
        <v>9.6757869514451589E-2</v>
      </c>
      <c r="AY657" s="56">
        <f t="shared" si="566"/>
        <v>676.65476143760634</v>
      </c>
      <c r="AZ657" s="56">
        <f t="shared" si="567"/>
        <v>399.60700361530576</v>
      </c>
      <c r="BA657" s="53">
        <f t="shared" si="568"/>
        <v>7.4403432051347793E-3</v>
      </c>
      <c r="BB657" s="56">
        <f t="shared" si="569"/>
        <v>277.10347527964177</v>
      </c>
      <c r="BC657" s="56">
        <f t="shared" si="570"/>
        <v>-5.5717457341188492E-2</v>
      </c>
      <c r="BD657" s="53">
        <f t="shared" si="571"/>
        <v>-4.9795929791538848E-8</v>
      </c>
      <c r="BE657" s="32">
        <f t="shared" si="572"/>
        <v>6.1112787914717881</v>
      </c>
      <c r="BF657" s="53">
        <f t="shared" si="573"/>
        <v>7.8828049469602604E-7</v>
      </c>
      <c r="BG657" s="51">
        <f t="shared" si="594"/>
        <v>6.1112795797522832</v>
      </c>
      <c r="BH657" s="51">
        <f t="shared" si="574"/>
        <v>-8.9372221874582797E-3</v>
      </c>
      <c r="BI657" s="51">
        <f t="shared" si="575"/>
        <v>-8.3790173090157113E-2</v>
      </c>
    </row>
    <row r="658" spans="1:61" ht="12.75" customHeight="1" x14ac:dyDescent="0.2">
      <c r="A658" s="45">
        <f t="shared" si="576"/>
        <v>632</v>
      </c>
      <c r="B658" s="57">
        <f t="shared" si="595"/>
        <v>9.6757869514451589E-2</v>
      </c>
      <c r="C658" s="16">
        <f t="shared" si="577"/>
        <v>9.092121740161474E-2</v>
      </c>
      <c r="D658" s="34">
        <f t="shared" si="578"/>
        <v>1</v>
      </c>
      <c r="E658" s="49">
        <f t="shared" si="596"/>
        <v>7.8723110978239405E-2</v>
      </c>
      <c r="F658" s="49">
        <f t="shared" si="579"/>
        <v>4.5490008506008144E-2</v>
      </c>
      <c r="G658" s="20">
        <f t="shared" si="550"/>
        <v>4.5490008506008144E-2</v>
      </c>
      <c r="H658" s="49">
        <f t="shared" si="580"/>
        <v>30.021405700246071</v>
      </c>
      <c r="I658" s="20">
        <f t="shared" si="551"/>
        <v>30.021405700246071</v>
      </c>
      <c r="J658" s="57">
        <f t="shared" si="581"/>
        <v>0</v>
      </c>
      <c r="K658" s="16">
        <f t="shared" si="552"/>
        <v>30.021405700246071</v>
      </c>
      <c r="L658" s="34">
        <f t="shared" si="582"/>
        <v>1</v>
      </c>
      <c r="M658" s="49">
        <f t="shared" si="597"/>
        <v>59.978625550884203</v>
      </c>
      <c r="N658" s="20">
        <f t="shared" si="598"/>
        <v>59.978625550884203</v>
      </c>
      <c r="O658" s="16">
        <f t="shared" si="583"/>
        <v>30.021374449115797</v>
      </c>
      <c r="P658" s="49">
        <f t="shared" si="599"/>
        <v>4.5490008506008157E-2</v>
      </c>
      <c r="Q658" s="20">
        <f t="shared" si="553"/>
        <v>4.5490008506008157E-2</v>
      </c>
      <c r="R658" s="49">
        <f t="shared" si="600"/>
        <v>9.0921217401113183E-2</v>
      </c>
      <c r="S658" s="20">
        <f t="shared" si="554"/>
        <v>9.0921217401113183E-2</v>
      </c>
      <c r="T658" s="57">
        <f t="shared" si="601"/>
        <v>-8.3790173090157113E-2</v>
      </c>
      <c r="U658" s="16">
        <f t="shared" si="584"/>
        <v>-5.0670621119177084E-3</v>
      </c>
      <c r="V658" s="16">
        <f t="shared" si="602"/>
        <v>-5.0670621119177084E-3</v>
      </c>
      <c r="W658" s="34">
        <f t="shared" si="555"/>
        <v>4</v>
      </c>
      <c r="X658" s="49">
        <f t="shared" si="603"/>
        <v>59.978594429225318</v>
      </c>
      <c r="Y658" s="20">
        <f t="shared" si="604"/>
        <v>59.978594429225318</v>
      </c>
      <c r="Z658" s="16">
        <f t="shared" si="585"/>
        <v>30.021405570774682</v>
      </c>
      <c r="AA658" s="49">
        <f t="shared" si="556"/>
        <v>-2.9279942848116792E-3</v>
      </c>
      <c r="AB658" s="20">
        <f t="shared" si="586"/>
        <v>359.99707200571521</v>
      </c>
      <c r="AC658" s="49">
        <f t="shared" si="587"/>
        <v>5.8522020325072E-3</v>
      </c>
      <c r="AD658" s="20">
        <f t="shared" si="588"/>
        <v>359.99414779796751</v>
      </c>
      <c r="AF658" s="58">
        <f t="shared" si="605"/>
        <v>6.1112795797522832</v>
      </c>
      <c r="AG658" s="51">
        <f t="shared" si="589"/>
        <v>366.67677478513701</v>
      </c>
      <c r="AH658" s="16">
        <f t="shared" si="590"/>
        <v>250.00689189895706</v>
      </c>
      <c r="AI658" s="52">
        <f t="shared" si="557"/>
        <v>159.84284007680895</v>
      </c>
      <c r="AJ658" s="52">
        <f t="shared" si="591"/>
        <v>4.8418002790810988E-2</v>
      </c>
      <c r="AK658" s="16">
        <f t="shared" si="606"/>
        <v>30.587911537671459</v>
      </c>
      <c r="AL658" s="16">
        <f t="shared" si="607"/>
        <v>30.58498354338667</v>
      </c>
      <c r="AM658" s="32">
        <f t="shared" si="558"/>
        <v>6.1112795558538551</v>
      </c>
      <c r="AN658" s="32">
        <f t="shared" si="559"/>
        <v>-5.4046272581846481E-4</v>
      </c>
      <c r="AO658" s="32">
        <f t="shared" si="560"/>
        <v>5.2610502955891629</v>
      </c>
      <c r="AP658" s="32">
        <f t="shared" si="561"/>
        <v>-5.4046272581846481E-4</v>
      </c>
      <c r="AQ658" s="32">
        <f t="shared" si="562"/>
        <v>3.1095156531328914</v>
      </c>
      <c r="AR658" s="56">
        <f t="shared" si="610"/>
        <v>3687.1346303038081</v>
      </c>
      <c r="AS658" s="56">
        <f t="shared" si="610"/>
        <v>-0.12131766519895511</v>
      </c>
      <c r="AT658" s="56">
        <f t="shared" si="610"/>
        <v>1008.0520426196415</v>
      </c>
      <c r="AU658" s="55">
        <f t="shared" si="593"/>
        <v>0.31005890174502254</v>
      </c>
      <c r="AV658" s="56">
        <f t="shared" si="563"/>
        <v>11547.642038922813</v>
      </c>
      <c r="AW658" s="53">
        <f t="shared" si="564"/>
        <v>1.032038430445285E-2</v>
      </c>
      <c r="AX658" s="53">
        <f t="shared" si="565"/>
        <v>9.6757881206635046E-2</v>
      </c>
      <c r="AY658" s="56">
        <f t="shared" si="566"/>
        <v>676.65467967091718</v>
      </c>
      <c r="AZ658" s="56">
        <f t="shared" si="567"/>
        <v>399.60710019202236</v>
      </c>
      <c r="BA658" s="53">
        <f t="shared" si="568"/>
        <v>7.4403432051347793E-3</v>
      </c>
      <c r="BB658" s="56">
        <f t="shared" si="569"/>
        <v>277.10354224979886</v>
      </c>
      <c r="BC658" s="56">
        <f t="shared" si="570"/>
        <v>-5.5962770904045556E-2</v>
      </c>
      <c r="BD658" s="53">
        <f t="shared" si="571"/>
        <v>-5.0015171974076712E-8</v>
      </c>
      <c r="BE658" s="32">
        <f t="shared" si="572"/>
        <v>6.1112795297371116</v>
      </c>
      <c r="BF658" s="53">
        <f t="shared" si="573"/>
        <v>7.9038038113506996E-7</v>
      </c>
      <c r="BG658" s="51">
        <f t="shared" si="594"/>
        <v>6.1112803201174923</v>
      </c>
      <c r="BH658" s="51">
        <f t="shared" si="574"/>
        <v>-8.9372221872728204E-3</v>
      </c>
      <c r="BI658" s="51">
        <f t="shared" si="575"/>
        <v>-8.3790162963247553E-2</v>
      </c>
    </row>
    <row r="659" spans="1:61" ht="12.75" customHeight="1" x14ac:dyDescent="0.2">
      <c r="A659" s="45">
        <f t="shared" si="576"/>
        <v>633</v>
      </c>
      <c r="B659" s="57">
        <f t="shared" si="595"/>
        <v>9.6757881206635046E-2</v>
      </c>
      <c r="C659" s="16">
        <f t="shared" si="577"/>
        <v>9.0905679174170473E-2</v>
      </c>
      <c r="D659" s="34">
        <f t="shared" si="578"/>
        <v>1</v>
      </c>
      <c r="E659" s="49">
        <f t="shared" si="596"/>
        <v>7.8709632677181077E-2</v>
      </c>
      <c r="F659" s="49">
        <f t="shared" si="579"/>
        <v>4.5482277111302809E-2</v>
      </c>
      <c r="G659" s="20">
        <f t="shared" si="550"/>
        <v>4.5482277111302809E-2</v>
      </c>
      <c r="H659" s="49">
        <f t="shared" si="580"/>
        <v>30.021436811243937</v>
      </c>
      <c r="I659" s="20">
        <f t="shared" si="551"/>
        <v>30.021436811243937</v>
      </c>
      <c r="J659" s="57">
        <f t="shared" si="581"/>
        <v>0</v>
      </c>
      <c r="K659" s="16">
        <f t="shared" si="552"/>
        <v>30.021436811243937</v>
      </c>
      <c r="L659" s="34">
        <f t="shared" si="582"/>
        <v>1</v>
      </c>
      <c r="M659" s="49">
        <f t="shared" si="597"/>
        <v>59.978594429225318</v>
      </c>
      <c r="N659" s="20">
        <f t="shared" si="598"/>
        <v>59.978594429225318</v>
      </c>
      <c r="O659" s="16">
        <f t="shared" si="583"/>
        <v>30.021405570774682</v>
      </c>
      <c r="P659" s="49">
        <f t="shared" si="599"/>
        <v>4.5482277111302816E-2</v>
      </c>
      <c r="Q659" s="20">
        <f t="shared" si="553"/>
        <v>4.5482277111302816E-2</v>
      </c>
      <c r="R659" s="49">
        <f t="shared" si="600"/>
        <v>9.0905679174372284E-2</v>
      </c>
      <c r="S659" s="20">
        <f t="shared" si="554"/>
        <v>9.0905679174372284E-2</v>
      </c>
      <c r="T659" s="57">
        <f t="shared" si="601"/>
        <v>-8.3790162963247553E-2</v>
      </c>
      <c r="U659" s="16">
        <f t="shared" si="584"/>
        <v>-5.0805302860664758E-3</v>
      </c>
      <c r="V659" s="16">
        <f t="shared" si="602"/>
        <v>-5.0805302860664758E-3</v>
      </c>
      <c r="W659" s="34">
        <f t="shared" si="555"/>
        <v>4</v>
      </c>
      <c r="X659" s="49">
        <f t="shared" si="603"/>
        <v>59.978563318916805</v>
      </c>
      <c r="Y659" s="20">
        <f t="shared" si="604"/>
        <v>59.978563318916805</v>
      </c>
      <c r="Z659" s="16">
        <f t="shared" si="585"/>
        <v>30.021436681083195</v>
      </c>
      <c r="AA659" s="49">
        <f t="shared" si="556"/>
        <v>-2.9357805289450495E-3</v>
      </c>
      <c r="AB659" s="20">
        <f t="shared" si="586"/>
        <v>359.99706421947104</v>
      </c>
      <c r="AC659" s="49">
        <f t="shared" si="587"/>
        <v>5.8677589436964576E-3</v>
      </c>
      <c r="AD659" s="20">
        <f t="shared" si="588"/>
        <v>359.99413224105632</v>
      </c>
      <c r="AF659" s="58">
        <f t="shared" si="605"/>
        <v>6.1112803201174923</v>
      </c>
      <c r="AG659" s="51">
        <f t="shared" si="589"/>
        <v>366.67681920704956</v>
      </c>
      <c r="AH659" s="16">
        <f t="shared" si="590"/>
        <v>250.00692218662471</v>
      </c>
      <c r="AI659" s="52">
        <f t="shared" si="557"/>
        <v>159.84287880587814</v>
      </c>
      <c r="AJ659" s="52">
        <f t="shared" si="591"/>
        <v>4.8418057640276402E-2</v>
      </c>
      <c r="AK659" s="16">
        <f t="shared" si="606"/>
        <v>30.636329595311736</v>
      </c>
      <c r="AL659" s="16">
        <f t="shared" si="607"/>
        <v>30.633393814782778</v>
      </c>
      <c r="AM659" s="32">
        <f t="shared" si="558"/>
        <v>6.1112802960918486</v>
      </c>
      <c r="AN659" s="32">
        <f t="shared" si="559"/>
        <v>-5.4189933318250739E-4</v>
      </c>
      <c r="AO659" s="32">
        <f t="shared" si="560"/>
        <v>5.2584217672388203</v>
      </c>
      <c r="AP659" s="32">
        <f t="shared" si="561"/>
        <v>-5.4189933318250739E-4</v>
      </c>
      <c r="AQ659" s="32">
        <f t="shared" si="562"/>
        <v>3.1139600792607216</v>
      </c>
      <c r="AR659" s="56">
        <f t="shared" si="610"/>
        <v>3692.3930520710469</v>
      </c>
      <c r="AS659" s="56">
        <f t="shared" si="610"/>
        <v>-0.12185956453213762</v>
      </c>
      <c r="AT659" s="56">
        <f t="shared" si="610"/>
        <v>1011.1660026989023</v>
      </c>
      <c r="AU659" s="55">
        <f t="shared" si="593"/>
        <v>0.31005890174502254</v>
      </c>
      <c r="AV659" s="56">
        <f t="shared" si="563"/>
        <v>11547.644836855003</v>
      </c>
      <c r="AW659" s="53">
        <f t="shared" si="564"/>
        <v>1.0320386805027023E-2</v>
      </c>
      <c r="AX659" s="53">
        <f t="shared" si="565"/>
        <v>9.6757892928594061E-2</v>
      </c>
      <c r="AY659" s="56">
        <f t="shared" si="566"/>
        <v>676.65459769601887</v>
      </c>
      <c r="AZ659" s="56">
        <f t="shared" si="567"/>
        <v>399.60719701469537</v>
      </c>
      <c r="BA659" s="53">
        <f t="shared" si="568"/>
        <v>7.4403432051347793E-3</v>
      </c>
      <c r="BB659" s="56">
        <f t="shared" si="569"/>
        <v>277.10360939051191</v>
      </c>
      <c r="BC659" s="56">
        <f t="shared" si="570"/>
        <v>-5.6208709188410921E-2</v>
      </c>
      <c r="BD659" s="53">
        <f t="shared" si="571"/>
        <v>-5.0234972484109251E-8</v>
      </c>
      <c r="BE659" s="32">
        <f t="shared" si="572"/>
        <v>6.1112802698825197</v>
      </c>
      <c r="BF659" s="53">
        <f t="shared" si="573"/>
        <v>7.9248120018048813E-7</v>
      </c>
      <c r="BG659" s="51">
        <f t="shared" si="594"/>
        <v>6.1112810623637195</v>
      </c>
      <c r="BH659" s="51">
        <f t="shared" si="574"/>
        <v>-8.9372221870867817E-3</v>
      </c>
      <c r="BI659" s="51">
        <f t="shared" si="575"/>
        <v>-8.3790152810550009E-2</v>
      </c>
    </row>
    <row r="660" spans="1:61" ht="12.75" customHeight="1" x14ac:dyDescent="0.2">
      <c r="A660" s="45">
        <f t="shared" si="576"/>
        <v>634</v>
      </c>
      <c r="B660" s="57">
        <f t="shared" si="595"/>
        <v>9.6757892928594061E-2</v>
      </c>
      <c r="C660" s="16">
        <f t="shared" si="577"/>
        <v>9.0890133984942167E-2</v>
      </c>
      <c r="D660" s="34">
        <f t="shared" si="578"/>
        <v>1</v>
      </c>
      <c r="E660" s="49">
        <f t="shared" si="596"/>
        <v>7.8696148365774946E-2</v>
      </c>
      <c r="F660" s="49">
        <f t="shared" si="579"/>
        <v>4.5474542203229822E-2</v>
      </c>
      <c r="G660" s="20">
        <f t="shared" si="550"/>
        <v>4.5474542203229822E-2</v>
      </c>
      <c r="H660" s="49">
        <f t="shared" si="580"/>
        <v>30.021467910888433</v>
      </c>
      <c r="I660" s="20">
        <f t="shared" si="551"/>
        <v>30.021467910888433</v>
      </c>
      <c r="J660" s="57">
        <f t="shared" si="581"/>
        <v>0</v>
      </c>
      <c r="K660" s="16">
        <f t="shared" si="552"/>
        <v>30.021467910888433</v>
      </c>
      <c r="L660" s="34">
        <f t="shared" si="582"/>
        <v>1</v>
      </c>
      <c r="M660" s="49">
        <f t="shared" si="597"/>
        <v>59.978563318916805</v>
      </c>
      <c r="N660" s="20">
        <f t="shared" si="598"/>
        <v>59.978563318916805</v>
      </c>
      <c r="O660" s="16">
        <f t="shared" si="583"/>
        <v>30.021436681083195</v>
      </c>
      <c r="P660" s="49">
        <f t="shared" si="599"/>
        <v>4.5474542203229815E-2</v>
      </c>
      <c r="Q660" s="20">
        <f t="shared" si="553"/>
        <v>4.5474542203229815E-2</v>
      </c>
      <c r="R660" s="49">
        <f t="shared" si="600"/>
        <v>9.0890133984608421E-2</v>
      </c>
      <c r="S660" s="20">
        <f t="shared" si="554"/>
        <v>9.0890133984608421E-2</v>
      </c>
      <c r="T660" s="57">
        <f t="shared" si="601"/>
        <v>-8.3790152810550009E-2</v>
      </c>
      <c r="U660" s="16">
        <f t="shared" si="584"/>
        <v>-5.0940044447750632E-3</v>
      </c>
      <c r="V660" s="16">
        <f t="shared" si="602"/>
        <v>-5.0940044447750632E-3</v>
      </c>
      <c r="W660" s="34">
        <f t="shared" si="555"/>
        <v>4</v>
      </c>
      <c r="X660" s="49">
        <f t="shared" si="603"/>
        <v>59.978532219963782</v>
      </c>
      <c r="Y660" s="20">
        <f t="shared" si="604"/>
        <v>59.978532219963782</v>
      </c>
      <c r="Z660" s="16">
        <f t="shared" si="585"/>
        <v>30.021467780036218</v>
      </c>
      <c r="AA660" s="49">
        <f t="shared" si="556"/>
        <v>-2.9435702494216001E-3</v>
      </c>
      <c r="AB660" s="20">
        <f t="shared" si="586"/>
        <v>359.99705642975056</v>
      </c>
      <c r="AC660" s="49">
        <f t="shared" si="587"/>
        <v>5.8833227909503086E-3</v>
      </c>
      <c r="AD660" s="20">
        <f t="shared" si="588"/>
        <v>359.99411667720904</v>
      </c>
      <c r="AF660" s="58">
        <f t="shared" si="605"/>
        <v>6.1112810623637195</v>
      </c>
      <c r="AG660" s="51">
        <f t="shared" si="589"/>
        <v>366.67686374182318</v>
      </c>
      <c r="AH660" s="16">
        <f t="shared" si="590"/>
        <v>250.0069525512431</v>
      </c>
      <c r="AI660" s="52">
        <f t="shared" si="557"/>
        <v>159.84291763334954</v>
      </c>
      <c r="AJ660" s="52">
        <f t="shared" si="591"/>
        <v>4.8418112452679907E-2</v>
      </c>
      <c r="AK660" s="16">
        <f t="shared" si="606"/>
        <v>30.684747707764416</v>
      </c>
      <c r="AL660" s="16">
        <f t="shared" si="607"/>
        <v>30.681804137514973</v>
      </c>
      <c r="AM660" s="32">
        <f t="shared" si="558"/>
        <v>6.1112810382104659</v>
      </c>
      <c r="AN660" s="32">
        <f t="shared" si="559"/>
        <v>-5.4333657938679576E-4</v>
      </c>
      <c r="AO660" s="32">
        <f t="shared" si="560"/>
        <v>5.2557894831531451</v>
      </c>
      <c r="AP660" s="32">
        <f t="shared" si="561"/>
        <v>-5.4333657938679576E-4</v>
      </c>
      <c r="AQ660" s="32">
        <f t="shared" si="562"/>
        <v>3.1184022891165895</v>
      </c>
      <c r="AR660" s="56">
        <f t="shared" si="610"/>
        <v>3697.6488415541999</v>
      </c>
      <c r="AS660" s="56">
        <f t="shared" si="610"/>
        <v>-0.12240290111152441</v>
      </c>
      <c r="AT660" s="56">
        <f t="shared" si="610"/>
        <v>1014.2844049880189</v>
      </c>
      <c r="AU660" s="55">
        <f t="shared" si="593"/>
        <v>0.31005890174502254</v>
      </c>
      <c r="AV660" s="56">
        <f t="shared" si="563"/>
        <v>11547.647641896136</v>
      </c>
      <c r="AW660" s="53">
        <f t="shared" si="564"/>
        <v>1.0320389311954619E-2</v>
      </c>
      <c r="AX660" s="53">
        <f t="shared" si="565"/>
        <v>9.6757904680334683E-2</v>
      </c>
      <c r="AY660" s="56">
        <f t="shared" si="566"/>
        <v>676.65451551286981</v>
      </c>
      <c r="AZ660" s="56">
        <f t="shared" si="567"/>
        <v>399.60729408337386</v>
      </c>
      <c r="BA660" s="53">
        <f t="shared" si="568"/>
        <v>7.4403432051347793E-3</v>
      </c>
      <c r="BB660" s="56">
        <f t="shared" si="569"/>
        <v>277.10367670181506</v>
      </c>
      <c r="BC660" s="56">
        <f t="shared" si="570"/>
        <v>-5.6455272319112737E-2</v>
      </c>
      <c r="BD660" s="53">
        <f t="shared" si="571"/>
        <v>-5.0455331433198147E-8</v>
      </c>
      <c r="BE660" s="32">
        <f t="shared" si="572"/>
        <v>6.111281011908388</v>
      </c>
      <c r="BF660" s="53">
        <f t="shared" si="573"/>
        <v>7.9458295272116118E-7</v>
      </c>
      <c r="BG660" s="51">
        <f t="shared" si="594"/>
        <v>6.1112818064913403</v>
      </c>
      <c r="BH660" s="51">
        <f t="shared" si="574"/>
        <v>-8.9372221869001688E-3</v>
      </c>
      <c r="BI660" s="51">
        <f t="shared" si="575"/>
        <v>-8.3790142632059389E-2</v>
      </c>
    </row>
    <row r="661" spans="1:61" ht="12.75" customHeight="1" x14ac:dyDescent="0.2">
      <c r="A661" s="45">
        <f t="shared" si="576"/>
        <v>635</v>
      </c>
      <c r="B661" s="57">
        <f t="shared" si="595"/>
        <v>9.6757904680334683E-2</v>
      </c>
      <c r="C661" s="16">
        <f t="shared" si="577"/>
        <v>9.0874581889352157E-2</v>
      </c>
      <c r="D661" s="34">
        <f t="shared" si="578"/>
        <v>1</v>
      </c>
      <c r="E661" s="49">
        <f t="shared" si="596"/>
        <v>7.86826580920129E-2</v>
      </c>
      <c r="F661" s="49">
        <f t="shared" si="579"/>
        <v>4.5466803809509584E-2</v>
      </c>
      <c r="G661" s="20">
        <f t="shared" si="550"/>
        <v>4.5466803809509584E-2</v>
      </c>
      <c r="H661" s="49">
        <f t="shared" si="580"/>
        <v>30.021498999174508</v>
      </c>
      <c r="I661" s="20">
        <f t="shared" si="551"/>
        <v>30.021498999174508</v>
      </c>
      <c r="J661" s="57">
        <f t="shared" si="581"/>
        <v>0</v>
      </c>
      <c r="K661" s="16">
        <f t="shared" si="552"/>
        <v>30.021498999174508</v>
      </c>
      <c r="L661" s="34">
        <f t="shared" si="582"/>
        <v>1</v>
      </c>
      <c r="M661" s="49">
        <f t="shared" si="597"/>
        <v>59.978532219963782</v>
      </c>
      <c r="N661" s="20">
        <f t="shared" si="598"/>
        <v>59.978532219963782</v>
      </c>
      <c r="O661" s="16">
        <f t="shared" si="583"/>
        <v>30.021467780036218</v>
      </c>
      <c r="P661" s="49">
        <f t="shared" si="599"/>
        <v>4.5466803809509584E-2</v>
      </c>
      <c r="Q661" s="20">
        <f t="shared" si="553"/>
        <v>4.5466803809509584E-2</v>
      </c>
      <c r="R661" s="49">
        <f t="shared" si="600"/>
        <v>9.0874581888384556E-2</v>
      </c>
      <c r="S661" s="20">
        <f t="shared" si="554"/>
        <v>9.0874581888384556E-2</v>
      </c>
      <c r="T661" s="57">
        <f t="shared" si="601"/>
        <v>-8.3790142632059389E-2</v>
      </c>
      <c r="U661" s="16">
        <f t="shared" si="584"/>
        <v>-5.1074845400464891E-3</v>
      </c>
      <c r="V661" s="16">
        <f t="shared" si="602"/>
        <v>-5.1074845400464891E-3</v>
      </c>
      <c r="W661" s="34">
        <f t="shared" si="555"/>
        <v>4</v>
      </c>
      <c r="X661" s="49">
        <f t="shared" si="603"/>
        <v>59.978501132371335</v>
      </c>
      <c r="Y661" s="20">
        <f t="shared" si="604"/>
        <v>59.978501132371335</v>
      </c>
      <c r="Z661" s="16">
        <f t="shared" si="585"/>
        <v>30.021498867628665</v>
      </c>
      <c r="AA661" s="49">
        <f t="shared" si="556"/>
        <v>-2.9513634185079707E-3</v>
      </c>
      <c r="AB661" s="20">
        <f t="shared" si="586"/>
        <v>359.9970486365815</v>
      </c>
      <c r="AC661" s="49">
        <f t="shared" si="587"/>
        <v>5.8988934575932859E-3</v>
      </c>
      <c r="AD661" s="20">
        <f t="shared" si="588"/>
        <v>359.99410110654242</v>
      </c>
      <c r="AF661" s="58">
        <f t="shared" si="605"/>
        <v>6.1112818064913403</v>
      </c>
      <c r="AG661" s="51">
        <f t="shared" si="589"/>
        <v>366.67690838948045</v>
      </c>
      <c r="AH661" s="16">
        <f t="shared" si="590"/>
        <v>250.0069829928276</v>
      </c>
      <c r="AI661" s="52">
        <f t="shared" si="557"/>
        <v>159.84295655924282</v>
      </c>
      <c r="AJ661" s="52">
        <f t="shared" si="591"/>
        <v>4.8418167228021503E-2</v>
      </c>
      <c r="AK661" s="16">
        <f t="shared" si="606"/>
        <v>30.733165874992437</v>
      </c>
      <c r="AL661" s="16">
        <f t="shared" si="607"/>
        <v>30.730214511573934</v>
      </c>
      <c r="AM661" s="32">
        <f t="shared" si="558"/>
        <v>6.1112817822100833</v>
      </c>
      <c r="AN661" s="32">
        <f t="shared" si="559"/>
        <v>-5.4477445931346957E-4</v>
      </c>
      <c r="AO661" s="32">
        <f t="shared" si="560"/>
        <v>5.2531534451968467</v>
      </c>
      <c r="AP661" s="32">
        <f t="shared" si="561"/>
        <v>-5.4477445931346957E-4</v>
      </c>
      <c r="AQ661" s="32">
        <f t="shared" si="562"/>
        <v>3.1228422795250728</v>
      </c>
      <c r="AR661" s="56">
        <f t="shared" si="610"/>
        <v>3702.9019949993967</v>
      </c>
      <c r="AS661" s="56">
        <f t="shared" si="610"/>
        <v>-0.12294767557083788</v>
      </c>
      <c r="AT661" s="56">
        <f t="shared" si="610"/>
        <v>1017.407247267544</v>
      </c>
      <c r="AU661" s="55">
        <f t="shared" si="593"/>
        <v>0.31005890174502254</v>
      </c>
      <c r="AV661" s="56">
        <f t="shared" si="563"/>
        <v>11547.650454047629</v>
      </c>
      <c r="AW661" s="53">
        <f t="shared" si="564"/>
        <v>1.03203918252369E-2</v>
      </c>
      <c r="AX661" s="53">
        <f t="shared" si="565"/>
        <v>9.6757916461862742E-2</v>
      </c>
      <c r="AY661" s="56">
        <f t="shared" si="566"/>
        <v>676.65443312142872</v>
      </c>
      <c r="AZ661" s="56">
        <f t="shared" si="567"/>
        <v>399.60739139810704</v>
      </c>
      <c r="BA661" s="53">
        <f t="shared" si="568"/>
        <v>7.4403432051347793E-3</v>
      </c>
      <c r="BB661" s="56">
        <f t="shared" si="569"/>
        <v>277.10374418374232</v>
      </c>
      <c r="BC661" s="56">
        <f t="shared" si="570"/>
        <v>-5.670246042063809E-2</v>
      </c>
      <c r="BD661" s="53">
        <f t="shared" si="571"/>
        <v>-5.0676248932600278E-8</v>
      </c>
      <c r="BE661" s="32">
        <f t="shared" si="572"/>
        <v>6.1112817558150914</v>
      </c>
      <c r="BF661" s="53">
        <f t="shared" si="573"/>
        <v>7.9668563127032983E-7</v>
      </c>
      <c r="BG661" s="51">
        <f t="shared" si="594"/>
        <v>6.1112825525007226</v>
      </c>
      <c r="BH661" s="51">
        <f t="shared" si="574"/>
        <v>-8.9372221867129783E-3</v>
      </c>
      <c r="BI661" s="51">
        <f t="shared" si="575"/>
        <v>-8.3790132427770558E-2</v>
      </c>
    </row>
    <row r="662" spans="1:61" ht="12.75" customHeight="1" x14ac:dyDescent="0.2">
      <c r="A662" s="45">
        <f t="shared" si="576"/>
        <v>636</v>
      </c>
      <c r="B662" s="57">
        <f t="shared" si="595"/>
        <v>9.6757916461862742E-2</v>
      </c>
      <c r="C662" s="16">
        <f t="shared" si="577"/>
        <v>9.0859023004270512E-2</v>
      </c>
      <c r="D662" s="34">
        <f t="shared" si="578"/>
        <v>1</v>
      </c>
      <c r="E662" s="49">
        <f t="shared" si="596"/>
        <v>7.8669161957090492E-2</v>
      </c>
      <c r="F662" s="49">
        <f t="shared" si="579"/>
        <v>4.5459061988606546E-2</v>
      </c>
      <c r="G662" s="20">
        <f t="shared" si="550"/>
        <v>4.5459061988606546E-2</v>
      </c>
      <c r="H662" s="49">
        <f t="shared" si="580"/>
        <v>30.021530076097161</v>
      </c>
      <c r="I662" s="20">
        <f t="shared" si="551"/>
        <v>30.021530076097161</v>
      </c>
      <c r="J662" s="57">
        <f t="shared" si="581"/>
        <v>0</v>
      </c>
      <c r="K662" s="16">
        <f t="shared" si="552"/>
        <v>30.021530076097161</v>
      </c>
      <c r="L662" s="34">
        <f t="shared" si="582"/>
        <v>1</v>
      </c>
      <c r="M662" s="49">
        <f t="shared" si="597"/>
        <v>59.978501132371328</v>
      </c>
      <c r="N662" s="20">
        <f t="shared" si="598"/>
        <v>59.978501132371328</v>
      </c>
      <c r="O662" s="16">
        <f t="shared" si="583"/>
        <v>30.021498867628672</v>
      </c>
      <c r="P662" s="49">
        <f t="shared" si="599"/>
        <v>4.5459061988606546E-2</v>
      </c>
      <c r="Q662" s="20">
        <f t="shared" si="553"/>
        <v>4.5459061988606546E-2</v>
      </c>
      <c r="R662" s="49">
        <f t="shared" si="600"/>
        <v>9.0859023006498174E-2</v>
      </c>
      <c r="S662" s="20">
        <f t="shared" si="554"/>
        <v>9.0859023006498174E-2</v>
      </c>
      <c r="T662" s="57">
        <f t="shared" si="601"/>
        <v>-8.3790132427770558E-2</v>
      </c>
      <c r="U662" s="16">
        <f t="shared" si="584"/>
        <v>-5.1209704706800668E-3</v>
      </c>
      <c r="V662" s="16">
        <f t="shared" si="602"/>
        <v>-5.1209704706800668E-3</v>
      </c>
      <c r="W662" s="34">
        <f t="shared" si="555"/>
        <v>4</v>
      </c>
      <c r="X662" s="49">
        <f t="shared" si="603"/>
        <v>59.978470056144438</v>
      </c>
      <c r="Y662" s="20">
        <f t="shared" si="604"/>
        <v>59.978470056144438</v>
      </c>
      <c r="Z662" s="16">
        <f t="shared" si="585"/>
        <v>30.021529943855562</v>
      </c>
      <c r="AA662" s="49">
        <f t="shared" si="556"/>
        <v>-2.9591599777268182E-3</v>
      </c>
      <c r="AB662" s="20">
        <f t="shared" si="586"/>
        <v>359.99704084002229</v>
      </c>
      <c r="AC662" s="49">
        <f t="shared" si="587"/>
        <v>5.9144709513859429E-3</v>
      </c>
      <c r="AD662" s="20">
        <f t="shared" si="588"/>
        <v>359.99408552904862</v>
      </c>
      <c r="AF662" s="58">
        <f t="shared" si="605"/>
        <v>6.1112825525007226</v>
      </c>
      <c r="AG662" s="51">
        <f t="shared" si="589"/>
        <v>366.67695315004335</v>
      </c>
      <c r="AH662" s="16">
        <f t="shared" si="590"/>
        <v>250.00701351139321</v>
      </c>
      <c r="AI662" s="52">
        <f t="shared" si="557"/>
        <v>159.84299558357728</v>
      </c>
      <c r="AJ662" s="52">
        <f t="shared" si="591"/>
        <v>4.8418221966301189E-2</v>
      </c>
      <c r="AK662" s="16">
        <f t="shared" si="606"/>
        <v>30.781584096958738</v>
      </c>
      <c r="AL662" s="16">
        <f t="shared" si="607"/>
        <v>30.778624936981032</v>
      </c>
      <c r="AM662" s="32">
        <f t="shared" si="558"/>
        <v>6.111282528091067</v>
      </c>
      <c r="AN662" s="32">
        <f t="shared" si="559"/>
        <v>-5.4621296216985282E-4</v>
      </c>
      <c r="AO662" s="32">
        <f t="shared" si="560"/>
        <v>5.2505136552356335</v>
      </c>
      <c r="AP662" s="32">
        <f t="shared" si="561"/>
        <v>-5.4621296216985282E-4</v>
      </c>
      <c r="AQ662" s="32">
        <f t="shared" si="562"/>
        <v>3.1272800473151245</v>
      </c>
      <c r="AR662" s="56">
        <f t="shared" si="610"/>
        <v>3708.1525086546321</v>
      </c>
      <c r="AS662" s="56">
        <f t="shared" si="610"/>
        <v>-0.12349388853300773</v>
      </c>
      <c r="AT662" s="56">
        <f t="shared" si="610"/>
        <v>1020.5345273148591</v>
      </c>
      <c r="AU662" s="55">
        <f t="shared" si="593"/>
        <v>0.31005890174502254</v>
      </c>
      <c r="AV662" s="56">
        <f t="shared" si="563"/>
        <v>11547.653273310882</v>
      </c>
      <c r="AW662" s="53">
        <f t="shared" si="564"/>
        <v>1.0320394344875118E-2</v>
      </c>
      <c r="AX662" s="53">
        <f t="shared" si="565"/>
        <v>9.6757928273184121E-2</v>
      </c>
      <c r="AY662" s="56">
        <f t="shared" si="566"/>
        <v>676.65435052165515</v>
      </c>
      <c r="AZ662" s="56">
        <f t="shared" si="567"/>
        <v>399.60748895894318</v>
      </c>
      <c r="BA662" s="53">
        <f t="shared" si="568"/>
        <v>7.4403432051347793E-3</v>
      </c>
      <c r="BB662" s="56">
        <f t="shared" si="569"/>
        <v>277.10381183632728</v>
      </c>
      <c r="BC662" s="56">
        <f t="shared" si="570"/>
        <v>-5.6950273615314018E-2</v>
      </c>
      <c r="BD662" s="53">
        <f t="shared" si="571"/>
        <v>-5.0897725091642028E-8</v>
      </c>
      <c r="BE662" s="32">
        <f t="shared" si="572"/>
        <v>6.1112825016029975</v>
      </c>
      <c r="BF662" s="53">
        <f t="shared" si="573"/>
        <v>7.9878922004231083E-7</v>
      </c>
      <c r="BG662" s="51">
        <f t="shared" si="594"/>
        <v>6.1112833003922171</v>
      </c>
      <c r="BH662" s="51">
        <f t="shared" si="574"/>
        <v>-8.9372221865252118E-3</v>
      </c>
      <c r="BI662" s="51">
        <f t="shared" si="575"/>
        <v>-8.3790122197678493E-2</v>
      </c>
    </row>
    <row r="663" spans="1:61" ht="12.75" customHeight="1" x14ac:dyDescent="0.2">
      <c r="A663" s="45">
        <f t="shared" si="576"/>
        <v>637</v>
      </c>
      <c r="B663" s="57">
        <f t="shared" si="595"/>
        <v>9.6757928273184121E-2</v>
      </c>
      <c r="C663" s="16">
        <f t="shared" si="577"/>
        <v>9.0843457321795995E-2</v>
      </c>
      <c r="D663" s="34">
        <f t="shared" si="578"/>
        <v>1</v>
      </c>
      <c r="E663" s="49">
        <f t="shared" si="596"/>
        <v>7.8655659954171411E-2</v>
      </c>
      <c r="F663" s="49">
        <f t="shared" si="579"/>
        <v>4.5451316736559132E-2</v>
      </c>
      <c r="G663" s="20">
        <f t="shared" si="550"/>
        <v>4.5451316736559132E-2</v>
      </c>
      <c r="H663" s="49">
        <f t="shared" si="580"/>
        <v>30.021561141651389</v>
      </c>
      <c r="I663" s="20">
        <f t="shared" si="551"/>
        <v>30.021561141651389</v>
      </c>
      <c r="J663" s="57">
        <f t="shared" si="581"/>
        <v>0</v>
      </c>
      <c r="K663" s="16">
        <f t="shared" si="552"/>
        <v>30.021561141651389</v>
      </c>
      <c r="L663" s="34">
        <f t="shared" si="582"/>
        <v>1</v>
      </c>
      <c r="M663" s="49">
        <f t="shared" si="597"/>
        <v>59.978470056144452</v>
      </c>
      <c r="N663" s="20">
        <f t="shared" si="598"/>
        <v>59.978470056144452</v>
      </c>
      <c r="O663" s="16">
        <f t="shared" si="583"/>
        <v>30.021529943855548</v>
      </c>
      <c r="P663" s="49">
        <f t="shared" si="599"/>
        <v>4.5451316736559118E-2</v>
      </c>
      <c r="Q663" s="20">
        <f t="shared" si="553"/>
        <v>4.5451316736559118E-2</v>
      </c>
      <c r="R663" s="49">
        <f t="shared" si="600"/>
        <v>9.0843457323453614E-2</v>
      </c>
      <c r="S663" s="20">
        <f t="shared" si="554"/>
        <v>9.0843457323453614E-2</v>
      </c>
      <c r="T663" s="57">
        <f t="shared" si="601"/>
        <v>-8.3790122197678493E-2</v>
      </c>
      <c r="U663" s="16">
        <f t="shared" si="584"/>
        <v>-5.1344622435070819E-3</v>
      </c>
      <c r="V663" s="16">
        <f t="shared" si="602"/>
        <v>-5.1344622435070819E-3</v>
      </c>
      <c r="W663" s="34">
        <f t="shared" si="555"/>
        <v>4</v>
      </c>
      <c r="X663" s="49">
        <f t="shared" si="603"/>
        <v>59.978438991288101</v>
      </c>
      <c r="Y663" s="20">
        <f t="shared" si="604"/>
        <v>59.978438991288101</v>
      </c>
      <c r="Z663" s="16">
        <f t="shared" si="585"/>
        <v>30.021561008711899</v>
      </c>
      <c r="AA663" s="49">
        <f t="shared" si="556"/>
        <v>-2.9669599310269937E-3</v>
      </c>
      <c r="AB663" s="20">
        <f t="shared" si="586"/>
        <v>359.99703304006897</v>
      </c>
      <c r="AC663" s="49">
        <f t="shared" si="587"/>
        <v>5.930055157077699E-3</v>
      </c>
      <c r="AD663" s="20">
        <f t="shared" si="588"/>
        <v>359.99406994484292</v>
      </c>
      <c r="AF663" s="58">
        <f t="shared" si="605"/>
        <v>6.1112833003922171</v>
      </c>
      <c r="AG663" s="51">
        <f t="shared" si="589"/>
        <v>366.67699802353303</v>
      </c>
      <c r="AH663" s="16">
        <f t="shared" si="590"/>
        <v>250.00704410695437</v>
      </c>
      <c r="AI663" s="52">
        <f t="shared" si="557"/>
        <v>159.84303470637127</v>
      </c>
      <c r="AJ663" s="52">
        <f t="shared" si="591"/>
        <v>4.841827666757581E-2</v>
      </c>
      <c r="AK663" s="16">
        <f t="shared" si="606"/>
        <v>30.830002373626314</v>
      </c>
      <c r="AL663" s="16">
        <f t="shared" si="607"/>
        <v>30.827035413695285</v>
      </c>
      <c r="AM663" s="32">
        <f t="shared" si="558"/>
        <v>6.1112832758537694</v>
      </c>
      <c r="AN663" s="32">
        <f t="shared" si="559"/>
        <v>-5.4765208868617248E-4</v>
      </c>
      <c r="AO663" s="32">
        <f t="shared" si="560"/>
        <v>5.2478701151412892</v>
      </c>
      <c r="AP663" s="32">
        <f t="shared" si="561"/>
        <v>-5.4765208868617248E-4</v>
      </c>
      <c r="AQ663" s="32">
        <f t="shared" si="562"/>
        <v>3.1317155893115403</v>
      </c>
      <c r="AR663" s="56">
        <f t="shared" si="610"/>
        <v>3713.4003787697734</v>
      </c>
      <c r="AS663" s="56">
        <f t="shared" si="610"/>
        <v>-0.12404154062169391</v>
      </c>
      <c r="AT663" s="56">
        <f t="shared" si="610"/>
        <v>1023.6662429041706</v>
      </c>
      <c r="AU663" s="55">
        <f t="shared" si="593"/>
        <v>0.31005890174502254</v>
      </c>
      <c r="AV663" s="56">
        <f t="shared" si="563"/>
        <v>11547.656099687216</v>
      </c>
      <c r="AW663" s="53">
        <f t="shared" si="564"/>
        <v>1.0320396870870456E-2</v>
      </c>
      <c r="AX663" s="53">
        <f t="shared" si="565"/>
        <v>9.6757940114304358E-2</v>
      </c>
      <c r="AY663" s="56">
        <f t="shared" si="566"/>
        <v>676.65426771351008</v>
      </c>
      <c r="AZ663" s="56">
        <f t="shared" si="567"/>
        <v>399.6075867659282</v>
      </c>
      <c r="BA663" s="53">
        <f t="shared" si="568"/>
        <v>7.4403432051347793E-3</v>
      </c>
      <c r="BB663" s="56">
        <f t="shared" si="569"/>
        <v>277.1038796596016</v>
      </c>
      <c r="BC663" s="56">
        <f t="shared" si="570"/>
        <v>-5.7198712019726372E-2</v>
      </c>
      <c r="BD663" s="53">
        <f t="shared" si="571"/>
        <v>-5.1119760014518787E-8</v>
      </c>
      <c r="BE663" s="32">
        <f t="shared" si="572"/>
        <v>6.1112832492724571</v>
      </c>
      <c r="BF663" s="53">
        <f t="shared" si="573"/>
        <v>8.0089372010267481E-7</v>
      </c>
      <c r="BG663" s="51">
        <f t="shared" si="594"/>
        <v>6.1112840501661774</v>
      </c>
      <c r="BH663" s="51">
        <f t="shared" si="574"/>
        <v>-8.9372221863368677E-3</v>
      </c>
      <c r="BI663" s="51">
        <f t="shared" si="575"/>
        <v>-8.3790111941778378E-2</v>
      </c>
    </row>
    <row r="664" spans="1:61" ht="12.75" customHeight="1" x14ac:dyDescent="0.2">
      <c r="A664" s="45">
        <f t="shared" si="576"/>
        <v>638</v>
      </c>
      <c r="B664" s="57">
        <f t="shared" si="595"/>
        <v>9.6757940114304358E-2</v>
      </c>
      <c r="C664" s="16">
        <f t="shared" si="577"/>
        <v>9.0827884957207061E-2</v>
      </c>
      <c r="D664" s="34">
        <f t="shared" si="578"/>
        <v>1</v>
      </c>
      <c r="E664" s="49">
        <f t="shared" si="596"/>
        <v>7.8642152183072925E-2</v>
      </c>
      <c r="F664" s="49">
        <f t="shared" si="579"/>
        <v>4.5443568111035844E-2</v>
      </c>
      <c r="G664" s="20">
        <f t="shared" si="550"/>
        <v>4.5443568111035844E-2</v>
      </c>
      <c r="H664" s="49">
        <f t="shared" si="580"/>
        <v>30.021592195832298</v>
      </c>
      <c r="I664" s="20">
        <f t="shared" si="551"/>
        <v>30.021592195832298</v>
      </c>
      <c r="J664" s="57">
        <f t="shared" si="581"/>
        <v>0</v>
      </c>
      <c r="K664" s="16">
        <f t="shared" si="552"/>
        <v>30.021592195832298</v>
      </c>
      <c r="L664" s="34">
        <f t="shared" si="582"/>
        <v>1</v>
      </c>
      <c r="M664" s="49">
        <f t="shared" si="597"/>
        <v>59.978438991288101</v>
      </c>
      <c r="N664" s="20">
        <f t="shared" si="598"/>
        <v>59.978438991288101</v>
      </c>
      <c r="O664" s="16">
        <f t="shared" si="583"/>
        <v>30.021561008711899</v>
      </c>
      <c r="P664" s="49">
        <f t="shared" si="599"/>
        <v>4.5443568111035844E-2</v>
      </c>
      <c r="Q664" s="20">
        <f t="shared" si="553"/>
        <v>4.5443568111035844E-2</v>
      </c>
      <c r="R664" s="49">
        <f t="shared" si="600"/>
        <v>9.0827884956129881E-2</v>
      </c>
      <c r="S664" s="20">
        <f t="shared" si="554"/>
        <v>9.0827884956129881E-2</v>
      </c>
      <c r="T664" s="57">
        <f t="shared" si="601"/>
        <v>-8.3790111941778378E-2</v>
      </c>
      <c r="U664" s="16">
        <f t="shared" si="584"/>
        <v>-5.1479597587054532E-3</v>
      </c>
      <c r="V664" s="16">
        <f t="shared" si="602"/>
        <v>-5.1479597587054532E-3</v>
      </c>
      <c r="W664" s="34">
        <f t="shared" si="555"/>
        <v>4</v>
      </c>
      <c r="X664" s="49">
        <f t="shared" si="603"/>
        <v>59.978407937807219</v>
      </c>
      <c r="Y664" s="20">
        <f t="shared" si="604"/>
        <v>59.978407937807219</v>
      </c>
      <c r="Z664" s="16">
        <f t="shared" si="585"/>
        <v>30.021592062192781</v>
      </c>
      <c r="AA664" s="49">
        <f t="shared" si="556"/>
        <v>-2.9747632207274169E-3</v>
      </c>
      <c r="AB664" s="20">
        <f t="shared" si="586"/>
        <v>359.99702523677928</v>
      </c>
      <c r="AC664" s="49">
        <f t="shared" si="587"/>
        <v>5.9456459605629758E-3</v>
      </c>
      <c r="AD664" s="20">
        <f t="shared" si="588"/>
        <v>359.99405435403946</v>
      </c>
      <c r="AF664" s="58">
        <f t="shared" si="605"/>
        <v>6.1112840501661774</v>
      </c>
      <c r="AG664" s="51">
        <f t="shared" si="589"/>
        <v>366.67704300997065</v>
      </c>
      <c r="AH664" s="16">
        <f t="shared" si="590"/>
        <v>250.00707477952545</v>
      </c>
      <c r="AI664" s="52">
        <f t="shared" si="557"/>
        <v>159.84307392764333</v>
      </c>
      <c r="AJ664" s="52">
        <f t="shared" si="591"/>
        <v>4.8418331331731679E-2</v>
      </c>
      <c r="AK664" s="16">
        <f t="shared" si="606"/>
        <v>30.878420704958046</v>
      </c>
      <c r="AL664" s="16">
        <f t="shared" si="607"/>
        <v>30.875445941737325</v>
      </c>
      <c r="AM664" s="32">
        <f t="shared" si="558"/>
        <v>6.1112840254985441</v>
      </c>
      <c r="AN664" s="32">
        <f t="shared" si="559"/>
        <v>-5.4909182821679271E-4</v>
      </c>
      <c r="AO664" s="32">
        <f t="shared" si="560"/>
        <v>5.2452228267849179</v>
      </c>
      <c r="AP664" s="32">
        <f t="shared" si="561"/>
        <v>-5.4909182821679271E-4</v>
      </c>
      <c r="AQ664" s="32">
        <f t="shared" si="562"/>
        <v>3.1361489023463349</v>
      </c>
      <c r="AR664" s="56">
        <f t="shared" si="610"/>
        <v>3718.6456015965582</v>
      </c>
      <c r="AS664" s="56">
        <f t="shared" si="610"/>
        <v>-0.1245906324499107</v>
      </c>
      <c r="AT664" s="56">
        <f t="shared" si="610"/>
        <v>1026.8023918065169</v>
      </c>
      <c r="AU664" s="55">
        <f t="shared" si="593"/>
        <v>0.31005890174502254</v>
      </c>
      <c r="AV664" s="56">
        <f t="shared" si="563"/>
        <v>11547.658933177974</v>
      </c>
      <c r="AW664" s="53">
        <f t="shared" si="564"/>
        <v>1.0320399403224115E-2</v>
      </c>
      <c r="AX664" s="53">
        <f t="shared" si="565"/>
        <v>9.6757951985229074E-2</v>
      </c>
      <c r="AY664" s="56">
        <f t="shared" si="566"/>
        <v>676.65418469695487</v>
      </c>
      <c r="AZ664" s="56">
        <f t="shared" si="567"/>
        <v>399.60768481910833</v>
      </c>
      <c r="BA664" s="53">
        <f t="shared" si="568"/>
        <v>7.4403432051347793E-3</v>
      </c>
      <c r="BB664" s="56">
        <f t="shared" si="569"/>
        <v>277.10394765359757</v>
      </c>
      <c r="BC664" s="56">
        <f t="shared" si="570"/>
        <v>-5.744777575102944E-2</v>
      </c>
      <c r="BD664" s="53">
        <f t="shared" si="571"/>
        <v>-5.1342353805933917E-8</v>
      </c>
      <c r="BE664" s="32">
        <f t="shared" si="572"/>
        <v>6.1112839988238239</v>
      </c>
      <c r="BF664" s="53">
        <f t="shared" si="573"/>
        <v>8.02999115880779E-7</v>
      </c>
      <c r="BG664" s="51">
        <f t="shared" si="594"/>
        <v>6.11128480182294</v>
      </c>
      <c r="BH664" s="51">
        <f t="shared" si="574"/>
        <v>-8.9372221861479494E-3</v>
      </c>
      <c r="BI664" s="51">
        <f t="shared" si="575"/>
        <v>-8.3790101660065439E-2</v>
      </c>
    </row>
    <row r="665" spans="1:61" ht="12.75" customHeight="1" x14ac:dyDescent="0.2">
      <c r="A665" s="45">
        <f t="shared" si="576"/>
        <v>639</v>
      </c>
      <c r="B665" s="57">
        <f t="shared" si="595"/>
        <v>9.6757951985229074E-2</v>
      </c>
      <c r="C665" s="16">
        <f t="shared" si="577"/>
        <v>9.0812306024702139E-2</v>
      </c>
      <c r="D665" s="34">
        <f t="shared" si="578"/>
        <v>1</v>
      </c>
      <c r="E665" s="49">
        <f t="shared" si="596"/>
        <v>7.8628638742676893E-2</v>
      </c>
      <c r="F665" s="49">
        <f t="shared" si="579"/>
        <v>4.5435816169165179E-2</v>
      </c>
      <c r="G665" s="20">
        <f t="shared" si="550"/>
        <v>4.5435816169165179E-2</v>
      </c>
      <c r="H665" s="49">
        <f t="shared" si="580"/>
        <v>30.021623238635041</v>
      </c>
      <c r="I665" s="20">
        <f t="shared" si="551"/>
        <v>30.021623238635041</v>
      </c>
      <c r="J665" s="57">
        <f t="shared" si="581"/>
        <v>0</v>
      </c>
      <c r="K665" s="16">
        <f t="shared" si="552"/>
        <v>30.021623238635041</v>
      </c>
      <c r="L665" s="34">
        <f t="shared" si="582"/>
        <v>1</v>
      </c>
      <c r="M665" s="49">
        <f t="shared" si="597"/>
        <v>59.978407937807219</v>
      </c>
      <c r="N665" s="20">
        <f t="shared" si="598"/>
        <v>59.978407937807219</v>
      </c>
      <c r="O665" s="16">
        <f t="shared" si="583"/>
        <v>30.021592062192781</v>
      </c>
      <c r="P665" s="49">
        <f t="shared" si="599"/>
        <v>4.5435816169165172E-2</v>
      </c>
      <c r="Q665" s="20">
        <f t="shared" si="553"/>
        <v>4.5435816169165172E-2</v>
      </c>
      <c r="R665" s="49">
        <f t="shared" si="600"/>
        <v>9.0812306021469613E-2</v>
      </c>
      <c r="S665" s="20">
        <f t="shared" si="554"/>
        <v>9.0812306021469613E-2</v>
      </c>
      <c r="T665" s="57">
        <f t="shared" si="601"/>
        <v>-8.3790101660065439E-2</v>
      </c>
      <c r="U665" s="16">
        <f t="shared" si="584"/>
        <v>-5.1614629173885457E-3</v>
      </c>
      <c r="V665" s="16">
        <f t="shared" si="602"/>
        <v>-5.1614629173885457E-3</v>
      </c>
      <c r="W665" s="34">
        <f t="shared" si="555"/>
        <v>4</v>
      </c>
      <c r="X665" s="49">
        <f t="shared" si="603"/>
        <v>59.978376895706639</v>
      </c>
      <c r="Y665" s="20">
        <f t="shared" si="604"/>
        <v>59.978376895706639</v>
      </c>
      <c r="Z665" s="16">
        <f t="shared" si="585"/>
        <v>30.021623104293361</v>
      </c>
      <c r="AA665" s="49">
        <f t="shared" si="556"/>
        <v>-2.9825697896872548E-3</v>
      </c>
      <c r="AB665" s="20">
        <f t="shared" si="586"/>
        <v>359.99701743021029</v>
      </c>
      <c r="AC665" s="49">
        <f t="shared" si="587"/>
        <v>5.9612433101132309E-3</v>
      </c>
      <c r="AD665" s="20">
        <f t="shared" si="588"/>
        <v>359.99403875668986</v>
      </c>
      <c r="AF665" s="58">
        <f t="shared" si="605"/>
        <v>6.11128480182294</v>
      </c>
      <c r="AG665" s="51">
        <f t="shared" si="589"/>
        <v>366.67708810937643</v>
      </c>
      <c r="AH665" s="16">
        <f t="shared" si="590"/>
        <v>250.00710552912031</v>
      </c>
      <c r="AI665" s="52">
        <f t="shared" si="557"/>
        <v>159.84311324741114</v>
      </c>
      <c r="AJ665" s="52">
        <f t="shared" si="591"/>
        <v>4.8418385958882482E-2</v>
      </c>
      <c r="AK665" s="16">
        <f t="shared" si="606"/>
        <v>30.926839090916928</v>
      </c>
      <c r="AL665" s="16">
        <f t="shared" si="607"/>
        <v>30.92385652112722</v>
      </c>
      <c r="AM665" s="32">
        <f t="shared" si="558"/>
        <v>6.1112847770257259</v>
      </c>
      <c r="AN665" s="32">
        <f t="shared" si="559"/>
        <v>-5.5053217021584929E-4</v>
      </c>
      <c r="AO665" s="32">
        <f t="shared" si="560"/>
        <v>5.2425717920403141</v>
      </c>
      <c r="AP665" s="32">
        <f t="shared" si="561"/>
        <v>-5.5053217021584929E-4</v>
      </c>
      <c r="AQ665" s="32">
        <f t="shared" si="562"/>
        <v>3.1405799832530277</v>
      </c>
      <c r="AR665" s="56">
        <f t="shared" si="610"/>
        <v>3723.8881733885987</v>
      </c>
      <c r="AS665" s="56">
        <f t="shared" si="610"/>
        <v>-0.12514116462012656</v>
      </c>
      <c r="AT665" s="56">
        <f t="shared" si="610"/>
        <v>1029.9429717897699</v>
      </c>
      <c r="AU665" s="55">
        <f t="shared" si="593"/>
        <v>0.31005890174502254</v>
      </c>
      <c r="AV665" s="56">
        <f t="shared" si="563"/>
        <v>11547.661773784432</v>
      </c>
      <c r="AW665" s="53">
        <f t="shared" si="564"/>
        <v>1.0320401941937231E-2</v>
      </c>
      <c r="AX665" s="53">
        <f t="shared" si="565"/>
        <v>9.6757963885963583E-2</v>
      </c>
      <c r="AY665" s="56">
        <f t="shared" si="566"/>
        <v>676.65410147195212</v>
      </c>
      <c r="AZ665" s="56">
        <f t="shared" si="567"/>
        <v>399.60778311852783</v>
      </c>
      <c r="BA665" s="53">
        <f t="shared" si="568"/>
        <v>7.4403432051347793E-3</v>
      </c>
      <c r="BB665" s="56">
        <f t="shared" si="569"/>
        <v>277.10401581834572</v>
      </c>
      <c r="BC665" s="56">
        <f t="shared" si="570"/>
        <v>-5.7697464921432129E-2</v>
      </c>
      <c r="BD665" s="53">
        <f t="shared" si="571"/>
        <v>-5.1565506566171038E-8</v>
      </c>
      <c r="BE665" s="32">
        <f t="shared" si="572"/>
        <v>6.1112847502574335</v>
      </c>
      <c r="BF665" s="53">
        <f t="shared" si="573"/>
        <v>8.0510539195189467E-7</v>
      </c>
      <c r="BG665" s="51">
        <f t="shared" si="594"/>
        <v>6.1112855553628256</v>
      </c>
      <c r="BH665" s="51">
        <f t="shared" si="574"/>
        <v>-8.9372221859584534E-3</v>
      </c>
      <c r="BI665" s="51">
        <f t="shared" si="575"/>
        <v>-8.379009135253504E-2</v>
      </c>
    </row>
    <row r="666" spans="1:61" ht="12.75" customHeight="1" x14ac:dyDescent="0.2">
      <c r="A666" s="45">
        <f t="shared" si="576"/>
        <v>640</v>
      </c>
      <c r="B666" s="57">
        <f t="shared" si="595"/>
        <v>9.6757963885963583E-2</v>
      </c>
      <c r="C666" s="16">
        <f t="shared" si="577"/>
        <v>9.0796720575838208E-2</v>
      </c>
      <c r="D666" s="34">
        <f t="shared" si="578"/>
        <v>1</v>
      </c>
      <c r="E666" s="49">
        <f t="shared" si="596"/>
        <v>7.861511967762784E-2</v>
      </c>
      <c r="F666" s="49">
        <f t="shared" si="579"/>
        <v>4.5428060936734703E-2</v>
      </c>
      <c r="G666" s="20">
        <f t="shared" ref="G666:G729" si="611">MOD(IF(OR(D666=2,D666=3,D666=6,D666=7,D666=10,D666=11,D666=14,D666=15),180+F666,F666),360)</f>
        <v>4.5428060936734703E-2</v>
      </c>
      <c r="H666" s="49">
        <f t="shared" si="580"/>
        <v>30.021654270054846</v>
      </c>
      <c r="I666" s="20">
        <f t="shared" ref="I666:I729" si="612">IF(D666&gt;8,360-H666,H666)</f>
        <v>30.021654270054846</v>
      </c>
      <c r="J666" s="57">
        <f t="shared" si="581"/>
        <v>0</v>
      </c>
      <c r="K666" s="16">
        <f t="shared" ref="K666:K729" si="613">MOD(I666+J666,360)</f>
        <v>30.021654270054846</v>
      </c>
      <c r="L666" s="34">
        <f t="shared" si="582"/>
        <v>1</v>
      </c>
      <c r="M666" s="49">
        <f t="shared" si="597"/>
        <v>59.97837689570661</v>
      </c>
      <c r="N666" s="20">
        <f t="shared" si="598"/>
        <v>59.97837689570661</v>
      </c>
      <c r="O666" s="16">
        <f t="shared" si="583"/>
        <v>30.02162310429339</v>
      </c>
      <c r="P666" s="49">
        <f t="shared" si="599"/>
        <v>4.5428060936734731E-2</v>
      </c>
      <c r="Q666" s="20">
        <f t="shared" ref="Q666:Q729" si="614">MOD(IF(OR(L666=2,L666=3,L666=6,L666=7,L666=10,L666=11,L666=14,L666=15),180+P666,P666),360)</f>
        <v>4.5428060936734731E-2</v>
      </c>
      <c r="R666" s="49">
        <f t="shared" si="600"/>
        <v>9.0796720576328427E-2</v>
      </c>
      <c r="S666" s="20">
        <f t="shared" ref="S666:S729" si="615">MOD(IF(OR(L666=3,L666=4,L666=7,L666=8,L666=11,L666=12,L666=15,L666=16),360-R666,R666),360)</f>
        <v>9.0796720576328427E-2</v>
      </c>
      <c r="T666" s="57">
        <f t="shared" si="601"/>
        <v>-8.379009135253504E-2</v>
      </c>
      <c r="U666" s="16">
        <f t="shared" si="584"/>
        <v>-5.1749716749072E-3</v>
      </c>
      <c r="V666" s="16">
        <f t="shared" si="602"/>
        <v>-5.1749716749072E-3</v>
      </c>
      <c r="W666" s="34">
        <f t="shared" ref="W666:W729" si="616">IF(AND(E666&gt;=0,V666&lt;0),IF(L666=1,4,IF(L666=2,3,IF(L666=7,6,IF(L666=8,5,IF(L666=11,10,IF(L666=12,9,IF(L666=13,16,IF(L666=14,15,L666)))))))),L666)</f>
        <v>4</v>
      </c>
      <c r="X666" s="49">
        <f t="shared" si="603"/>
        <v>59.978345864991134</v>
      </c>
      <c r="Y666" s="20">
        <f t="shared" si="604"/>
        <v>59.978345864991134</v>
      </c>
      <c r="Z666" s="16">
        <f t="shared" si="585"/>
        <v>30.021654135008866</v>
      </c>
      <c r="AA666" s="49">
        <f t="shared" ref="AA666:AA729" si="617">DEGREES(ATAN(TAN(RADIANS(K666))*SIN(RADIANS(V666))))</f>
        <v>-2.990379612106746E-3</v>
      </c>
      <c r="AB666" s="20">
        <f t="shared" si="586"/>
        <v>359.99700962038787</v>
      </c>
      <c r="AC666" s="49">
        <f t="shared" si="587"/>
        <v>5.976847154445201E-3</v>
      </c>
      <c r="AD666" s="20">
        <f t="shared" si="588"/>
        <v>359.99402315284556</v>
      </c>
      <c r="AF666" s="58">
        <f t="shared" si="605"/>
        <v>6.1112855553628256</v>
      </c>
      <c r="AG666" s="51">
        <f t="shared" si="589"/>
        <v>366.67713332176953</v>
      </c>
      <c r="AH666" s="16">
        <f t="shared" si="590"/>
        <v>250.00713635575198</v>
      </c>
      <c r="AI666" s="52">
        <f t="shared" ref="AI666:AI729" si="618">AG666^2*$H$7/2</f>
        <v>159.84315266569143</v>
      </c>
      <c r="AJ666" s="52">
        <f t="shared" si="591"/>
        <v>4.8418440548857689E-2</v>
      </c>
      <c r="AK666" s="16">
        <f t="shared" si="606"/>
        <v>30.975257531465786</v>
      </c>
      <c r="AL666" s="16">
        <f t="shared" si="607"/>
        <v>30.972267151853657</v>
      </c>
      <c r="AM666" s="32">
        <f t="shared" ref="AM666:AM729" si="619">AF666*COS(RADIANS($V666))</f>
        <v>6.111285530435639</v>
      </c>
      <c r="AN666" s="32">
        <f t="shared" ref="AN666:AN729" si="620">AF666*SIN(RADIANS($V666))</f>
        <v>-5.5197310992255346E-4</v>
      </c>
      <c r="AO666" s="32">
        <f t="shared" ref="AO666:AO729" si="621">AM666*COS(RADIANS(AL666))</f>
        <v>5.2399170127856554</v>
      </c>
      <c r="AP666" s="32">
        <f t="shared" ref="AP666:AP729" si="622">AN666</f>
        <v>-5.5197310992255346E-4</v>
      </c>
      <c r="AQ666" s="32">
        <f t="shared" ref="AQ666:AQ729" si="623">AM666*SIN(RADIANS(AL666))</f>
        <v>3.1450088288638338</v>
      </c>
      <c r="AR666" s="56">
        <f t="shared" si="610"/>
        <v>3729.1280904013843</v>
      </c>
      <c r="AS666" s="56">
        <f t="shared" si="610"/>
        <v>-0.12569313773004911</v>
      </c>
      <c r="AT666" s="56">
        <f t="shared" si="610"/>
        <v>1033.0879806186338</v>
      </c>
      <c r="AU666" s="55">
        <f t="shared" si="593"/>
        <v>0.31005890174502254</v>
      </c>
      <c r="AV666" s="56">
        <f t="shared" ref="AV666:AV729" si="624">AI666*AU666*$C$16</f>
        <v>11547.664621507798</v>
      </c>
      <c r="AW666" s="53">
        <f t="shared" ref="AW666:AW729" si="625">(AV666/$C$6)*$H$8^2</f>
        <v>1.0320404487010887E-2</v>
      </c>
      <c r="AX666" s="53">
        <f t="shared" ref="AX666:AX729" si="626">AW666*360 / (2*PI()*AF666)</f>
        <v>9.6757975816512951E-2</v>
      </c>
      <c r="AY666" s="56">
        <f t="shared" ref="AY666:AY729" si="627">550*$H$19*$C$13/AG666</f>
        <v>676.6540180384668</v>
      </c>
      <c r="AZ666" s="56">
        <f t="shared" ref="AZ666:AZ729" si="628">AI666*$C$18*$C$19</f>
        <v>399.60788166422856</v>
      </c>
      <c r="BA666" s="53">
        <f t="shared" ref="BA666:BA729" si="629">ABS((AU666^2)/(PI()*$C$17*$C$14))</f>
        <v>7.4403432051347793E-3</v>
      </c>
      <c r="BB666" s="56">
        <f t="shared" ref="BB666:BB729" si="630">BA666*AI666*$C$16</f>
        <v>277.10408415387514</v>
      </c>
      <c r="BC666" s="56">
        <f t="shared" ref="BC666:BC729" si="631">AY666-AZ666-BB666</f>
        <v>-5.7947779636890573E-2</v>
      </c>
      <c r="BD666" s="53">
        <f t="shared" ref="BD666:BD729" si="632">(BC666/$C$6)*$H$8^2</f>
        <v>-5.1789218389925474E-8</v>
      </c>
      <c r="BE666" s="32">
        <f t="shared" ref="BE666:BE729" si="633">AF666+BD666</f>
        <v>6.1112855035736073</v>
      </c>
      <c r="BF666" s="53">
        <f t="shared" ref="BF666:BF729" si="634">-$H$9*SIN(RADIANS(V666))</f>
        <v>8.0721254135146959E-7</v>
      </c>
      <c r="BG666" s="51">
        <f t="shared" si="594"/>
        <v>6.1112863107861486</v>
      </c>
      <c r="BH666" s="51">
        <f t="shared" ref="BH666:BH729" si="635">-$H$9*COS(RADIANS(V666))</f>
        <v>-8.9372221857683849E-3</v>
      </c>
      <c r="BI666" s="51">
        <f t="shared" ref="BI666:BI729" si="636">BH666*360 / (2*PI()*AF666)</f>
        <v>-8.3790081019182852E-2</v>
      </c>
    </row>
    <row r="667" spans="1:61" ht="12.75" customHeight="1" x14ac:dyDescent="0.2">
      <c r="A667" s="45">
        <f t="shared" ref="A667:A730" si="637">A666+1</f>
        <v>641</v>
      </c>
      <c r="B667" s="57">
        <f t="shared" si="595"/>
        <v>9.6757975816512951E-2</v>
      </c>
      <c r="C667" s="16">
        <f t="shared" ref="C667:C730" si="638">MOD(AD666+B667,360)</f>
        <v>9.0781128662058563E-2</v>
      </c>
      <c r="D667" s="34">
        <f t="shared" ref="D667:D730" si="639">IF($O666&gt;=270,IF(C667&gt;270,16,IF(C667&gt;180,15,IF(C667&gt;90,14,13))),IF($O666&gt;=180,IF(C667&gt;270,12,IF(C667&gt;180,11,IF(C667&gt;90,10,9))),IF($O666&gt;=90,IF(C667&gt;270,8,IF(C667&gt;180,7,IF(C667&gt;90,6,5))),IF(C667&gt;270,4,IF(C667&gt;180,3,IF(C667&gt;90,2,1))))))</f>
        <v>1</v>
      </c>
      <c r="E667" s="49">
        <f t="shared" si="596"/>
        <v>7.860159503247173E-2</v>
      </c>
      <c r="F667" s="49">
        <f t="shared" ref="F667:F730" si="640">IF(OR(N666=90, N666=270), 0, DEGREES(ATAN(COS(RADIANS(Y666))*TAN(RADIANS(C667)))))</f>
        <v>4.5420302439475313E-2</v>
      </c>
      <c r="G667" s="20">
        <f t="shared" si="611"/>
        <v>4.5420302439475313E-2</v>
      </c>
      <c r="H667" s="49">
        <f t="shared" ref="H667:H730" si="641">DEGREES(ACOS(SIN(RADIANS(Y666))*COS(RADIANS(G667))))</f>
        <v>30.021685290086928</v>
      </c>
      <c r="I667" s="20">
        <f t="shared" si="612"/>
        <v>30.021685290086928</v>
      </c>
      <c r="J667" s="57">
        <f t="shared" ref="J667:J730" si="642">J666</f>
        <v>0</v>
      </c>
      <c r="K667" s="16">
        <f t="shared" si="613"/>
        <v>30.021685290086928</v>
      </c>
      <c r="L667" s="34">
        <f t="shared" ref="L667:L730" si="643">IF(J667&gt;0,IF(K667&gt;=270,IF(D667=9,16,IF(D667=12,13,IF(D667=14,11,IF(D667=15,10,D667)))),IF(K667&gt;=180,IF(D667=2,14,IF(D667=3,15,IF(D667=5,9,IF(D667=8,12,D667)))),IF(K667&gt;=90,IF(D667=1,8,IF(D667=4,5,IF(D667=6,3,IF(D667=7,2,D667)))),IF(D667=10,6,IF(D667=11,7,IF(D667=13,1,IF(D667=16,4,D667))))))),IF(K667&gt;=270,IF(D667=1,13,IF(D667=4,16,IF(D667=6,10,IF(D667=7,11,D667)))),IF(K667&gt;=180,IF(D667=10,15,IF(D667=11,14,IF(D667=13,12,IF(D667=16,9,D667)))),IF(K667&gt;=90,IF(D667=9,5,IF(D667=12,8,IF(D667=14,2,IF(D667=15,3,D667)))),IF(D667=2,7,IF(D667=3,6,IF(D667=5,4,IF(D667=8,1,D667))))))))</f>
        <v>1</v>
      </c>
      <c r="M667" s="49">
        <f t="shared" si="597"/>
        <v>59.978345864991113</v>
      </c>
      <c r="N667" s="20">
        <f t="shared" si="598"/>
        <v>59.978345864991113</v>
      </c>
      <c r="O667" s="16">
        <f t="shared" ref="O667:O730" si="644">MOD(90-N667,360)</f>
        <v>30.021654135008887</v>
      </c>
      <c r="P667" s="49">
        <f t="shared" si="599"/>
        <v>4.5420302439475341E-2</v>
      </c>
      <c r="Q667" s="20">
        <f t="shared" si="614"/>
        <v>4.5420302439475341E-2</v>
      </c>
      <c r="R667" s="49">
        <f t="shared" si="600"/>
        <v>9.0781128661493737E-2</v>
      </c>
      <c r="S667" s="20">
        <f t="shared" si="615"/>
        <v>9.0781128661493737E-2</v>
      </c>
      <c r="T667" s="57">
        <f t="shared" si="601"/>
        <v>-8.3790081019182852E-2</v>
      </c>
      <c r="U667" s="16">
        <f t="shared" ref="U667:U730" si="645">E667+T667</f>
        <v>-5.1884859867111222E-3</v>
      </c>
      <c r="V667" s="16">
        <f t="shared" si="602"/>
        <v>-5.1884859867111222E-3</v>
      </c>
      <c r="W667" s="34">
        <f t="shared" si="616"/>
        <v>4</v>
      </c>
      <c r="X667" s="49">
        <f t="shared" si="603"/>
        <v>59.97831484566548</v>
      </c>
      <c r="Y667" s="20">
        <f t="shared" si="604"/>
        <v>59.97831484566548</v>
      </c>
      <c r="Z667" s="16">
        <f t="shared" ref="Z667:Z730" si="646">MOD(90-Y667,360)</f>
        <v>30.02168515433452</v>
      </c>
      <c r="AA667" s="49">
        <f t="shared" si="617"/>
        <v>-2.9981926622431117E-3</v>
      </c>
      <c r="AB667" s="20">
        <f t="shared" ref="AB667:AB730" si="647">MOD(IF(OR(W667=2,W667=3,W667=6,W667=7,W667=10,W667=11,W667=14,W667=15),180+AA667,AA667),360)</f>
        <v>359.99700180733777</v>
      </c>
      <c r="AC667" s="49">
        <f t="shared" ref="AC667:AC730" si="648">DEGREES(ACOS(COS(RADIANS(V667))*COS(RADIANS(AB667))))</f>
        <v>5.9924574428354008E-3</v>
      </c>
      <c r="AD667" s="20">
        <f t="shared" ref="AD667:AD730" si="649">MOD(IF(OR(W667=3,W667=4,W667=7,W667=8,W667=11,W667=12,W667=15,W667=16),360-AC667,AC667),360)</f>
        <v>359.99400754255714</v>
      </c>
      <c r="AF667" s="58">
        <f t="shared" si="605"/>
        <v>6.1112863107861486</v>
      </c>
      <c r="AG667" s="51">
        <f t="shared" ref="AG667:AG730" si="650">AF667/$H$8</f>
        <v>366.67717864716894</v>
      </c>
      <c r="AH667" s="16">
        <f t="shared" ref="AH667:AH730" si="651">AG667/(5280/3600)</f>
        <v>250.0071672594334</v>
      </c>
      <c r="AI667" s="52">
        <f t="shared" si="618"/>
        <v>159.84319218250076</v>
      </c>
      <c r="AJ667" s="52">
        <f t="shared" ref="AJ667:AJ730" si="652">MOD(Q667-AB667,360)</f>
        <v>4.8418495101714143E-2</v>
      </c>
      <c r="AK667" s="16">
        <f t="shared" si="606"/>
        <v>31.0236760265675</v>
      </c>
      <c r="AL667" s="16">
        <f t="shared" si="607"/>
        <v>31.020677833905268</v>
      </c>
      <c r="AM667" s="32">
        <f t="shared" si="619"/>
        <v>6.1112862857285952</v>
      </c>
      <c r="AN667" s="32">
        <f t="shared" si="620"/>
        <v>-5.5341464258665989E-4</v>
      </c>
      <c r="AO667" s="32">
        <f t="shared" si="621"/>
        <v>5.2372584909017954</v>
      </c>
      <c r="AP667" s="32">
        <f t="shared" si="622"/>
        <v>-5.5341464258665989E-4</v>
      </c>
      <c r="AQ667" s="32">
        <f t="shared" si="623"/>
        <v>3.1494354360125341</v>
      </c>
      <c r="AR667" s="56">
        <f t="shared" ref="AR667:AT682" si="653">AR666+AO667</f>
        <v>3734.365348892286</v>
      </c>
      <c r="AS667" s="56">
        <f t="shared" si="653"/>
        <v>-0.12624655237263577</v>
      </c>
      <c r="AT667" s="56">
        <f t="shared" si="653"/>
        <v>1036.2374160546462</v>
      </c>
      <c r="AU667" s="55">
        <f t="shared" ref="AU667:AU730" si="654">$H$15</f>
        <v>0.31005890174502254</v>
      </c>
      <c r="AV667" s="56">
        <f t="shared" si="624"/>
        <v>11547.667476349268</v>
      </c>
      <c r="AW667" s="53">
        <f t="shared" si="625"/>
        <v>1.0320407038446149E-2</v>
      </c>
      <c r="AX667" s="53">
        <f t="shared" si="626"/>
        <v>9.6757987776882159E-2</v>
      </c>
      <c r="AY667" s="56">
        <f t="shared" si="627"/>
        <v>676.65393439646391</v>
      </c>
      <c r="AZ667" s="56">
        <f t="shared" si="628"/>
        <v>399.60798045625188</v>
      </c>
      <c r="BA667" s="53">
        <f t="shared" si="629"/>
        <v>7.4403432051347793E-3</v>
      </c>
      <c r="BB667" s="56">
        <f t="shared" si="630"/>
        <v>277.10415266021448</v>
      </c>
      <c r="BC667" s="56">
        <f t="shared" si="631"/>
        <v>-5.819872000245141E-2</v>
      </c>
      <c r="BD667" s="53">
        <f t="shared" si="632"/>
        <v>-5.2013489371079765E-8</v>
      </c>
      <c r="BE667" s="32">
        <f t="shared" si="633"/>
        <v>6.1112862587726591</v>
      </c>
      <c r="BF667" s="53">
        <f t="shared" si="634"/>
        <v>8.0932055713037262E-7</v>
      </c>
      <c r="BG667" s="51">
        <f t="shared" ref="BG667:BG730" si="655">BE667+BF667</f>
        <v>6.1112870680932163</v>
      </c>
      <c r="BH667" s="51">
        <f t="shared" si="635"/>
        <v>-8.9372221855777388E-3</v>
      </c>
      <c r="BI667" s="51">
        <f t="shared" si="636"/>
        <v>-8.3790070660004531E-2</v>
      </c>
    </row>
    <row r="668" spans="1:61" ht="12.75" customHeight="1" x14ac:dyDescent="0.2">
      <c r="A668" s="45">
        <f t="shared" si="637"/>
        <v>642</v>
      </c>
      <c r="B668" s="57">
        <f t="shared" ref="B668:B731" si="656">AX667</f>
        <v>9.6757987776882159E-2</v>
      </c>
      <c r="C668" s="16">
        <f t="shared" si="638"/>
        <v>9.0765530334010691E-2</v>
      </c>
      <c r="D668" s="34">
        <f t="shared" si="639"/>
        <v>1</v>
      </c>
      <c r="E668" s="49">
        <f t="shared" ref="E668:E731" si="657">DEGREES(ASIN(SIN(RADIANS(Y667))*SIN(RADIANS(C668))))</f>
        <v>7.8588064851065315E-2</v>
      </c>
      <c r="F668" s="49">
        <f t="shared" si="640"/>
        <v>4.5412540702719807E-2</v>
      </c>
      <c r="G668" s="20">
        <f t="shared" si="611"/>
        <v>4.5412540702719807E-2</v>
      </c>
      <c r="H668" s="49">
        <f t="shared" si="641"/>
        <v>30.02171629872657</v>
      </c>
      <c r="I668" s="20">
        <f t="shared" si="612"/>
        <v>30.02171629872657</v>
      </c>
      <c r="J668" s="57">
        <f t="shared" si="642"/>
        <v>0</v>
      </c>
      <c r="K668" s="16">
        <f t="shared" si="613"/>
        <v>30.02171629872657</v>
      </c>
      <c r="L668" s="34">
        <f t="shared" si="643"/>
        <v>1</v>
      </c>
      <c r="M668" s="49">
        <f t="shared" ref="M668:M731" si="658">DEGREES(ACOS(SIN(RADIANS(K668))*COS(RADIANS(E668))))</f>
        <v>59.97831484566548</v>
      </c>
      <c r="N668" s="20">
        <f t="shared" ref="N668:N731" si="659">MOD(IF(AND(L668&gt;=5,L668&lt;=12),360-M668,M668),360)</f>
        <v>59.97831484566548</v>
      </c>
      <c r="O668" s="16">
        <f t="shared" si="644"/>
        <v>30.02168515433452</v>
      </c>
      <c r="P668" s="49">
        <f t="shared" ref="P668:P731" si="660">IF(OR(N668=90, N668=270), 0, DEGREES(ATAN(TAN(RADIANS(K668))*SIN(RADIANS(E668)))))</f>
        <v>4.5412540702719807E-2</v>
      </c>
      <c r="Q668" s="20">
        <f t="shared" si="614"/>
        <v>4.5412540702719807E-2</v>
      </c>
      <c r="R668" s="49">
        <f t="shared" ref="R668:R731" si="661">DEGREES(ACOS(COS(RADIANS(E668))*COS(RADIANS(Q668))))</f>
        <v>9.0765530333872024E-2</v>
      </c>
      <c r="S668" s="20">
        <f t="shared" si="615"/>
        <v>9.0765530333872024E-2</v>
      </c>
      <c r="T668" s="57">
        <f t="shared" ref="T668:T731" si="662">BI667</f>
        <v>-8.3790070660004531E-2</v>
      </c>
      <c r="U668" s="16">
        <f t="shared" si="645"/>
        <v>-5.2020058089392168E-3</v>
      </c>
      <c r="V668" s="16">
        <f t="shared" ref="V668:V731" si="663">IF(U668&lt;-90,-90,U668)</f>
        <v>-5.2020058089392168E-3</v>
      </c>
      <c r="W668" s="34">
        <f t="shared" si="616"/>
        <v>4</v>
      </c>
      <c r="X668" s="49">
        <f t="shared" ref="X668:X731" si="664">DEGREES(ACOS(SIN(RADIANS(K668))*COS(RADIANS(V668))))</f>
        <v>59.978283837734402</v>
      </c>
      <c r="Y668" s="20">
        <f t="shared" ref="Y668:Y731" si="665">MOD(IF(AND(W668&gt;=5,W668&lt;=12),360-X668,X668),360)</f>
        <v>59.978283837734402</v>
      </c>
      <c r="Z668" s="16">
        <f t="shared" si="646"/>
        <v>30.021716162265598</v>
      </c>
      <c r="AA668" s="49">
        <f t="shared" si="617"/>
        <v>-3.0060089147516925E-3</v>
      </c>
      <c r="AB668" s="20">
        <f t="shared" si="647"/>
        <v>359.99699399108528</v>
      </c>
      <c r="AC668" s="49">
        <f t="shared" si="648"/>
        <v>6.0080740643969708E-3</v>
      </c>
      <c r="AD668" s="20">
        <f t="shared" si="649"/>
        <v>359.99399192593557</v>
      </c>
      <c r="AF668" s="58">
        <f t="shared" ref="AF668:AF731" si="666">BG667</f>
        <v>6.1112870680932163</v>
      </c>
      <c r="AG668" s="51">
        <f t="shared" si="650"/>
        <v>366.67722408559297</v>
      </c>
      <c r="AH668" s="16">
        <f t="shared" si="651"/>
        <v>250.00719824017705</v>
      </c>
      <c r="AI668" s="52">
        <f t="shared" si="618"/>
        <v>159.8432317978552</v>
      </c>
      <c r="AJ668" s="52">
        <f t="shared" si="652"/>
        <v>4.8418549617451845E-2</v>
      </c>
      <c r="AK668" s="16">
        <f t="shared" ref="AK668:AK731" si="667">MOD(AJ668+AK667,360)</f>
        <v>31.072094576184952</v>
      </c>
      <c r="AL668" s="16">
        <f t="shared" ref="AL668:AL731" si="668">MOD(AB668+AK668,360)</f>
        <v>31.069088567270228</v>
      </c>
      <c r="AM668" s="32">
        <f t="shared" si="619"/>
        <v>6.1112870429049027</v>
      </c>
      <c r="AN668" s="32">
        <f t="shared" si="620"/>
        <v>-5.5485676353143301E-4</v>
      </c>
      <c r="AO668" s="32">
        <f t="shared" si="621"/>
        <v>5.2345962282722871</v>
      </c>
      <c r="AP668" s="32">
        <f t="shared" si="622"/>
        <v>-5.5485676353143301E-4</v>
      </c>
      <c r="AQ668" s="32">
        <f t="shared" si="623"/>
        <v>3.153859801534447</v>
      </c>
      <c r="AR668" s="56">
        <f t="shared" si="653"/>
        <v>3739.5999451205585</v>
      </c>
      <c r="AS668" s="56">
        <f t="shared" si="653"/>
        <v>-0.12680140913616719</v>
      </c>
      <c r="AT668" s="56">
        <f t="shared" si="653"/>
        <v>1039.3912758561808</v>
      </c>
      <c r="AU668" s="55">
        <f t="shared" si="654"/>
        <v>0.31005890174502254</v>
      </c>
      <c r="AV668" s="56">
        <f t="shared" si="624"/>
        <v>11547.670338310007</v>
      </c>
      <c r="AW668" s="53">
        <f t="shared" si="625"/>
        <v>1.0320409596244058E-2</v>
      </c>
      <c r="AX668" s="53">
        <f t="shared" si="626"/>
        <v>9.6757999767076081E-2</v>
      </c>
      <c r="AY668" s="56">
        <f t="shared" si="627"/>
        <v>676.6538505459099</v>
      </c>
      <c r="AZ668" s="56">
        <f t="shared" si="628"/>
        <v>399.60807949463799</v>
      </c>
      <c r="BA668" s="53">
        <f t="shared" si="629"/>
        <v>7.4403432051347793E-3</v>
      </c>
      <c r="BB668" s="56">
        <f t="shared" si="630"/>
        <v>277.10422133739161</v>
      </c>
      <c r="BC668" s="56">
        <f t="shared" si="631"/>
        <v>-5.8450286119693828E-2</v>
      </c>
      <c r="BD668" s="53">
        <f t="shared" si="632"/>
        <v>-5.2238319600417478E-8</v>
      </c>
      <c r="BE668" s="32">
        <f t="shared" si="633"/>
        <v>6.1112870158548969</v>
      </c>
      <c r="BF668" s="53">
        <f t="shared" si="634"/>
        <v>8.1142943244697612E-7</v>
      </c>
      <c r="BG668" s="51">
        <f t="shared" si="655"/>
        <v>6.111287827284329</v>
      </c>
      <c r="BH668" s="51">
        <f t="shared" si="635"/>
        <v>-8.9372221853865185E-3</v>
      </c>
      <c r="BI668" s="51">
        <f t="shared" si="636"/>
        <v>-8.3790060274995928E-2</v>
      </c>
    </row>
    <row r="669" spans="1:61" ht="12.75" customHeight="1" x14ac:dyDescent="0.2">
      <c r="A669" s="45">
        <f t="shared" si="637"/>
        <v>643</v>
      </c>
      <c r="B669" s="57">
        <f t="shared" si="656"/>
        <v>9.6757999767076081E-2</v>
      </c>
      <c r="C669" s="16">
        <f t="shared" si="638"/>
        <v>9.0749925702652945E-2</v>
      </c>
      <c r="D669" s="34">
        <f t="shared" si="639"/>
        <v>1</v>
      </c>
      <c r="E669" s="49">
        <f t="shared" si="657"/>
        <v>7.8574529229484699E-2</v>
      </c>
      <c r="F669" s="49">
        <f t="shared" si="640"/>
        <v>4.5404775781976478E-2</v>
      </c>
      <c r="G669" s="20">
        <f t="shared" si="611"/>
        <v>4.5404775781976478E-2</v>
      </c>
      <c r="H669" s="49">
        <f t="shared" si="641"/>
        <v>30.021747295969138</v>
      </c>
      <c r="I669" s="20">
        <f t="shared" si="612"/>
        <v>30.021747295969138</v>
      </c>
      <c r="J669" s="57">
        <f t="shared" si="642"/>
        <v>0</v>
      </c>
      <c r="K669" s="16">
        <f t="shared" si="613"/>
        <v>30.021747295969138</v>
      </c>
      <c r="L669" s="34">
        <f t="shared" si="643"/>
        <v>1</v>
      </c>
      <c r="M669" s="49">
        <f t="shared" si="658"/>
        <v>59.978283837734402</v>
      </c>
      <c r="N669" s="20">
        <f t="shared" si="659"/>
        <v>59.978283837734402</v>
      </c>
      <c r="O669" s="16">
        <f t="shared" si="644"/>
        <v>30.021716162265598</v>
      </c>
      <c r="P669" s="49">
        <f t="shared" si="660"/>
        <v>4.5404775781976471E-2</v>
      </c>
      <c r="Q669" s="20">
        <f t="shared" si="614"/>
        <v>4.5404775781976471E-2</v>
      </c>
      <c r="R669" s="49">
        <f t="shared" si="661"/>
        <v>9.074992570261993E-2</v>
      </c>
      <c r="S669" s="20">
        <f t="shared" si="615"/>
        <v>9.074992570261993E-2</v>
      </c>
      <c r="T669" s="57">
        <f t="shared" si="662"/>
        <v>-8.3790060274995928E-2</v>
      </c>
      <c r="U669" s="16">
        <f t="shared" si="645"/>
        <v>-5.2155310455112291E-3</v>
      </c>
      <c r="V669" s="16">
        <f t="shared" si="663"/>
        <v>-5.2155310455112291E-3</v>
      </c>
      <c r="W669" s="34">
        <f t="shared" si="616"/>
        <v>4</v>
      </c>
      <c r="X669" s="49">
        <f t="shared" si="664"/>
        <v>59.978252841202533</v>
      </c>
      <c r="Y669" s="20">
        <f t="shared" si="665"/>
        <v>59.978252841202533</v>
      </c>
      <c r="Z669" s="16">
        <f t="shared" si="646"/>
        <v>30.021747158797467</v>
      </c>
      <c r="AA669" s="49">
        <f t="shared" si="617"/>
        <v>-3.013828314112523E-3</v>
      </c>
      <c r="AB669" s="20">
        <f t="shared" si="647"/>
        <v>359.99698617168588</v>
      </c>
      <c r="AC669" s="49">
        <f t="shared" si="648"/>
        <v>6.0236969698822026E-3</v>
      </c>
      <c r="AD669" s="20">
        <f t="shared" si="649"/>
        <v>359.99397630303014</v>
      </c>
      <c r="AF669" s="58">
        <f t="shared" si="666"/>
        <v>6.111287827284329</v>
      </c>
      <c r="AG669" s="51">
        <f t="shared" si="650"/>
        <v>366.67726963705974</v>
      </c>
      <c r="AH669" s="16">
        <f t="shared" si="651"/>
        <v>250.00722929799528</v>
      </c>
      <c r="AI669" s="52">
        <f t="shared" si="618"/>
        <v>159.8432715117705</v>
      </c>
      <c r="AJ669" s="52">
        <f t="shared" si="652"/>
        <v>4.8418604096127638E-2</v>
      </c>
      <c r="AK669" s="16">
        <f t="shared" si="667"/>
        <v>31.12051318028108</v>
      </c>
      <c r="AL669" s="16">
        <f t="shared" si="668"/>
        <v>31.117499351966956</v>
      </c>
      <c r="AM669" s="32">
        <f t="shared" si="619"/>
        <v>6.1112878019648624</v>
      </c>
      <c r="AN669" s="32">
        <f t="shared" si="620"/>
        <v>-5.5629946251033104E-4</v>
      </c>
      <c r="AO669" s="32">
        <f t="shared" si="621"/>
        <v>5.2319302267816896</v>
      </c>
      <c r="AP669" s="32">
        <f t="shared" si="622"/>
        <v>-5.5629946251033104E-4</v>
      </c>
      <c r="AQ669" s="32">
        <f t="shared" si="623"/>
        <v>3.1582819222692282</v>
      </c>
      <c r="AR669" s="56">
        <f t="shared" si="653"/>
        <v>3744.83187534734</v>
      </c>
      <c r="AS669" s="56">
        <f t="shared" si="653"/>
        <v>-0.12735770859867751</v>
      </c>
      <c r="AT669" s="56">
        <f t="shared" si="653"/>
        <v>1042.54955777845</v>
      </c>
      <c r="AU669" s="55">
        <f t="shared" si="654"/>
        <v>0.31005890174502254</v>
      </c>
      <c r="AV669" s="56">
        <f t="shared" si="624"/>
        <v>11547.673207391146</v>
      </c>
      <c r="AW669" s="53">
        <f t="shared" si="625"/>
        <v>1.0320412160405631E-2</v>
      </c>
      <c r="AX669" s="53">
        <f t="shared" si="626"/>
        <v>9.675801178709946E-2</v>
      </c>
      <c r="AY669" s="56">
        <f t="shared" si="627"/>
        <v>676.65376648677147</v>
      </c>
      <c r="AZ669" s="56">
        <f t="shared" si="628"/>
        <v>399.60817877942623</v>
      </c>
      <c r="BA669" s="53">
        <f t="shared" si="629"/>
        <v>7.4403432051347793E-3</v>
      </c>
      <c r="BB669" s="56">
        <f t="shared" si="630"/>
        <v>277.10429018543385</v>
      </c>
      <c r="BC669" s="56">
        <f t="shared" si="631"/>
        <v>-5.8702478088605403E-2</v>
      </c>
      <c r="BD669" s="53">
        <f t="shared" si="632"/>
        <v>-5.246370916729973E-8</v>
      </c>
      <c r="BE669" s="32">
        <f t="shared" si="633"/>
        <v>6.11128777482062</v>
      </c>
      <c r="BF669" s="53">
        <f t="shared" si="634"/>
        <v>8.1353915231430233E-7</v>
      </c>
      <c r="BG669" s="51">
        <f t="shared" si="655"/>
        <v>6.1112885883597725</v>
      </c>
      <c r="BH669" s="51">
        <f t="shared" si="635"/>
        <v>-8.937222185194724E-3</v>
      </c>
      <c r="BI669" s="51">
        <f t="shared" si="636"/>
        <v>-8.3790049864152921E-2</v>
      </c>
    </row>
    <row r="670" spans="1:61" ht="12.75" customHeight="1" x14ac:dyDescent="0.2">
      <c r="A670" s="45">
        <f t="shared" si="637"/>
        <v>644</v>
      </c>
      <c r="B670" s="57">
        <f t="shared" si="656"/>
        <v>9.675801178709946E-2</v>
      </c>
      <c r="C670" s="16">
        <f t="shared" si="638"/>
        <v>9.0734314817211725E-2</v>
      </c>
      <c r="D670" s="34">
        <f t="shared" si="639"/>
        <v>1</v>
      </c>
      <c r="E670" s="49">
        <f t="shared" si="657"/>
        <v>7.8560988210355939E-2</v>
      </c>
      <c r="F670" s="49">
        <f t="shared" si="640"/>
        <v>4.5397007701867609E-2</v>
      </c>
      <c r="G670" s="20">
        <f t="shared" si="611"/>
        <v>4.5397007701867609E-2</v>
      </c>
      <c r="H670" s="49">
        <f t="shared" si="641"/>
        <v>30.021778281810029</v>
      </c>
      <c r="I670" s="20">
        <f t="shared" si="612"/>
        <v>30.021778281810029</v>
      </c>
      <c r="J670" s="57">
        <f t="shared" si="642"/>
        <v>0</v>
      </c>
      <c r="K670" s="16">
        <f t="shared" si="613"/>
        <v>30.021778281810029</v>
      </c>
      <c r="L670" s="34">
        <f t="shared" si="643"/>
        <v>1</v>
      </c>
      <c r="M670" s="49">
        <f t="shared" si="658"/>
        <v>59.978252841202533</v>
      </c>
      <c r="N670" s="20">
        <f t="shared" si="659"/>
        <v>59.978252841202533</v>
      </c>
      <c r="O670" s="16">
        <f t="shared" si="644"/>
        <v>30.021747158797467</v>
      </c>
      <c r="P670" s="49">
        <f t="shared" si="660"/>
        <v>4.5397007701867602E-2</v>
      </c>
      <c r="Q670" s="20">
        <f t="shared" si="614"/>
        <v>4.5397007701867602E-2</v>
      </c>
      <c r="R670" s="49">
        <f t="shared" si="661"/>
        <v>9.0734314816679845E-2</v>
      </c>
      <c r="S670" s="20">
        <f t="shared" si="615"/>
        <v>9.0734314816679845E-2</v>
      </c>
      <c r="T670" s="57">
        <f t="shared" si="662"/>
        <v>-8.3790049864152921E-2</v>
      </c>
      <c r="U670" s="16">
        <f t="shared" si="645"/>
        <v>-5.229061653796982E-3</v>
      </c>
      <c r="V670" s="16">
        <f t="shared" si="663"/>
        <v>-5.229061653796982E-3</v>
      </c>
      <c r="W670" s="34">
        <f t="shared" si="616"/>
        <v>4</v>
      </c>
      <c r="X670" s="49">
        <f t="shared" si="664"/>
        <v>59.978221856074455</v>
      </c>
      <c r="Y670" s="20">
        <f t="shared" si="665"/>
        <v>59.978221856074455</v>
      </c>
      <c r="Z670" s="16">
        <f t="shared" si="646"/>
        <v>30.021778143925545</v>
      </c>
      <c r="AA670" s="49">
        <f t="shared" si="617"/>
        <v>-3.0216508356918585E-3</v>
      </c>
      <c r="AB670" s="20">
        <f t="shared" si="647"/>
        <v>359.99697834916429</v>
      </c>
      <c r="AC670" s="49">
        <f t="shared" si="648"/>
        <v>6.0393261105013878E-3</v>
      </c>
      <c r="AD670" s="20">
        <f t="shared" si="649"/>
        <v>359.99396067388949</v>
      </c>
      <c r="AF670" s="58">
        <f t="shared" si="666"/>
        <v>6.1112885883597725</v>
      </c>
      <c r="AG670" s="51">
        <f t="shared" si="650"/>
        <v>366.67731530158636</v>
      </c>
      <c r="AH670" s="16">
        <f t="shared" si="651"/>
        <v>250.00726043289981</v>
      </c>
      <c r="AI670" s="52">
        <f t="shared" si="618"/>
        <v>159.84331132426169</v>
      </c>
      <c r="AJ670" s="52">
        <f t="shared" si="652"/>
        <v>4.8418658537570991E-2</v>
      </c>
      <c r="AK670" s="16">
        <f t="shared" si="667"/>
        <v>31.168931838818651</v>
      </c>
      <c r="AL670" s="16">
        <f t="shared" si="668"/>
        <v>31.165910187982945</v>
      </c>
      <c r="AM670" s="32">
        <f t="shared" si="619"/>
        <v>6.1112885629087605</v>
      </c>
      <c r="AN670" s="32">
        <f t="shared" si="620"/>
        <v>-5.5774273497790478E-4</v>
      </c>
      <c r="AO670" s="32">
        <f t="shared" si="621"/>
        <v>5.2292604883189258</v>
      </c>
      <c r="AP670" s="32">
        <f t="shared" si="622"/>
        <v>-5.5774273497790478E-4</v>
      </c>
      <c r="AQ670" s="32">
        <f t="shared" si="623"/>
        <v>3.1627017950552863</v>
      </c>
      <c r="AR670" s="56">
        <f t="shared" si="653"/>
        <v>3750.0611358356591</v>
      </c>
      <c r="AS670" s="56">
        <f t="shared" si="653"/>
        <v>-0.12791545133365542</v>
      </c>
      <c r="AT670" s="56">
        <f t="shared" si="653"/>
        <v>1045.7122595735052</v>
      </c>
      <c r="AU670" s="55">
        <f t="shared" si="654"/>
        <v>0.31005890174502254</v>
      </c>
      <c r="AV670" s="56">
        <f t="shared" si="624"/>
        <v>11547.676083593775</v>
      </c>
      <c r="AW670" s="53">
        <f t="shared" si="625"/>
        <v>1.0320414730931836E-2</v>
      </c>
      <c r="AX670" s="53">
        <f t="shared" si="626"/>
        <v>9.6758023836956863E-2</v>
      </c>
      <c r="AY670" s="56">
        <f t="shared" si="627"/>
        <v>676.65368221901713</v>
      </c>
      <c r="AZ670" s="56">
        <f t="shared" si="628"/>
        <v>399.60827831065421</v>
      </c>
      <c r="BA670" s="53">
        <f t="shared" si="629"/>
        <v>7.4403432051347793E-3</v>
      </c>
      <c r="BB670" s="56">
        <f t="shared" si="630"/>
        <v>277.10435920436726</v>
      </c>
      <c r="BC670" s="56">
        <f t="shared" si="631"/>
        <v>-5.8955296004342017E-2</v>
      </c>
      <c r="BD670" s="53">
        <f t="shared" si="632"/>
        <v>-5.2689658156769448E-8</v>
      </c>
      <c r="BE670" s="32">
        <f t="shared" si="633"/>
        <v>6.1112885356701145</v>
      </c>
      <c r="BF670" s="53">
        <f t="shared" si="634"/>
        <v>8.1564971008272757E-7</v>
      </c>
      <c r="BG670" s="51">
        <f t="shared" si="655"/>
        <v>6.111289351319825</v>
      </c>
      <c r="BH670" s="51">
        <f t="shared" si="635"/>
        <v>-8.9372221850023536E-3</v>
      </c>
      <c r="BI670" s="51">
        <f t="shared" si="636"/>
        <v>-8.379003942747161E-2</v>
      </c>
    </row>
    <row r="671" spans="1:61" ht="12.75" customHeight="1" x14ac:dyDescent="0.2">
      <c r="A671" s="45">
        <f t="shared" si="637"/>
        <v>645</v>
      </c>
      <c r="B671" s="57">
        <f t="shared" si="656"/>
        <v>9.6758023836956863E-2</v>
      </c>
      <c r="C671" s="16">
        <f t="shared" si="638"/>
        <v>9.0718697726458686E-2</v>
      </c>
      <c r="D671" s="34">
        <f t="shared" si="639"/>
        <v>1</v>
      </c>
      <c r="E671" s="49">
        <f t="shared" si="657"/>
        <v>7.8547441835911377E-2</v>
      </c>
      <c r="F671" s="49">
        <f t="shared" si="640"/>
        <v>4.5389236486788158E-2</v>
      </c>
      <c r="G671" s="20">
        <f t="shared" si="611"/>
        <v>4.5389236486788158E-2</v>
      </c>
      <c r="H671" s="49">
        <f t="shared" si="641"/>
        <v>30.021809256244715</v>
      </c>
      <c r="I671" s="20">
        <f t="shared" si="612"/>
        <v>30.021809256244715</v>
      </c>
      <c r="J671" s="57">
        <f t="shared" si="642"/>
        <v>0</v>
      </c>
      <c r="K671" s="16">
        <f t="shared" si="613"/>
        <v>30.021809256244715</v>
      </c>
      <c r="L671" s="34">
        <f t="shared" si="643"/>
        <v>1</v>
      </c>
      <c r="M671" s="49">
        <f t="shared" si="658"/>
        <v>59.978221856074455</v>
      </c>
      <c r="N671" s="20">
        <f t="shared" si="659"/>
        <v>59.978221856074455</v>
      </c>
      <c r="O671" s="16">
        <f t="shared" si="644"/>
        <v>30.021778143925545</v>
      </c>
      <c r="P671" s="49">
        <f t="shared" si="660"/>
        <v>4.5389236486788172E-2</v>
      </c>
      <c r="Q671" s="20">
        <f t="shared" si="614"/>
        <v>4.5389236486788172E-2</v>
      </c>
      <c r="R671" s="49">
        <f t="shared" si="661"/>
        <v>9.0718697725083175E-2</v>
      </c>
      <c r="S671" s="20">
        <f t="shared" si="615"/>
        <v>9.0718697725083175E-2</v>
      </c>
      <c r="T671" s="57">
        <f t="shared" si="662"/>
        <v>-8.379003942747161E-2</v>
      </c>
      <c r="U671" s="16">
        <f t="shared" si="645"/>
        <v>-5.242597591560233E-3</v>
      </c>
      <c r="V671" s="16">
        <f t="shared" si="663"/>
        <v>-5.242597591560233E-3</v>
      </c>
      <c r="W671" s="34">
        <f t="shared" si="616"/>
        <v>4</v>
      </c>
      <c r="X671" s="49">
        <f t="shared" si="664"/>
        <v>59.978190882354724</v>
      </c>
      <c r="Y671" s="20">
        <f t="shared" si="665"/>
        <v>59.978190882354724</v>
      </c>
      <c r="Z671" s="16">
        <f t="shared" si="646"/>
        <v>30.021809117645276</v>
      </c>
      <c r="AA671" s="49">
        <f t="shared" si="617"/>
        <v>-3.0294764550834637E-3</v>
      </c>
      <c r="AB671" s="20">
        <f t="shared" si="647"/>
        <v>359.99697052354492</v>
      </c>
      <c r="AC671" s="49">
        <f t="shared" si="648"/>
        <v>6.0549613777848895E-3</v>
      </c>
      <c r="AD671" s="20">
        <f t="shared" si="649"/>
        <v>359.9939450386222</v>
      </c>
      <c r="AF671" s="58">
        <f t="shared" si="666"/>
        <v>6.111289351319825</v>
      </c>
      <c r="AG671" s="51">
        <f t="shared" si="650"/>
        <v>366.6773610791895</v>
      </c>
      <c r="AH671" s="16">
        <f t="shared" si="651"/>
        <v>250.00729164490195</v>
      </c>
      <c r="AI671" s="52">
        <f t="shared" si="618"/>
        <v>159.84335123534331</v>
      </c>
      <c r="AJ671" s="52">
        <f t="shared" si="652"/>
        <v>4.8418712941895592E-2</v>
      </c>
      <c r="AK671" s="16">
        <f t="shared" si="667"/>
        <v>31.217350551760546</v>
      </c>
      <c r="AL671" s="16">
        <f t="shared" si="668"/>
        <v>31.214321075305463</v>
      </c>
      <c r="AM671" s="32">
        <f t="shared" si="619"/>
        <v>6.1112893257368741</v>
      </c>
      <c r="AN671" s="32">
        <f t="shared" si="620"/>
        <v>-5.5918657643072155E-4</v>
      </c>
      <c r="AO671" s="32">
        <f t="shared" si="621"/>
        <v>5.2265870147755962</v>
      </c>
      <c r="AP671" s="32">
        <f t="shared" si="622"/>
        <v>-5.5918657643072155E-4</v>
      </c>
      <c r="AQ671" s="32">
        <f t="shared" si="623"/>
        <v>3.1671194167325902</v>
      </c>
      <c r="AR671" s="56">
        <f t="shared" si="653"/>
        <v>3755.2877228504349</v>
      </c>
      <c r="AS671" s="56">
        <f t="shared" si="653"/>
        <v>-0.12847463791008615</v>
      </c>
      <c r="AT671" s="56">
        <f t="shared" si="653"/>
        <v>1048.8793789902379</v>
      </c>
      <c r="AU671" s="55">
        <f t="shared" si="654"/>
        <v>0.31005890174502254</v>
      </c>
      <c r="AV671" s="56">
        <f t="shared" si="624"/>
        <v>11547.678966918944</v>
      </c>
      <c r="AW671" s="53">
        <f t="shared" si="625"/>
        <v>1.0320417307823614E-2</v>
      </c>
      <c r="AX671" s="53">
        <f t="shared" si="626"/>
        <v>9.6758035916652635E-2</v>
      </c>
      <c r="AY671" s="56">
        <f t="shared" si="627"/>
        <v>676.65359774261628</v>
      </c>
      <c r="AZ671" s="56">
        <f t="shared" si="628"/>
        <v>399.60837808835828</v>
      </c>
      <c r="BA671" s="53">
        <f t="shared" si="629"/>
        <v>7.4403432051347793E-3</v>
      </c>
      <c r="BB671" s="56">
        <f t="shared" si="630"/>
        <v>277.104428394217</v>
      </c>
      <c r="BC671" s="56">
        <f t="shared" si="631"/>
        <v>-5.9208739958990009E-2</v>
      </c>
      <c r="BD671" s="53">
        <f t="shared" si="632"/>
        <v>-5.2916166651126233E-8</v>
      </c>
      <c r="BE671" s="32">
        <f t="shared" si="633"/>
        <v>6.1112892984036584</v>
      </c>
      <c r="BF671" s="53">
        <f t="shared" si="634"/>
        <v>8.1776109916407531E-7</v>
      </c>
      <c r="BG671" s="51">
        <f t="shared" si="655"/>
        <v>6.1112901161647573</v>
      </c>
      <c r="BH671" s="51">
        <f t="shared" si="635"/>
        <v>-8.937222184809409E-3</v>
      </c>
      <c r="BI671" s="51">
        <f t="shared" si="636"/>
        <v>-8.3790028964948221E-2</v>
      </c>
    </row>
    <row r="672" spans="1:61" ht="12.75" customHeight="1" x14ac:dyDescent="0.2">
      <c r="A672" s="45">
        <f t="shared" si="637"/>
        <v>646</v>
      </c>
      <c r="B672" s="57">
        <f t="shared" si="656"/>
        <v>9.6758035916652635E-2</v>
      </c>
      <c r="C672" s="16">
        <f t="shared" si="638"/>
        <v>9.070307453885107E-2</v>
      </c>
      <c r="D672" s="34">
        <f t="shared" si="639"/>
        <v>1</v>
      </c>
      <c r="E672" s="49">
        <f t="shared" si="657"/>
        <v>7.8533890200061032E-2</v>
      </c>
      <c r="F672" s="49">
        <f t="shared" si="640"/>
        <v>4.5381462190995744E-2</v>
      </c>
      <c r="G672" s="20">
        <f t="shared" si="611"/>
        <v>4.5381462190995744E-2</v>
      </c>
      <c r="H672" s="49">
        <f t="shared" si="641"/>
        <v>30.021840219268686</v>
      </c>
      <c r="I672" s="20">
        <f t="shared" si="612"/>
        <v>30.021840219268686</v>
      </c>
      <c r="J672" s="57">
        <f t="shared" si="642"/>
        <v>0</v>
      </c>
      <c r="K672" s="16">
        <f t="shared" si="613"/>
        <v>30.021840219268686</v>
      </c>
      <c r="L672" s="34">
        <f t="shared" si="643"/>
        <v>1</v>
      </c>
      <c r="M672" s="49">
        <f t="shared" si="658"/>
        <v>59.97819088235471</v>
      </c>
      <c r="N672" s="20">
        <f t="shared" si="659"/>
        <v>59.97819088235471</v>
      </c>
      <c r="O672" s="16">
        <f t="shared" si="644"/>
        <v>30.02180911764529</v>
      </c>
      <c r="P672" s="49">
        <f t="shared" si="660"/>
        <v>4.5381462190995758E-2</v>
      </c>
      <c r="Q672" s="20">
        <f t="shared" si="614"/>
        <v>4.5381462190995758E-2</v>
      </c>
      <c r="R672" s="49">
        <f t="shared" si="661"/>
        <v>9.0703074541121309E-2</v>
      </c>
      <c r="S672" s="20">
        <f t="shared" si="615"/>
        <v>9.0703074541121309E-2</v>
      </c>
      <c r="T672" s="57">
        <f t="shared" si="662"/>
        <v>-8.3790028964948221E-2</v>
      </c>
      <c r="U672" s="16">
        <f t="shared" si="645"/>
        <v>-5.2561387648871888E-3</v>
      </c>
      <c r="V672" s="16">
        <f t="shared" si="663"/>
        <v>-5.2561387648871888E-3</v>
      </c>
      <c r="W672" s="34">
        <f t="shared" si="616"/>
        <v>4</v>
      </c>
      <c r="X672" s="49">
        <f t="shared" si="664"/>
        <v>59.978159920047837</v>
      </c>
      <c r="Y672" s="20">
        <f t="shared" si="665"/>
        <v>59.978159920047837</v>
      </c>
      <c r="Z672" s="16">
        <f t="shared" si="646"/>
        <v>30.021840079952163</v>
      </c>
      <c r="AA672" s="49">
        <f t="shared" si="617"/>
        <v>-3.0373051180186544E-3</v>
      </c>
      <c r="AB672" s="20">
        <f t="shared" si="647"/>
        <v>359.99696269488197</v>
      </c>
      <c r="AC672" s="49">
        <f t="shared" si="648"/>
        <v>6.070602724406053E-3</v>
      </c>
      <c r="AD672" s="20">
        <f t="shared" si="649"/>
        <v>359.99392939727562</v>
      </c>
      <c r="AF672" s="58">
        <f t="shared" si="666"/>
        <v>6.1112901161647573</v>
      </c>
      <c r="AG672" s="51">
        <f t="shared" si="650"/>
        <v>366.67740696988545</v>
      </c>
      <c r="AH672" s="16">
        <f t="shared" si="651"/>
        <v>250.00732293401282</v>
      </c>
      <c r="AI672" s="52">
        <f t="shared" si="618"/>
        <v>159.84339124502955</v>
      </c>
      <c r="AJ672" s="52">
        <f t="shared" si="652"/>
        <v>4.8418767309044597E-2</v>
      </c>
      <c r="AK672" s="16">
        <f t="shared" si="667"/>
        <v>31.265769319069591</v>
      </c>
      <c r="AL672" s="16">
        <f t="shared" si="668"/>
        <v>31.262732013951563</v>
      </c>
      <c r="AM672" s="32">
        <f t="shared" si="619"/>
        <v>6.1112900904494749</v>
      </c>
      <c r="AN672" s="32">
        <f t="shared" si="620"/>
        <v>-5.6063097685330897E-4</v>
      </c>
      <c r="AO672" s="32">
        <f t="shared" si="621"/>
        <v>5.2239098080443238</v>
      </c>
      <c r="AP672" s="32">
        <f t="shared" si="622"/>
        <v>-5.6063097685330897E-4</v>
      </c>
      <c r="AQ672" s="32">
        <f t="shared" si="623"/>
        <v>3.1715347841454085</v>
      </c>
      <c r="AR672" s="56">
        <f t="shared" si="653"/>
        <v>3760.5116326584794</v>
      </c>
      <c r="AS672" s="56">
        <f t="shared" si="653"/>
        <v>-0.12903526888693945</v>
      </c>
      <c r="AT672" s="56">
        <f t="shared" si="653"/>
        <v>1052.0509137743834</v>
      </c>
      <c r="AU672" s="55">
        <f t="shared" si="654"/>
        <v>0.31005890174502254</v>
      </c>
      <c r="AV672" s="56">
        <f t="shared" si="624"/>
        <v>11547.681857367679</v>
      </c>
      <c r="AW672" s="53">
        <f t="shared" si="625"/>
        <v>1.0320419891081881E-2</v>
      </c>
      <c r="AX672" s="53">
        <f t="shared" si="626"/>
        <v>9.675804802619109E-2</v>
      </c>
      <c r="AY672" s="56">
        <f t="shared" si="627"/>
        <v>676.65351305753904</v>
      </c>
      <c r="AZ672" s="56">
        <f t="shared" si="628"/>
        <v>399.60847811257389</v>
      </c>
      <c r="BA672" s="53">
        <f t="shared" si="629"/>
        <v>7.4403432051347793E-3</v>
      </c>
      <c r="BB672" s="56">
        <f t="shared" si="630"/>
        <v>277.1044977550078</v>
      </c>
      <c r="BC672" s="56">
        <f t="shared" si="631"/>
        <v>-5.9462810042646197E-2</v>
      </c>
      <c r="BD672" s="53">
        <f t="shared" si="632"/>
        <v>-5.3143234730891631E-8</v>
      </c>
      <c r="BE672" s="32">
        <f t="shared" si="633"/>
        <v>6.1112900630215226</v>
      </c>
      <c r="BF672" s="53">
        <f t="shared" si="634"/>
        <v>8.198733049093009E-7</v>
      </c>
      <c r="BG672" s="51">
        <f t="shared" si="655"/>
        <v>6.1112908828948278</v>
      </c>
      <c r="BH672" s="51">
        <f t="shared" si="635"/>
        <v>-8.9372221846158919E-3</v>
      </c>
      <c r="BI672" s="51">
        <f t="shared" si="636"/>
        <v>-8.3790018476579062E-2</v>
      </c>
    </row>
    <row r="673" spans="1:61" ht="12.75" customHeight="1" x14ac:dyDescent="0.2">
      <c r="A673" s="45">
        <f t="shared" si="637"/>
        <v>647</v>
      </c>
      <c r="B673" s="57">
        <f t="shared" si="656"/>
        <v>9.675804802619109E-2</v>
      </c>
      <c r="C673" s="16">
        <f t="shared" si="638"/>
        <v>9.0687445301796288E-2</v>
      </c>
      <c r="D673" s="34">
        <f t="shared" si="639"/>
        <v>1</v>
      </c>
      <c r="E673" s="49">
        <f t="shared" si="657"/>
        <v>7.8520333343855803E-2</v>
      </c>
      <c r="F673" s="49">
        <f t="shared" si="640"/>
        <v>4.5373684838203129E-2</v>
      </c>
      <c r="G673" s="20">
        <f t="shared" si="611"/>
        <v>4.5373684838203129E-2</v>
      </c>
      <c r="H673" s="49">
        <f t="shared" si="641"/>
        <v>30.021871170877461</v>
      </c>
      <c r="I673" s="20">
        <f t="shared" si="612"/>
        <v>30.021871170877461</v>
      </c>
      <c r="J673" s="57">
        <f t="shared" si="642"/>
        <v>0</v>
      </c>
      <c r="K673" s="16">
        <f t="shared" si="613"/>
        <v>30.021871170877461</v>
      </c>
      <c r="L673" s="34">
        <f t="shared" si="643"/>
        <v>1</v>
      </c>
      <c r="M673" s="49">
        <f t="shared" si="658"/>
        <v>59.978159920047837</v>
      </c>
      <c r="N673" s="20">
        <f t="shared" si="659"/>
        <v>59.978159920047837</v>
      </c>
      <c r="O673" s="16">
        <f t="shared" si="644"/>
        <v>30.021840079952163</v>
      </c>
      <c r="P673" s="49">
        <f t="shared" si="660"/>
        <v>4.5373684838203109E-2</v>
      </c>
      <c r="Q673" s="20">
        <f t="shared" si="614"/>
        <v>4.5373684838203109E-2</v>
      </c>
      <c r="R673" s="49">
        <f t="shared" si="661"/>
        <v>9.0687445301854033E-2</v>
      </c>
      <c r="S673" s="20">
        <f t="shared" si="615"/>
        <v>9.0687445301854033E-2</v>
      </c>
      <c r="T673" s="57">
        <f t="shared" si="662"/>
        <v>-8.3790018476579062E-2</v>
      </c>
      <c r="U673" s="16">
        <f t="shared" si="645"/>
        <v>-5.2696851327232591E-3</v>
      </c>
      <c r="V673" s="16">
        <f t="shared" si="663"/>
        <v>-5.2696851327232591E-3</v>
      </c>
      <c r="W673" s="34">
        <f t="shared" si="616"/>
        <v>4</v>
      </c>
      <c r="X673" s="49">
        <f t="shared" si="664"/>
        <v>59.978128969158277</v>
      </c>
      <c r="Y673" s="20">
        <f t="shared" si="665"/>
        <v>59.978128969158277</v>
      </c>
      <c r="Z673" s="16">
        <f t="shared" si="646"/>
        <v>30.021871030841723</v>
      </c>
      <c r="AA673" s="49">
        <f t="shared" si="617"/>
        <v>-3.0451368007736461E-3</v>
      </c>
      <c r="AB673" s="20">
        <f t="shared" si="647"/>
        <v>359.99695486319922</v>
      </c>
      <c r="AC673" s="49">
        <f t="shared" si="648"/>
        <v>6.0862500436127424E-3</v>
      </c>
      <c r="AD673" s="20">
        <f t="shared" si="649"/>
        <v>359.99391374995639</v>
      </c>
      <c r="AF673" s="58">
        <f t="shared" si="666"/>
        <v>6.1112908828948278</v>
      </c>
      <c r="AG673" s="51">
        <f t="shared" si="650"/>
        <v>366.6774529736897</v>
      </c>
      <c r="AH673" s="16">
        <f t="shared" si="651"/>
        <v>250.00735430024298</v>
      </c>
      <c r="AI673" s="52">
        <f t="shared" si="618"/>
        <v>159.84343135333407</v>
      </c>
      <c r="AJ673" s="52">
        <f t="shared" si="652"/>
        <v>4.8418821638961163E-2</v>
      </c>
      <c r="AK673" s="16">
        <f t="shared" si="667"/>
        <v>31.314188140708552</v>
      </c>
      <c r="AL673" s="16">
        <f t="shared" si="668"/>
        <v>31.311143003907773</v>
      </c>
      <c r="AM673" s="32">
        <f t="shared" si="619"/>
        <v>6.1112908570468223</v>
      </c>
      <c r="AN673" s="32">
        <f t="shared" si="620"/>
        <v>-5.6207593186826613E-4</v>
      </c>
      <c r="AO673" s="32">
        <f t="shared" si="621"/>
        <v>5.2212288700220792</v>
      </c>
      <c r="AP673" s="32">
        <f t="shared" si="622"/>
        <v>-5.6207593186826613E-4</v>
      </c>
      <c r="AQ673" s="32">
        <f t="shared" si="623"/>
        <v>3.1759478941368107</v>
      </c>
      <c r="AR673" s="56">
        <f t="shared" si="653"/>
        <v>3765.7328615285014</v>
      </c>
      <c r="AS673" s="56">
        <f t="shared" si="653"/>
        <v>-0.12959734481880772</v>
      </c>
      <c r="AT673" s="56">
        <f t="shared" si="653"/>
        <v>1055.2268616685201</v>
      </c>
      <c r="AU673" s="55">
        <f t="shared" si="654"/>
        <v>0.31005890174502254</v>
      </c>
      <c r="AV673" s="56">
        <f t="shared" si="624"/>
        <v>11547.684754940963</v>
      </c>
      <c r="AW673" s="53">
        <f t="shared" si="625"/>
        <v>1.0320422480707515E-2</v>
      </c>
      <c r="AX673" s="53">
        <f t="shared" si="626"/>
        <v>9.6758060165576337E-2</v>
      </c>
      <c r="AY673" s="56">
        <f t="shared" si="627"/>
        <v>676.6534281637571</v>
      </c>
      <c r="AZ673" s="56">
        <f t="shared" si="628"/>
        <v>399.60857838333516</v>
      </c>
      <c r="BA673" s="53">
        <f t="shared" si="629"/>
        <v>7.4403432051347793E-3</v>
      </c>
      <c r="BB673" s="56">
        <f t="shared" si="630"/>
        <v>277.10456728676314</v>
      </c>
      <c r="BC673" s="56">
        <f t="shared" si="631"/>
        <v>-5.9717506341200988E-2</v>
      </c>
      <c r="BD673" s="53">
        <f t="shared" si="632"/>
        <v>-5.3370862472827791E-8</v>
      </c>
      <c r="BE673" s="32">
        <f t="shared" si="633"/>
        <v>6.1112908295239654</v>
      </c>
      <c r="BF673" s="53">
        <f t="shared" si="634"/>
        <v>8.2198632091454672E-7</v>
      </c>
      <c r="BG673" s="51">
        <f t="shared" si="655"/>
        <v>6.1112916515102862</v>
      </c>
      <c r="BH673" s="51">
        <f t="shared" si="635"/>
        <v>-8.9372221844218006E-3</v>
      </c>
      <c r="BI673" s="51">
        <f t="shared" si="636"/>
        <v>-8.3790007962360608E-2</v>
      </c>
    </row>
    <row r="674" spans="1:61" ht="12.75" customHeight="1" x14ac:dyDescent="0.2">
      <c r="A674" s="45">
        <f t="shared" si="637"/>
        <v>648</v>
      </c>
      <c r="B674" s="57">
        <f t="shared" si="656"/>
        <v>9.6758060165576337E-2</v>
      </c>
      <c r="C674" s="16">
        <f t="shared" si="638"/>
        <v>9.0671810121989438E-2</v>
      </c>
      <c r="D674" s="34">
        <f t="shared" si="639"/>
        <v>1</v>
      </c>
      <c r="E674" s="49">
        <f t="shared" si="657"/>
        <v>7.8506771359679747E-2</v>
      </c>
      <c r="F674" s="49">
        <f t="shared" si="640"/>
        <v>4.5365904481786741E-2</v>
      </c>
      <c r="G674" s="20">
        <f t="shared" si="611"/>
        <v>4.5365904481786741E-2</v>
      </c>
      <c r="H674" s="49">
        <f t="shared" si="641"/>
        <v>30.02190211106668</v>
      </c>
      <c r="I674" s="20">
        <f t="shared" si="612"/>
        <v>30.02190211106668</v>
      </c>
      <c r="J674" s="57">
        <f t="shared" si="642"/>
        <v>0</v>
      </c>
      <c r="K674" s="16">
        <f t="shared" si="613"/>
        <v>30.02190211106668</v>
      </c>
      <c r="L674" s="34">
        <f t="shared" si="643"/>
        <v>1</v>
      </c>
      <c r="M674" s="49">
        <f t="shared" si="658"/>
        <v>59.978128969158305</v>
      </c>
      <c r="N674" s="20">
        <f t="shared" si="659"/>
        <v>59.978128969158305</v>
      </c>
      <c r="O674" s="16">
        <f t="shared" si="644"/>
        <v>30.021871030841695</v>
      </c>
      <c r="P674" s="49">
        <f t="shared" si="660"/>
        <v>4.5365904481786713E-2</v>
      </c>
      <c r="Q674" s="20">
        <f t="shared" si="614"/>
        <v>4.5365904481786713E-2</v>
      </c>
      <c r="R674" s="49">
        <f t="shared" si="661"/>
        <v>9.067181012472017E-2</v>
      </c>
      <c r="S674" s="20">
        <f t="shared" si="615"/>
        <v>9.067181012472017E-2</v>
      </c>
      <c r="T674" s="57">
        <f t="shared" si="662"/>
        <v>-8.3790007962360608E-2</v>
      </c>
      <c r="U674" s="16">
        <f t="shared" si="645"/>
        <v>-5.2832366026808603E-3</v>
      </c>
      <c r="V674" s="16">
        <f t="shared" si="663"/>
        <v>-5.2832366026808603E-3</v>
      </c>
      <c r="W674" s="34">
        <f t="shared" si="616"/>
        <v>4</v>
      </c>
      <c r="X674" s="49">
        <f t="shared" si="664"/>
        <v>59.978098029690372</v>
      </c>
      <c r="Y674" s="20">
        <f t="shared" si="665"/>
        <v>59.978098029690372</v>
      </c>
      <c r="Z674" s="16">
        <f t="shared" si="646"/>
        <v>30.021901970309628</v>
      </c>
      <c r="AA674" s="49">
        <f t="shared" si="617"/>
        <v>-3.0529714499612525E-3</v>
      </c>
      <c r="AB674" s="20">
        <f t="shared" si="647"/>
        <v>359.99694702855004</v>
      </c>
      <c r="AC674" s="49">
        <f t="shared" si="648"/>
        <v>6.1019032894395805E-3</v>
      </c>
      <c r="AD674" s="20">
        <f t="shared" si="649"/>
        <v>359.99389809671055</v>
      </c>
      <c r="AF674" s="58">
        <f t="shared" si="666"/>
        <v>6.1112916515102862</v>
      </c>
      <c r="AG674" s="51">
        <f t="shared" si="650"/>
        <v>366.67749909061718</v>
      </c>
      <c r="AH674" s="16">
        <f t="shared" si="651"/>
        <v>250.00738574360264</v>
      </c>
      <c r="AI674" s="52">
        <f t="shared" si="618"/>
        <v>159.84347156026979</v>
      </c>
      <c r="AJ674" s="52">
        <f t="shared" si="652"/>
        <v>4.8418875931758976E-2</v>
      </c>
      <c r="AK674" s="16">
        <f t="shared" si="667"/>
        <v>31.362607016640311</v>
      </c>
      <c r="AL674" s="16">
        <f t="shared" si="668"/>
        <v>31.35955404519035</v>
      </c>
      <c r="AM674" s="32">
        <f t="shared" si="619"/>
        <v>6.1112916255291658</v>
      </c>
      <c r="AN674" s="32">
        <f t="shared" si="620"/>
        <v>-5.6352143162290234E-4</v>
      </c>
      <c r="AO674" s="32">
        <f t="shared" si="621"/>
        <v>5.2185442026068447</v>
      </c>
      <c r="AP674" s="32">
        <f t="shared" si="622"/>
        <v>-5.6352143162290234E-4</v>
      </c>
      <c r="AQ674" s="32">
        <f t="shared" si="623"/>
        <v>3.1803587435541618</v>
      </c>
      <c r="AR674" s="56">
        <f t="shared" si="653"/>
        <v>3770.9514057311085</v>
      </c>
      <c r="AS674" s="56">
        <f t="shared" si="653"/>
        <v>-0.13016086625043063</v>
      </c>
      <c r="AT674" s="56">
        <f t="shared" si="653"/>
        <v>1058.4072204120741</v>
      </c>
      <c r="AU674" s="55">
        <f t="shared" si="654"/>
        <v>0.31005890174502254</v>
      </c>
      <c r="AV674" s="56">
        <f t="shared" si="624"/>
        <v>11547.687659639736</v>
      </c>
      <c r="AW674" s="53">
        <f t="shared" si="625"/>
        <v>1.0320425076701356E-2</v>
      </c>
      <c r="AX674" s="53">
        <f t="shared" si="626"/>
        <v>9.6758072334812276E-2</v>
      </c>
      <c r="AY674" s="56">
        <f t="shared" si="627"/>
        <v>676.65334306124282</v>
      </c>
      <c r="AZ674" s="56">
        <f t="shared" si="628"/>
        <v>399.60867890067448</v>
      </c>
      <c r="BA674" s="53">
        <f t="shared" si="629"/>
        <v>7.4403432051347793E-3</v>
      </c>
      <c r="BB674" s="56">
        <f t="shared" si="630"/>
        <v>277.10463698950559</v>
      </c>
      <c r="BC674" s="56">
        <f t="shared" si="631"/>
        <v>-5.9972828937247868E-2</v>
      </c>
      <c r="BD674" s="53">
        <f t="shared" si="632"/>
        <v>-5.359904995075036E-8</v>
      </c>
      <c r="BE674" s="32">
        <f t="shared" si="633"/>
        <v>6.1112915979112366</v>
      </c>
      <c r="BF674" s="53">
        <f t="shared" si="634"/>
        <v>8.2410013276883225E-7</v>
      </c>
      <c r="BG674" s="51">
        <f t="shared" si="655"/>
        <v>6.1112924220113696</v>
      </c>
      <c r="BH674" s="51">
        <f t="shared" si="635"/>
        <v>-8.9372221842271369E-3</v>
      </c>
      <c r="BI674" s="51">
        <f t="shared" si="636"/>
        <v>-8.3789997422289486E-2</v>
      </c>
    </row>
    <row r="675" spans="1:61" ht="12.75" customHeight="1" x14ac:dyDescent="0.2">
      <c r="A675" s="45">
        <f t="shared" si="637"/>
        <v>649</v>
      </c>
      <c r="B675" s="57">
        <f t="shared" si="656"/>
        <v>9.6758072334812276E-2</v>
      </c>
      <c r="C675" s="16">
        <f t="shared" si="638"/>
        <v>9.0656169045360002E-2</v>
      </c>
      <c r="D675" s="34">
        <f t="shared" si="639"/>
        <v>1</v>
      </c>
      <c r="E675" s="49">
        <f t="shared" si="657"/>
        <v>7.8493204287303761E-2</v>
      </c>
      <c r="F675" s="49">
        <f t="shared" si="640"/>
        <v>4.5358121144720383E-2</v>
      </c>
      <c r="G675" s="20">
        <f t="shared" si="611"/>
        <v>4.5358121144720383E-2</v>
      </c>
      <c r="H675" s="49">
        <f t="shared" si="641"/>
        <v>30.021933039832046</v>
      </c>
      <c r="I675" s="20">
        <f t="shared" si="612"/>
        <v>30.021933039832046</v>
      </c>
      <c r="J675" s="57">
        <f t="shared" si="642"/>
        <v>0</v>
      </c>
      <c r="K675" s="16">
        <f t="shared" si="613"/>
        <v>30.021933039832046</v>
      </c>
      <c r="L675" s="34">
        <f t="shared" si="643"/>
        <v>1</v>
      </c>
      <c r="M675" s="49">
        <f t="shared" si="658"/>
        <v>59.978098029690372</v>
      </c>
      <c r="N675" s="20">
        <f t="shared" si="659"/>
        <v>59.978098029690372</v>
      </c>
      <c r="O675" s="16">
        <f t="shared" si="644"/>
        <v>30.021901970309628</v>
      </c>
      <c r="P675" s="49">
        <f t="shared" si="660"/>
        <v>4.5358121144720383E-2</v>
      </c>
      <c r="Q675" s="20">
        <f t="shared" si="614"/>
        <v>4.5358121144720383E-2</v>
      </c>
      <c r="R675" s="49">
        <f t="shared" si="661"/>
        <v>9.0656169042848386E-2</v>
      </c>
      <c r="S675" s="20">
        <f t="shared" si="615"/>
        <v>9.0656169042848386E-2</v>
      </c>
      <c r="T675" s="57">
        <f t="shared" si="662"/>
        <v>-8.3789997422289486E-2</v>
      </c>
      <c r="U675" s="16">
        <f t="shared" si="645"/>
        <v>-5.296793134985725E-3</v>
      </c>
      <c r="V675" s="16">
        <f t="shared" si="663"/>
        <v>-5.296793134985725E-3</v>
      </c>
      <c r="W675" s="34">
        <f t="shared" si="616"/>
        <v>4</v>
      </c>
      <c r="X675" s="49">
        <f t="shared" si="664"/>
        <v>59.978067101648463</v>
      </c>
      <c r="Y675" s="20">
        <f t="shared" si="665"/>
        <v>59.978067101648463</v>
      </c>
      <c r="Z675" s="16">
        <f t="shared" si="646"/>
        <v>30.021932898351537</v>
      </c>
      <c r="AA675" s="49">
        <f t="shared" si="617"/>
        <v>-3.0608090425971852E-3</v>
      </c>
      <c r="AB675" s="20">
        <f t="shared" si="647"/>
        <v>359.99693919095739</v>
      </c>
      <c r="AC675" s="49">
        <f t="shared" si="648"/>
        <v>6.117562356826485E-3</v>
      </c>
      <c r="AD675" s="20">
        <f t="shared" si="649"/>
        <v>359.99388243764315</v>
      </c>
      <c r="AF675" s="58">
        <f t="shared" si="666"/>
        <v>6.1112924220113696</v>
      </c>
      <c r="AG675" s="51">
        <f t="shared" si="650"/>
        <v>366.67754532068216</v>
      </c>
      <c r="AH675" s="16">
        <f t="shared" si="651"/>
        <v>250.00741726410149</v>
      </c>
      <c r="AI675" s="52">
        <f t="shared" si="618"/>
        <v>159.84351186584928</v>
      </c>
      <c r="AJ675" s="52">
        <f t="shared" si="652"/>
        <v>4.8418930187324349E-2</v>
      </c>
      <c r="AK675" s="16">
        <f t="shared" si="667"/>
        <v>31.411025946827635</v>
      </c>
      <c r="AL675" s="16">
        <f t="shared" si="668"/>
        <v>31.407965137785027</v>
      </c>
      <c r="AM675" s="32">
        <f t="shared" si="619"/>
        <v>6.1112923958967427</v>
      </c>
      <c r="AN675" s="32">
        <f t="shared" si="620"/>
        <v>-5.649674718763726E-4</v>
      </c>
      <c r="AO675" s="32">
        <f t="shared" si="621"/>
        <v>5.21585580770095</v>
      </c>
      <c r="AP675" s="32">
        <f t="shared" si="622"/>
        <v>-5.649674718763726E-4</v>
      </c>
      <c r="AQ675" s="32">
        <f t="shared" si="623"/>
        <v>3.1847673292436318</v>
      </c>
      <c r="AR675" s="56">
        <f t="shared" si="653"/>
        <v>3776.1672615388093</v>
      </c>
      <c r="AS675" s="56">
        <f t="shared" si="653"/>
        <v>-0.13072583372230701</v>
      </c>
      <c r="AT675" s="56">
        <f t="shared" si="653"/>
        <v>1061.5919877413178</v>
      </c>
      <c r="AU675" s="55">
        <f t="shared" si="654"/>
        <v>0.31005890174502254</v>
      </c>
      <c r="AV675" s="56">
        <f t="shared" si="624"/>
        <v>11547.6905714649</v>
      </c>
      <c r="AW675" s="53">
        <f t="shared" si="625"/>
        <v>1.0320427679064213E-2</v>
      </c>
      <c r="AX675" s="53">
        <f t="shared" si="626"/>
        <v>9.6758084533902708E-2</v>
      </c>
      <c r="AY675" s="56">
        <f t="shared" si="627"/>
        <v>676.65325774997029</v>
      </c>
      <c r="AZ675" s="56">
        <f t="shared" si="628"/>
        <v>399.60877966462317</v>
      </c>
      <c r="BA675" s="53">
        <f t="shared" si="629"/>
        <v>7.4403432051347793E-3</v>
      </c>
      <c r="BB675" s="56">
        <f t="shared" si="630"/>
        <v>277.10470686325681</v>
      </c>
      <c r="BC675" s="56">
        <f t="shared" si="631"/>
        <v>-6.0228777909685505E-2</v>
      </c>
      <c r="BD675" s="53">
        <f t="shared" si="632"/>
        <v>-5.382779723517281E-8</v>
      </c>
      <c r="BE675" s="32">
        <f t="shared" si="633"/>
        <v>6.1112923681835722</v>
      </c>
      <c r="BF675" s="53">
        <f t="shared" si="634"/>
        <v>8.262147342680097E-7</v>
      </c>
      <c r="BG675" s="51">
        <f t="shared" si="655"/>
        <v>6.1112931943983062</v>
      </c>
      <c r="BH675" s="51">
        <f t="shared" si="635"/>
        <v>-8.937222184031899E-3</v>
      </c>
      <c r="BI675" s="51">
        <f t="shared" si="636"/>
        <v>-8.3789986856362381E-2</v>
      </c>
    </row>
    <row r="676" spans="1:61" ht="12.75" customHeight="1" x14ac:dyDescent="0.2">
      <c r="A676" s="45">
        <f t="shared" si="637"/>
        <v>650</v>
      </c>
      <c r="B676" s="57">
        <f t="shared" si="656"/>
        <v>9.6758084533902708E-2</v>
      </c>
      <c r="C676" s="16">
        <f t="shared" si="638"/>
        <v>9.0640522177068306E-2</v>
      </c>
      <c r="D676" s="34">
        <f t="shared" si="639"/>
        <v>1</v>
      </c>
      <c r="E676" s="49">
        <f t="shared" si="657"/>
        <v>7.8479632217782772E-2</v>
      </c>
      <c r="F676" s="49">
        <f t="shared" si="640"/>
        <v>4.535033487961309E-2</v>
      </c>
      <c r="G676" s="20">
        <f t="shared" si="611"/>
        <v>4.535033487961309E-2</v>
      </c>
      <c r="H676" s="49">
        <f t="shared" si="641"/>
        <v>30.021963957169259</v>
      </c>
      <c r="I676" s="20">
        <f t="shared" si="612"/>
        <v>30.021963957169259</v>
      </c>
      <c r="J676" s="57">
        <f t="shared" si="642"/>
        <v>0</v>
      </c>
      <c r="K676" s="16">
        <f t="shared" si="613"/>
        <v>30.021963957169259</v>
      </c>
      <c r="L676" s="34">
        <f t="shared" si="643"/>
        <v>1</v>
      </c>
      <c r="M676" s="49">
        <f t="shared" si="658"/>
        <v>59.978067101648463</v>
      </c>
      <c r="N676" s="20">
        <f t="shared" si="659"/>
        <v>59.978067101648463</v>
      </c>
      <c r="O676" s="16">
        <f t="shared" si="644"/>
        <v>30.021932898351537</v>
      </c>
      <c r="P676" s="49">
        <f t="shared" si="660"/>
        <v>4.5350334879613083E-2</v>
      </c>
      <c r="Q676" s="20">
        <f t="shared" si="614"/>
        <v>4.5350334879613083E-2</v>
      </c>
      <c r="R676" s="49">
        <f t="shared" si="661"/>
        <v>9.0640522177837621E-2</v>
      </c>
      <c r="S676" s="20">
        <f t="shared" si="615"/>
        <v>9.0640522177837621E-2</v>
      </c>
      <c r="T676" s="57">
        <f t="shared" si="662"/>
        <v>-8.3789986856362381E-2</v>
      </c>
      <c r="U676" s="16">
        <f t="shared" si="645"/>
        <v>-5.3103546385796091E-3</v>
      </c>
      <c r="V676" s="16">
        <f t="shared" si="663"/>
        <v>-5.3103546385796091E-3</v>
      </c>
      <c r="W676" s="34">
        <f t="shared" si="616"/>
        <v>4</v>
      </c>
      <c r="X676" s="49">
        <f t="shared" si="664"/>
        <v>59.978036185036814</v>
      </c>
      <c r="Y676" s="20">
        <f t="shared" si="665"/>
        <v>59.978036185036814</v>
      </c>
      <c r="Z676" s="16">
        <f t="shared" si="646"/>
        <v>30.021963814963186</v>
      </c>
      <c r="AA676" s="49">
        <f t="shared" si="617"/>
        <v>-3.0686495260619927E-3</v>
      </c>
      <c r="AB676" s="20">
        <f t="shared" si="647"/>
        <v>359.99693135047391</v>
      </c>
      <c r="AC676" s="49">
        <f t="shared" si="648"/>
        <v>6.1332272605948415E-3</v>
      </c>
      <c r="AD676" s="20">
        <f t="shared" si="649"/>
        <v>359.99386677273941</v>
      </c>
      <c r="AF676" s="58">
        <f t="shared" si="666"/>
        <v>6.1112931943983062</v>
      </c>
      <c r="AG676" s="51">
        <f t="shared" si="650"/>
        <v>366.6775916638984</v>
      </c>
      <c r="AH676" s="16">
        <f t="shared" si="651"/>
        <v>250.00744886174891</v>
      </c>
      <c r="AI676" s="52">
        <f t="shared" si="618"/>
        <v>159.84355227008456</v>
      </c>
      <c r="AJ676" s="52">
        <f t="shared" si="652"/>
        <v>4.8418984405714127E-2</v>
      </c>
      <c r="AK676" s="16">
        <f t="shared" si="667"/>
        <v>31.45944493123335</v>
      </c>
      <c r="AL676" s="16">
        <f t="shared" si="668"/>
        <v>31.456376281707264</v>
      </c>
      <c r="AM676" s="32">
        <f t="shared" si="619"/>
        <v>6.1112931681497811</v>
      </c>
      <c r="AN676" s="32">
        <f t="shared" si="620"/>
        <v>-5.6641404291776917E-4</v>
      </c>
      <c r="AO676" s="32">
        <f t="shared" si="621"/>
        <v>5.2131636872077349</v>
      </c>
      <c r="AP676" s="32">
        <f t="shared" si="622"/>
        <v>-5.6641404291776917E-4</v>
      </c>
      <c r="AQ676" s="32">
        <f t="shared" si="623"/>
        <v>3.1891736480556898</v>
      </c>
      <c r="AR676" s="56">
        <f t="shared" si="653"/>
        <v>3781.380425226017</v>
      </c>
      <c r="AS676" s="56">
        <f t="shared" si="653"/>
        <v>-0.13129224776522477</v>
      </c>
      <c r="AT676" s="56">
        <f t="shared" si="653"/>
        <v>1064.7811613893734</v>
      </c>
      <c r="AU676" s="55">
        <f t="shared" si="654"/>
        <v>0.31005890174502254</v>
      </c>
      <c r="AV676" s="56">
        <f t="shared" si="624"/>
        <v>11547.693490417327</v>
      </c>
      <c r="AW676" s="53">
        <f t="shared" si="625"/>
        <v>1.0320430287796861E-2</v>
      </c>
      <c r="AX676" s="53">
        <f t="shared" si="626"/>
        <v>9.6758096762851256E-2</v>
      </c>
      <c r="AY676" s="56">
        <f t="shared" si="627"/>
        <v>676.65317222991405</v>
      </c>
      <c r="AZ676" s="56">
        <f t="shared" si="628"/>
        <v>399.60888067521137</v>
      </c>
      <c r="BA676" s="53">
        <f t="shared" si="629"/>
        <v>7.4403432051347793E-3</v>
      </c>
      <c r="BB676" s="56">
        <f t="shared" si="630"/>
        <v>277.10477690803782</v>
      </c>
      <c r="BC676" s="56">
        <f t="shared" si="631"/>
        <v>-6.0485353335138825E-2</v>
      </c>
      <c r="BD676" s="53">
        <f t="shared" si="632"/>
        <v>-5.4057104394576566E-8</v>
      </c>
      <c r="BE676" s="32">
        <f t="shared" si="633"/>
        <v>6.1112931403412016</v>
      </c>
      <c r="BF676" s="53">
        <f t="shared" si="634"/>
        <v>8.2833011120845411E-7</v>
      </c>
      <c r="BG676" s="51">
        <f t="shared" si="655"/>
        <v>6.1112939686713128</v>
      </c>
      <c r="BH676" s="51">
        <f t="shared" si="635"/>
        <v>-8.9372221838360903E-3</v>
      </c>
      <c r="BI676" s="51">
        <f t="shared" si="636"/>
        <v>-8.3789976264576294E-2</v>
      </c>
    </row>
    <row r="677" spans="1:61" ht="12.75" customHeight="1" x14ac:dyDescent="0.2">
      <c r="A677" s="45">
        <f t="shared" si="637"/>
        <v>651</v>
      </c>
      <c r="B677" s="57">
        <f t="shared" si="656"/>
        <v>9.6758096762851256E-2</v>
      </c>
      <c r="C677" s="16">
        <f t="shared" si="638"/>
        <v>9.0624869502278216E-2</v>
      </c>
      <c r="D677" s="34">
        <f t="shared" si="639"/>
        <v>1</v>
      </c>
      <c r="E677" s="49">
        <f t="shared" si="657"/>
        <v>7.8466055138274579E-2</v>
      </c>
      <c r="F677" s="49">
        <f t="shared" si="640"/>
        <v>4.5342545679036055E-2</v>
      </c>
      <c r="G677" s="20">
        <f t="shared" si="611"/>
        <v>4.5342545679036055E-2</v>
      </c>
      <c r="H677" s="49">
        <f t="shared" si="641"/>
        <v>30.02199486307407</v>
      </c>
      <c r="I677" s="20">
        <f t="shared" si="612"/>
        <v>30.02199486307407</v>
      </c>
      <c r="J677" s="57">
        <f t="shared" si="642"/>
        <v>0</v>
      </c>
      <c r="K677" s="16">
        <f t="shared" si="613"/>
        <v>30.02199486307407</v>
      </c>
      <c r="L677" s="34">
        <f t="shared" si="643"/>
        <v>1</v>
      </c>
      <c r="M677" s="49">
        <f t="shared" si="658"/>
        <v>59.978036185036814</v>
      </c>
      <c r="N677" s="20">
        <f t="shared" si="659"/>
        <v>59.978036185036814</v>
      </c>
      <c r="O677" s="16">
        <f t="shared" si="644"/>
        <v>30.021963814963186</v>
      </c>
      <c r="P677" s="49">
        <f t="shared" si="660"/>
        <v>4.5342545679036048E-2</v>
      </c>
      <c r="Q677" s="20">
        <f t="shared" si="614"/>
        <v>4.5342545679036048E-2</v>
      </c>
      <c r="R677" s="49">
        <f t="shared" si="661"/>
        <v>9.0624869502538688E-2</v>
      </c>
      <c r="S677" s="20">
        <f t="shared" si="615"/>
        <v>9.0624869502538688E-2</v>
      </c>
      <c r="T677" s="57">
        <f t="shared" si="662"/>
        <v>-8.3789976264576294E-2</v>
      </c>
      <c r="U677" s="16">
        <f t="shared" si="645"/>
        <v>-5.3239211263017144E-3</v>
      </c>
      <c r="V677" s="16">
        <f t="shared" si="663"/>
        <v>-5.3239211263017144E-3</v>
      </c>
      <c r="W677" s="34">
        <f t="shared" si="616"/>
        <v>4</v>
      </c>
      <c r="X677" s="49">
        <f t="shared" si="664"/>
        <v>59.978005279859715</v>
      </c>
      <c r="Y677" s="20">
        <f t="shared" si="665"/>
        <v>59.978005279859715</v>
      </c>
      <c r="Z677" s="16">
        <f t="shared" si="646"/>
        <v>30.021994720140285</v>
      </c>
      <c r="AA677" s="49">
        <f t="shared" si="617"/>
        <v>-3.0764929077743632E-3</v>
      </c>
      <c r="AB677" s="20">
        <f t="shared" si="647"/>
        <v>359.99692350709222</v>
      </c>
      <c r="AC677" s="49">
        <f t="shared" si="648"/>
        <v>6.1488978376203615E-3</v>
      </c>
      <c r="AD677" s="20">
        <f t="shared" si="649"/>
        <v>359.99385110216235</v>
      </c>
      <c r="AF677" s="58">
        <f t="shared" si="666"/>
        <v>6.1112939686713128</v>
      </c>
      <c r="AG677" s="51">
        <f t="shared" si="650"/>
        <v>366.6776381202788</v>
      </c>
      <c r="AH677" s="16">
        <f t="shared" si="651"/>
        <v>250.00748053655374</v>
      </c>
      <c r="AI677" s="52">
        <f t="shared" si="618"/>
        <v>159.84359277298688</v>
      </c>
      <c r="AJ677" s="52">
        <f t="shared" si="652"/>
        <v>4.8419038586814622E-2</v>
      </c>
      <c r="AK677" s="16">
        <f t="shared" si="667"/>
        <v>31.507863969820164</v>
      </c>
      <c r="AL677" s="16">
        <f t="shared" si="668"/>
        <v>31.504787476912384</v>
      </c>
      <c r="AM677" s="32">
        <f t="shared" si="619"/>
        <v>6.1112939422884969</v>
      </c>
      <c r="AN677" s="32">
        <f t="shared" si="620"/>
        <v>-5.6786114611810971E-4</v>
      </c>
      <c r="AO677" s="32">
        <f t="shared" si="621"/>
        <v>5.2104678430365396</v>
      </c>
      <c r="AP677" s="32">
        <f t="shared" si="622"/>
        <v>-5.6786114611810971E-4</v>
      </c>
      <c r="AQ677" s="32">
        <f t="shared" si="623"/>
        <v>3.1935776968369236</v>
      </c>
      <c r="AR677" s="56">
        <f t="shared" si="653"/>
        <v>3786.5908930690534</v>
      </c>
      <c r="AS677" s="56">
        <f t="shared" si="653"/>
        <v>-0.13186010891134289</v>
      </c>
      <c r="AT677" s="56">
        <f t="shared" si="653"/>
        <v>1067.9747390862103</v>
      </c>
      <c r="AU677" s="55">
        <f t="shared" si="654"/>
        <v>0.31005890174502254</v>
      </c>
      <c r="AV677" s="56">
        <f t="shared" si="624"/>
        <v>11547.696416497829</v>
      </c>
      <c r="AW677" s="53">
        <f t="shared" si="625"/>
        <v>1.0320432902900032E-2</v>
      </c>
      <c r="AX677" s="53">
        <f t="shared" si="626"/>
        <v>9.6758109021661348E-2</v>
      </c>
      <c r="AY677" s="56">
        <f t="shared" si="627"/>
        <v>676.65308650105067</v>
      </c>
      <c r="AZ677" s="56">
        <f t="shared" si="628"/>
        <v>399.6089819324672</v>
      </c>
      <c r="BA677" s="53">
        <f t="shared" si="629"/>
        <v>7.4403432051347793E-3</v>
      </c>
      <c r="BB677" s="56">
        <f t="shared" si="630"/>
        <v>277.10484712386796</v>
      </c>
      <c r="BC677" s="56">
        <f t="shared" si="631"/>
        <v>-6.0742555284491573E-2</v>
      </c>
      <c r="BD677" s="53">
        <f t="shared" si="632"/>
        <v>-5.4286971492311996E-8</v>
      </c>
      <c r="BE677" s="32">
        <f t="shared" si="633"/>
        <v>6.1112939143843414</v>
      </c>
      <c r="BF677" s="53">
        <f t="shared" si="634"/>
        <v>8.3044626559287471E-7</v>
      </c>
      <c r="BG677" s="51">
        <f t="shared" si="655"/>
        <v>6.111294744830607</v>
      </c>
      <c r="BH677" s="51">
        <f t="shared" si="635"/>
        <v>-8.9372221836397075E-3</v>
      </c>
      <c r="BI677" s="51">
        <f t="shared" si="636"/>
        <v>-8.3789965646928199E-2</v>
      </c>
    </row>
    <row r="678" spans="1:61" ht="12.75" customHeight="1" x14ac:dyDescent="0.2">
      <c r="A678" s="45">
        <f t="shared" si="637"/>
        <v>652</v>
      </c>
      <c r="B678" s="57">
        <f t="shared" si="656"/>
        <v>9.6758109021661348E-2</v>
      </c>
      <c r="C678" s="16">
        <f t="shared" si="638"/>
        <v>9.0609211184016658E-2</v>
      </c>
      <c r="D678" s="34">
        <f t="shared" si="639"/>
        <v>1</v>
      </c>
      <c r="E678" s="49">
        <f t="shared" si="657"/>
        <v>7.8452473189936797E-2</v>
      </c>
      <c r="F678" s="49">
        <f t="shared" si="640"/>
        <v>4.5334753624551187E-2</v>
      </c>
      <c r="G678" s="20">
        <f t="shared" si="611"/>
        <v>4.5334753624551187E-2</v>
      </c>
      <c r="H678" s="49">
        <f t="shared" si="641"/>
        <v>30.022025757542309</v>
      </c>
      <c r="I678" s="20">
        <f t="shared" si="612"/>
        <v>30.022025757542309</v>
      </c>
      <c r="J678" s="57">
        <f t="shared" si="642"/>
        <v>0</v>
      </c>
      <c r="K678" s="16">
        <f t="shared" si="613"/>
        <v>30.022025757542309</v>
      </c>
      <c r="L678" s="34">
        <f t="shared" si="643"/>
        <v>1</v>
      </c>
      <c r="M678" s="49">
        <f t="shared" si="658"/>
        <v>59.978005279859701</v>
      </c>
      <c r="N678" s="20">
        <f t="shared" si="659"/>
        <v>59.978005279859701</v>
      </c>
      <c r="O678" s="16">
        <f t="shared" si="644"/>
        <v>30.021994720140299</v>
      </c>
      <c r="P678" s="49">
        <f t="shared" si="660"/>
        <v>4.5334753624551208E-2</v>
      </c>
      <c r="Q678" s="20">
        <f t="shared" si="614"/>
        <v>4.5334753624551208E-2</v>
      </c>
      <c r="R678" s="49">
        <f t="shared" si="661"/>
        <v>9.0609211186907679E-2</v>
      </c>
      <c r="S678" s="20">
        <f t="shared" si="615"/>
        <v>9.0609211186907679E-2</v>
      </c>
      <c r="T678" s="57">
        <f t="shared" si="662"/>
        <v>-8.3789965646928199E-2</v>
      </c>
      <c r="U678" s="16">
        <f t="shared" si="645"/>
        <v>-5.3374924569914023E-3</v>
      </c>
      <c r="V678" s="16">
        <f t="shared" si="663"/>
        <v>-5.3374924569914023E-3</v>
      </c>
      <c r="W678" s="34">
        <f t="shared" si="616"/>
        <v>4</v>
      </c>
      <c r="X678" s="49">
        <f t="shared" si="664"/>
        <v>59.977974386121296</v>
      </c>
      <c r="Y678" s="20">
        <f t="shared" si="665"/>
        <v>59.977974386121296</v>
      </c>
      <c r="Z678" s="16">
        <f t="shared" si="646"/>
        <v>30.022025613878704</v>
      </c>
      <c r="AA678" s="49">
        <f t="shared" si="617"/>
        <v>-3.0843391061622163E-3</v>
      </c>
      <c r="AB678" s="20">
        <f t="shared" si="647"/>
        <v>359.99691566089382</v>
      </c>
      <c r="AC678" s="49">
        <f t="shared" si="648"/>
        <v>6.1645741037294841E-3</v>
      </c>
      <c r="AD678" s="20">
        <f t="shared" si="649"/>
        <v>359.99383542589629</v>
      </c>
      <c r="AF678" s="58">
        <f t="shared" si="666"/>
        <v>6.111294744830607</v>
      </c>
      <c r="AG678" s="51">
        <f t="shared" si="650"/>
        <v>366.67768468983644</v>
      </c>
      <c r="AH678" s="16">
        <f t="shared" si="651"/>
        <v>250.00751228852485</v>
      </c>
      <c r="AI678" s="52">
        <f t="shared" si="618"/>
        <v>159.8436333745677</v>
      </c>
      <c r="AJ678" s="52">
        <f t="shared" si="652"/>
        <v>4.8419092730739521E-2</v>
      </c>
      <c r="AK678" s="16">
        <f t="shared" si="667"/>
        <v>31.556283062550904</v>
      </c>
      <c r="AL678" s="16">
        <f t="shared" si="668"/>
        <v>31.553198723444723</v>
      </c>
      <c r="AM678" s="32">
        <f t="shared" si="619"/>
        <v>6.1112947183131103</v>
      </c>
      <c r="AN678" s="32">
        <f t="shared" si="620"/>
        <v>-5.6930876642245006E-4</v>
      </c>
      <c r="AO678" s="32">
        <f t="shared" si="621"/>
        <v>5.2077682770944138</v>
      </c>
      <c r="AP678" s="32">
        <f t="shared" si="622"/>
        <v>-5.6930876642245006E-4</v>
      </c>
      <c r="AQ678" s="32">
        <f t="shared" si="623"/>
        <v>3.1979794724436235</v>
      </c>
      <c r="AR678" s="56">
        <f t="shared" si="653"/>
        <v>3791.798661346148</v>
      </c>
      <c r="AS678" s="56">
        <f t="shared" si="653"/>
        <v>-0.13242941767776534</v>
      </c>
      <c r="AT678" s="56">
        <f t="shared" si="653"/>
        <v>1071.172718558654</v>
      </c>
      <c r="AU678" s="55">
        <f t="shared" si="654"/>
        <v>0.31005890174502254</v>
      </c>
      <c r="AV678" s="56">
        <f t="shared" si="624"/>
        <v>11547.699349707231</v>
      </c>
      <c r="AW678" s="53">
        <f t="shared" si="625"/>
        <v>1.0320435524374458E-2</v>
      </c>
      <c r="AX678" s="53">
        <f t="shared" si="626"/>
        <v>9.6758121310336398E-2</v>
      </c>
      <c r="AY678" s="56">
        <f t="shared" si="627"/>
        <v>676.65300056335593</v>
      </c>
      <c r="AZ678" s="56">
        <f t="shared" si="628"/>
        <v>399.60908343641927</v>
      </c>
      <c r="BA678" s="53">
        <f t="shared" si="629"/>
        <v>7.4403432051347793E-3</v>
      </c>
      <c r="BB678" s="56">
        <f t="shared" si="630"/>
        <v>277.10491751076711</v>
      </c>
      <c r="BC678" s="56">
        <f t="shared" si="631"/>
        <v>-6.1000383830446481E-2</v>
      </c>
      <c r="BD678" s="53">
        <f t="shared" si="632"/>
        <v>-5.4517398593355141E-8</v>
      </c>
      <c r="BE678" s="32">
        <f t="shared" si="633"/>
        <v>6.1112946903132084</v>
      </c>
      <c r="BF678" s="53">
        <f t="shared" si="634"/>
        <v>8.3256317540247704E-7</v>
      </c>
      <c r="BG678" s="51">
        <f t="shared" si="655"/>
        <v>6.1112955228763841</v>
      </c>
      <c r="BH678" s="51">
        <f t="shared" si="635"/>
        <v>-8.9372221834427539E-3</v>
      </c>
      <c r="BI678" s="51">
        <f t="shared" si="636"/>
        <v>-8.3789955003415184E-2</v>
      </c>
    </row>
    <row r="679" spans="1:61" ht="12.75" customHeight="1" x14ac:dyDescent="0.2">
      <c r="A679" s="45">
        <f t="shared" si="637"/>
        <v>653</v>
      </c>
      <c r="B679" s="57">
        <f t="shared" si="656"/>
        <v>9.6758121310336398E-2</v>
      </c>
      <c r="C679" s="16">
        <f t="shared" si="638"/>
        <v>9.0593547206651692E-2</v>
      </c>
      <c r="D679" s="34">
        <f t="shared" si="639"/>
        <v>1</v>
      </c>
      <c r="E679" s="49">
        <f t="shared" si="657"/>
        <v>7.8438886359237875E-2</v>
      </c>
      <c r="F679" s="49">
        <f t="shared" si="640"/>
        <v>4.5326958708331866E-2</v>
      </c>
      <c r="G679" s="20">
        <f t="shared" si="611"/>
        <v>4.5326958708331866E-2</v>
      </c>
      <c r="H679" s="49">
        <f t="shared" si="641"/>
        <v>30.022056640569797</v>
      </c>
      <c r="I679" s="20">
        <f t="shared" si="612"/>
        <v>30.022056640569797</v>
      </c>
      <c r="J679" s="57">
        <f t="shared" si="642"/>
        <v>0</v>
      </c>
      <c r="K679" s="16">
        <f t="shared" si="613"/>
        <v>30.022056640569797</v>
      </c>
      <c r="L679" s="34">
        <f t="shared" si="643"/>
        <v>1</v>
      </c>
      <c r="M679" s="49">
        <f t="shared" si="658"/>
        <v>59.977974386121289</v>
      </c>
      <c r="N679" s="20">
        <f t="shared" si="659"/>
        <v>59.977974386121289</v>
      </c>
      <c r="O679" s="16">
        <f t="shared" si="644"/>
        <v>30.022025613878711</v>
      </c>
      <c r="P679" s="49">
        <f t="shared" si="660"/>
        <v>4.532695870833188E-2</v>
      </c>
      <c r="Q679" s="20">
        <f t="shared" si="614"/>
        <v>4.532695870833188E-2</v>
      </c>
      <c r="R679" s="49">
        <f t="shared" si="661"/>
        <v>9.0593547207930128E-2</v>
      </c>
      <c r="S679" s="20">
        <f t="shared" si="615"/>
        <v>9.0593547207930128E-2</v>
      </c>
      <c r="T679" s="57">
        <f t="shared" si="662"/>
        <v>-8.3789955003415184E-2</v>
      </c>
      <c r="U679" s="16">
        <f t="shared" si="645"/>
        <v>-5.3510686441773092E-3</v>
      </c>
      <c r="V679" s="16">
        <f t="shared" si="663"/>
        <v>-5.3510686441773092E-3</v>
      </c>
      <c r="W679" s="34">
        <f t="shared" si="616"/>
        <v>4</v>
      </c>
      <c r="X679" s="49">
        <f t="shared" si="664"/>
        <v>59.977943503825756</v>
      </c>
      <c r="Y679" s="20">
        <f t="shared" si="665"/>
        <v>59.977943503825756</v>
      </c>
      <c r="Z679" s="16">
        <f t="shared" si="646"/>
        <v>30.022056496174244</v>
      </c>
      <c r="AA679" s="49">
        <f t="shared" si="617"/>
        <v>-3.0921881290423645E-3</v>
      </c>
      <c r="AB679" s="20">
        <f t="shared" si="647"/>
        <v>359.99690781187098</v>
      </c>
      <c r="AC679" s="49">
        <f t="shared" si="648"/>
        <v>6.18025595668646E-3</v>
      </c>
      <c r="AD679" s="20">
        <f t="shared" si="649"/>
        <v>359.99381974404332</v>
      </c>
      <c r="AF679" s="58">
        <f t="shared" si="666"/>
        <v>6.1112955228763841</v>
      </c>
      <c r="AG679" s="51">
        <f t="shared" si="650"/>
        <v>366.67773137258303</v>
      </c>
      <c r="AH679" s="16">
        <f t="shared" si="651"/>
        <v>250.00754411767025</v>
      </c>
      <c r="AI679" s="52">
        <f t="shared" si="618"/>
        <v>159.84367407483728</v>
      </c>
      <c r="AJ679" s="52">
        <f t="shared" si="652"/>
        <v>4.8419146837375138E-2</v>
      </c>
      <c r="AK679" s="16">
        <f t="shared" si="667"/>
        <v>31.604702209388279</v>
      </c>
      <c r="AL679" s="16">
        <f t="shared" si="668"/>
        <v>31.601610021259262</v>
      </c>
      <c r="AM679" s="32">
        <f t="shared" si="619"/>
        <v>6.1112954962238151</v>
      </c>
      <c r="AN679" s="32">
        <f t="shared" si="620"/>
        <v>-5.7075690527533989E-4</v>
      </c>
      <c r="AO679" s="32">
        <f t="shared" si="621"/>
        <v>5.2050649912960285</v>
      </c>
      <c r="AP679" s="32">
        <f t="shared" si="622"/>
        <v>-5.7075690527533989E-4</v>
      </c>
      <c r="AQ679" s="32">
        <f t="shared" si="623"/>
        <v>3.2023789717255449</v>
      </c>
      <c r="AR679" s="56">
        <f t="shared" si="653"/>
        <v>3797.0037263374443</v>
      </c>
      <c r="AS679" s="56">
        <f t="shared" si="653"/>
        <v>-0.13300017458304067</v>
      </c>
      <c r="AT679" s="56">
        <f t="shared" si="653"/>
        <v>1074.3750975303794</v>
      </c>
      <c r="AU679" s="55">
        <f t="shared" si="654"/>
        <v>0.31005890174502254</v>
      </c>
      <c r="AV679" s="56">
        <f t="shared" si="624"/>
        <v>11547.702290046278</v>
      </c>
      <c r="AW679" s="53">
        <f t="shared" si="625"/>
        <v>1.0320438152220805E-2</v>
      </c>
      <c r="AX679" s="53">
        <f t="shared" si="626"/>
        <v>9.6758133628879459E-2</v>
      </c>
      <c r="AY679" s="56">
        <f t="shared" si="627"/>
        <v>676.65291441680858</v>
      </c>
      <c r="AZ679" s="56">
        <f t="shared" si="628"/>
        <v>399.6091851870932</v>
      </c>
      <c r="BA679" s="53">
        <f t="shared" si="629"/>
        <v>7.4403432051347793E-3</v>
      </c>
      <c r="BB679" s="56">
        <f t="shared" si="630"/>
        <v>277.10498806875307</v>
      </c>
      <c r="BC679" s="56">
        <f t="shared" si="631"/>
        <v>-6.1258839037691359E-2</v>
      </c>
      <c r="BD679" s="53">
        <f t="shared" si="632"/>
        <v>-5.4748385755518934E-8</v>
      </c>
      <c r="BE679" s="32">
        <f t="shared" si="633"/>
        <v>6.1112954681279987</v>
      </c>
      <c r="BF679" s="53">
        <f t="shared" si="634"/>
        <v>8.3468084274751101E-7</v>
      </c>
      <c r="BG679" s="51">
        <f t="shared" si="655"/>
        <v>6.1112963028088414</v>
      </c>
      <c r="BH679" s="51">
        <f t="shared" si="635"/>
        <v>-8.9372221832452279E-3</v>
      </c>
      <c r="BI679" s="51">
        <f t="shared" si="636"/>
        <v>-8.3789944334034541E-2</v>
      </c>
    </row>
    <row r="680" spans="1:61" ht="12.75" customHeight="1" x14ac:dyDescent="0.2">
      <c r="A680" s="45">
        <f t="shared" si="637"/>
        <v>654</v>
      </c>
      <c r="B680" s="57">
        <f t="shared" si="656"/>
        <v>9.6758133628879459E-2</v>
      </c>
      <c r="C680" s="16">
        <f t="shared" si="638"/>
        <v>9.0577877672217255E-2</v>
      </c>
      <c r="D680" s="34">
        <f t="shared" si="639"/>
        <v>1</v>
      </c>
      <c r="E680" s="49">
        <f t="shared" si="657"/>
        <v>7.8425294734525391E-2</v>
      </c>
      <c r="F680" s="49">
        <f t="shared" si="640"/>
        <v>4.5319160981423683E-2</v>
      </c>
      <c r="G680" s="20">
        <f t="shared" si="611"/>
        <v>4.5319160981423683E-2</v>
      </c>
      <c r="H680" s="49">
        <f t="shared" si="641"/>
        <v>30.022087512152453</v>
      </c>
      <c r="I680" s="20">
        <f t="shared" si="612"/>
        <v>30.022087512152453</v>
      </c>
      <c r="J680" s="57">
        <f t="shared" si="642"/>
        <v>0</v>
      </c>
      <c r="K680" s="16">
        <f t="shared" si="613"/>
        <v>30.022087512152453</v>
      </c>
      <c r="L680" s="34">
        <f t="shared" si="643"/>
        <v>1</v>
      </c>
      <c r="M680" s="49">
        <f t="shared" si="658"/>
        <v>59.977943503825756</v>
      </c>
      <c r="N680" s="20">
        <f t="shared" si="659"/>
        <v>59.977943503825756</v>
      </c>
      <c r="O680" s="16">
        <f t="shared" si="644"/>
        <v>30.022056496174244</v>
      </c>
      <c r="P680" s="49">
        <f t="shared" si="660"/>
        <v>4.5319160981423696E-2</v>
      </c>
      <c r="Q680" s="20">
        <f t="shared" si="614"/>
        <v>4.5319160981423696E-2</v>
      </c>
      <c r="R680" s="49">
        <f t="shared" si="661"/>
        <v>9.0577877675296986E-2</v>
      </c>
      <c r="S680" s="20">
        <f t="shared" si="615"/>
        <v>9.0577877675296986E-2</v>
      </c>
      <c r="T680" s="57">
        <f t="shared" si="662"/>
        <v>-8.3789944334034541E-2</v>
      </c>
      <c r="U680" s="16">
        <f t="shared" si="645"/>
        <v>-5.3646495995091498E-3</v>
      </c>
      <c r="V680" s="16">
        <f t="shared" si="663"/>
        <v>-5.3646495995091498E-3</v>
      </c>
      <c r="W680" s="34">
        <f t="shared" si="616"/>
        <v>4</v>
      </c>
      <c r="X680" s="49">
        <f t="shared" si="664"/>
        <v>59.977912632977159</v>
      </c>
      <c r="Y680" s="20">
        <f t="shared" si="665"/>
        <v>59.977912632977159</v>
      </c>
      <c r="Z680" s="16">
        <f t="shared" si="646"/>
        <v>30.022087367022841</v>
      </c>
      <c r="AA680" s="49">
        <f t="shared" si="617"/>
        <v>-3.1000399253594559E-3</v>
      </c>
      <c r="AB680" s="20">
        <f t="shared" si="647"/>
        <v>359.99689996007464</v>
      </c>
      <c r="AC680" s="49">
        <f t="shared" si="648"/>
        <v>6.195943236407612E-3</v>
      </c>
      <c r="AD680" s="20">
        <f t="shared" si="649"/>
        <v>359.99380405676357</v>
      </c>
      <c r="AF680" s="58">
        <f t="shared" si="666"/>
        <v>6.1112963028088414</v>
      </c>
      <c r="AG680" s="51">
        <f t="shared" si="650"/>
        <v>366.67777816853049</v>
      </c>
      <c r="AH680" s="16">
        <f t="shared" si="651"/>
        <v>250.00757602399807</v>
      </c>
      <c r="AI680" s="52">
        <f t="shared" si="618"/>
        <v>159.84371487380599</v>
      </c>
      <c r="AJ680" s="52">
        <f t="shared" si="652"/>
        <v>4.8419200906778315E-2</v>
      </c>
      <c r="AK680" s="16">
        <f t="shared" si="667"/>
        <v>31.653121410295057</v>
      </c>
      <c r="AL680" s="16">
        <f t="shared" si="668"/>
        <v>31.6500213703697</v>
      </c>
      <c r="AM680" s="32">
        <f t="shared" si="619"/>
        <v>6.11129627602081</v>
      </c>
      <c r="AN680" s="32">
        <f t="shared" si="620"/>
        <v>-5.7220555325469683E-4</v>
      </c>
      <c r="AO680" s="32">
        <f t="shared" si="621"/>
        <v>5.2023579875554482</v>
      </c>
      <c r="AP680" s="32">
        <f t="shared" si="622"/>
        <v>-5.7220555325469683E-4</v>
      </c>
      <c r="AQ680" s="32">
        <f t="shared" si="623"/>
        <v>3.2067761915393849</v>
      </c>
      <c r="AR680" s="56">
        <f t="shared" si="653"/>
        <v>3802.2060843249997</v>
      </c>
      <c r="AS680" s="56">
        <f t="shared" si="653"/>
        <v>-0.13357238013629535</v>
      </c>
      <c r="AT680" s="56">
        <f t="shared" si="653"/>
        <v>1077.5818737219188</v>
      </c>
      <c r="AU680" s="55">
        <f t="shared" si="654"/>
        <v>0.31005890174502254</v>
      </c>
      <c r="AV680" s="56">
        <f t="shared" si="624"/>
        <v>11547.705237515716</v>
      </c>
      <c r="AW680" s="53">
        <f t="shared" si="625"/>
        <v>1.032044078643974E-2</v>
      </c>
      <c r="AX680" s="53">
        <f t="shared" si="626"/>
        <v>9.6758145977293722E-2</v>
      </c>
      <c r="AY680" s="56">
        <f t="shared" si="627"/>
        <v>676.65282806138669</v>
      </c>
      <c r="AZ680" s="56">
        <f t="shared" si="628"/>
        <v>399.60928718451498</v>
      </c>
      <c r="BA680" s="53">
        <f t="shared" si="629"/>
        <v>7.4403432051347793E-3</v>
      </c>
      <c r="BB680" s="56">
        <f t="shared" si="630"/>
        <v>277.10505879784387</v>
      </c>
      <c r="BC680" s="56">
        <f t="shared" si="631"/>
        <v>-6.1517920972164575E-2</v>
      </c>
      <c r="BD680" s="53">
        <f t="shared" si="632"/>
        <v>-5.497993303773397E-8</v>
      </c>
      <c r="BE680" s="32">
        <f t="shared" si="633"/>
        <v>6.1112962478289088</v>
      </c>
      <c r="BF680" s="53">
        <f t="shared" si="634"/>
        <v>8.3679925384674953E-7</v>
      </c>
      <c r="BG680" s="51">
        <f t="shared" si="655"/>
        <v>6.1112970846281627</v>
      </c>
      <c r="BH680" s="51">
        <f t="shared" si="635"/>
        <v>-8.9372221830471294E-3</v>
      </c>
      <c r="BI680" s="51">
        <f t="shared" si="636"/>
        <v>-8.3789933638783634E-2</v>
      </c>
    </row>
    <row r="681" spans="1:61" ht="12.75" customHeight="1" x14ac:dyDescent="0.2">
      <c r="A681" s="45">
        <f t="shared" si="637"/>
        <v>655</v>
      </c>
      <c r="B681" s="57">
        <f t="shared" si="656"/>
        <v>9.6758145977293722E-2</v>
      </c>
      <c r="C681" s="16">
        <f t="shared" si="638"/>
        <v>9.0562202740841258E-2</v>
      </c>
      <c r="D681" s="34">
        <f t="shared" si="639"/>
        <v>1</v>
      </c>
      <c r="E681" s="49">
        <f t="shared" si="657"/>
        <v>7.841169845444633E-2</v>
      </c>
      <c r="F681" s="49">
        <f t="shared" si="640"/>
        <v>4.5311360523938984E-2</v>
      </c>
      <c r="G681" s="20">
        <f t="shared" si="611"/>
        <v>4.5311360523938984E-2</v>
      </c>
      <c r="H681" s="49">
        <f t="shared" si="641"/>
        <v>30.022118372286297</v>
      </c>
      <c r="I681" s="20">
        <f t="shared" si="612"/>
        <v>30.022118372286297</v>
      </c>
      <c r="J681" s="57">
        <f t="shared" si="642"/>
        <v>0</v>
      </c>
      <c r="K681" s="16">
        <f t="shared" si="613"/>
        <v>30.022118372286297</v>
      </c>
      <c r="L681" s="34">
        <f t="shared" si="643"/>
        <v>1</v>
      </c>
      <c r="M681" s="49">
        <f t="shared" si="658"/>
        <v>59.977912632977159</v>
      </c>
      <c r="N681" s="20">
        <f t="shared" si="659"/>
        <v>59.977912632977159</v>
      </c>
      <c r="O681" s="16">
        <f t="shared" si="644"/>
        <v>30.022087367022841</v>
      </c>
      <c r="P681" s="49">
        <f t="shared" si="660"/>
        <v>4.5311360523938984E-2</v>
      </c>
      <c r="Q681" s="20">
        <f t="shared" si="614"/>
        <v>4.5311360523938984E-2</v>
      </c>
      <c r="R681" s="49">
        <f t="shared" si="661"/>
        <v>9.0562202739092282E-2</v>
      </c>
      <c r="S681" s="20">
        <f t="shared" si="615"/>
        <v>9.0562202739092282E-2</v>
      </c>
      <c r="T681" s="57">
        <f t="shared" si="662"/>
        <v>-8.3789933638783634E-2</v>
      </c>
      <c r="U681" s="16">
        <f t="shared" si="645"/>
        <v>-5.3782351843373044E-3</v>
      </c>
      <c r="V681" s="16">
        <f t="shared" si="663"/>
        <v>-5.3782351843373044E-3</v>
      </c>
      <c r="W681" s="34">
        <f t="shared" si="616"/>
        <v>4</v>
      </c>
      <c r="X681" s="49">
        <f t="shared" si="664"/>
        <v>59.977881773579476</v>
      </c>
      <c r="Y681" s="20">
        <f t="shared" si="665"/>
        <v>59.977881773579476</v>
      </c>
      <c r="Z681" s="16">
        <f t="shared" si="646"/>
        <v>30.022118226420524</v>
      </c>
      <c r="AA681" s="49">
        <f t="shared" si="617"/>
        <v>-3.1078944149916551E-3</v>
      </c>
      <c r="AB681" s="20">
        <f t="shared" si="647"/>
        <v>359.996892105585</v>
      </c>
      <c r="AC681" s="49">
        <f t="shared" si="648"/>
        <v>6.2116359604496001E-3</v>
      </c>
      <c r="AD681" s="20">
        <f t="shared" si="649"/>
        <v>359.99378836403957</v>
      </c>
      <c r="AF681" s="58">
        <f t="shared" si="666"/>
        <v>6.1112970846281627</v>
      </c>
      <c r="AG681" s="51">
        <f t="shared" si="650"/>
        <v>366.67782507768976</v>
      </c>
      <c r="AH681" s="16">
        <f t="shared" si="651"/>
        <v>250.00760800751576</v>
      </c>
      <c r="AI681" s="52">
        <f t="shared" si="618"/>
        <v>159.84375577148353</v>
      </c>
      <c r="AJ681" s="52">
        <f t="shared" si="652"/>
        <v>4.8419254938949052E-2</v>
      </c>
      <c r="AK681" s="16">
        <f t="shared" si="667"/>
        <v>31.701540665234006</v>
      </c>
      <c r="AL681" s="16">
        <f t="shared" si="668"/>
        <v>31.698432770819011</v>
      </c>
      <c r="AM681" s="32">
        <f t="shared" si="619"/>
        <v>6.1112970577042782</v>
      </c>
      <c r="AN681" s="32">
        <f t="shared" si="620"/>
        <v>-5.7365469557339353E-4</v>
      </c>
      <c r="AO681" s="32">
        <f t="shared" si="621"/>
        <v>5.1996472677877366</v>
      </c>
      <c r="AP681" s="32">
        <f t="shared" si="622"/>
        <v>-5.7365469557339353E-4</v>
      </c>
      <c r="AQ681" s="32">
        <f t="shared" si="623"/>
        <v>3.2111711287460989</v>
      </c>
      <c r="AR681" s="56">
        <f t="shared" si="653"/>
        <v>3807.4057315927876</v>
      </c>
      <c r="AS681" s="56">
        <f t="shared" si="653"/>
        <v>-0.13414603483186874</v>
      </c>
      <c r="AT681" s="56">
        <f t="shared" si="653"/>
        <v>1080.793044850665</v>
      </c>
      <c r="AU681" s="55">
        <f t="shared" si="654"/>
        <v>0.31005890174502254</v>
      </c>
      <c r="AV681" s="56">
        <f t="shared" si="624"/>
        <v>11547.70819211625</v>
      </c>
      <c r="AW681" s="53">
        <f t="shared" si="625"/>
        <v>1.0320443427031895E-2</v>
      </c>
      <c r="AX681" s="53">
        <f t="shared" si="626"/>
        <v>9.6758158355582116E-2</v>
      </c>
      <c r="AY681" s="56">
        <f t="shared" si="627"/>
        <v>676.65274149707022</v>
      </c>
      <c r="AZ681" s="56">
        <f t="shared" si="628"/>
        <v>399.60938942870882</v>
      </c>
      <c r="BA681" s="53">
        <f t="shared" si="629"/>
        <v>7.4403432051347793E-3</v>
      </c>
      <c r="BB681" s="56">
        <f t="shared" si="630"/>
        <v>277.10512969805626</v>
      </c>
      <c r="BC681" s="56">
        <f t="shared" si="631"/>
        <v>-6.1777629694859115E-2</v>
      </c>
      <c r="BD681" s="53">
        <f t="shared" si="632"/>
        <v>-5.5212040494511034E-8</v>
      </c>
      <c r="BE681" s="32">
        <f t="shared" si="633"/>
        <v>6.1112970294161224</v>
      </c>
      <c r="BF681" s="53">
        <f t="shared" si="634"/>
        <v>8.3891838707307694E-7</v>
      </c>
      <c r="BG681" s="51">
        <f t="shared" si="655"/>
        <v>6.1112978683345096</v>
      </c>
      <c r="BH681" s="51">
        <f t="shared" si="635"/>
        <v>-8.9372221828484619E-3</v>
      </c>
      <c r="BI681" s="51">
        <f t="shared" si="636"/>
        <v>-8.3789922917659965E-2</v>
      </c>
    </row>
    <row r="682" spans="1:61" ht="12.75" customHeight="1" x14ac:dyDescent="0.2">
      <c r="A682" s="45">
        <f t="shared" si="637"/>
        <v>656</v>
      </c>
      <c r="B682" s="57">
        <f t="shared" si="656"/>
        <v>9.6758158355582116E-2</v>
      </c>
      <c r="C682" s="16">
        <f t="shared" si="638"/>
        <v>9.0546522395129614E-2</v>
      </c>
      <c r="D682" s="34">
        <f t="shared" si="639"/>
        <v>1</v>
      </c>
      <c r="E682" s="49">
        <f t="shared" si="657"/>
        <v>7.8398097503943193E-2</v>
      </c>
      <c r="F682" s="49">
        <f t="shared" si="640"/>
        <v>4.5303557327170084E-2</v>
      </c>
      <c r="G682" s="20">
        <f t="shared" si="611"/>
        <v>4.5303557327170084E-2</v>
      </c>
      <c r="H682" s="49">
        <f t="shared" si="641"/>
        <v>30.022149220967357</v>
      </c>
      <c r="I682" s="20">
        <f t="shared" si="612"/>
        <v>30.022149220967357</v>
      </c>
      <c r="J682" s="57">
        <f t="shared" si="642"/>
        <v>0</v>
      </c>
      <c r="K682" s="16">
        <f t="shared" si="613"/>
        <v>30.022149220967357</v>
      </c>
      <c r="L682" s="34">
        <f t="shared" si="643"/>
        <v>1</v>
      </c>
      <c r="M682" s="49">
        <f t="shared" si="658"/>
        <v>59.977881773579483</v>
      </c>
      <c r="N682" s="20">
        <f t="shared" si="659"/>
        <v>59.977881773579483</v>
      </c>
      <c r="O682" s="16">
        <f t="shared" si="644"/>
        <v>30.022118226420517</v>
      </c>
      <c r="P682" s="49">
        <f t="shared" si="660"/>
        <v>4.5303557327170063E-2</v>
      </c>
      <c r="Q682" s="20">
        <f t="shared" si="614"/>
        <v>4.5303557327170063E-2</v>
      </c>
      <c r="R682" s="49">
        <f t="shared" si="661"/>
        <v>9.0546522392458723E-2</v>
      </c>
      <c r="S682" s="20">
        <f t="shared" si="615"/>
        <v>9.0546522392458723E-2</v>
      </c>
      <c r="T682" s="57">
        <f t="shared" si="662"/>
        <v>-8.3789922917659965E-2</v>
      </c>
      <c r="U682" s="16">
        <f t="shared" si="645"/>
        <v>-5.391825413716772E-3</v>
      </c>
      <c r="V682" s="16">
        <f t="shared" si="663"/>
        <v>-5.391825413716772E-3</v>
      </c>
      <c r="W682" s="34">
        <f t="shared" si="616"/>
        <v>4</v>
      </c>
      <c r="X682" s="49">
        <f t="shared" si="664"/>
        <v>59.977850925636709</v>
      </c>
      <c r="Y682" s="20">
        <f t="shared" si="665"/>
        <v>59.977850925636709</v>
      </c>
      <c r="Z682" s="16">
        <f t="shared" si="646"/>
        <v>30.022149074363291</v>
      </c>
      <c r="AA682" s="49">
        <f t="shared" si="617"/>
        <v>-3.1157516066373644E-3</v>
      </c>
      <c r="AB682" s="20">
        <f t="shared" si="647"/>
        <v>359.99688424839337</v>
      </c>
      <c r="AC682" s="49">
        <f t="shared" si="648"/>
        <v>6.2273340291465647E-3</v>
      </c>
      <c r="AD682" s="20">
        <f t="shared" si="649"/>
        <v>359.99377266597088</v>
      </c>
      <c r="AF682" s="58">
        <f t="shared" si="666"/>
        <v>6.1112978683345096</v>
      </c>
      <c r="AG682" s="51">
        <f t="shared" si="650"/>
        <v>366.6778721000706</v>
      </c>
      <c r="AH682" s="16">
        <f t="shared" si="651"/>
        <v>250.00764006822996</v>
      </c>
      <c r="AI682" s="52">
        <f t="shared" si="618"/>
        <v>159.8437967678783</v>
      </c>
      <c r="AJ682" s="52">
        <f t="shared" si="652"/>
        <v>4.8419308933773664E-2</v>
      </c>
      <c r="AK682" s="16">
        <f t="shared" si="667"/>
        <v>31.74995997416778</v>
      </c>
      <c r="AL682" s="16">
        <f t="shared" si="668"/>
        <v>31.746844222561151</v>
      </c>
      <c r="AM682" s="32">
        <f t="shared" si="619"/>
        <v>6.1112978412743821</v>
      </c>
      <c r="AN682" s="32">
        <f t="shared" si="620"/>
        <v>-5.7510433383877694E-4</v>
      </c>
      <c r="AO682" s="32">
        <f t="shared" si="621"/>
        <v>5.1969328339155796</v>
      </c>
      <c r="AP682" s="32">
        <f t="shared" si="622"/>
        <v>-5.7510433383877694E-4</v>
      </c>
      <c r="AQ682" s="32">
        <f t="shared" si="623"/>
        <v>3.2155637802001551</v>
      </c>
      <c r="AR682" s="56">
        <f t="shared" si="653"/>
        <v>3812.6026644267031</v>
      </c>
      <c r="AS682" s="56">
        <f t="shared" si="653"/>
        <v>-0.13472113916570752</v>
      </c>
      <c r="AT682" s="56">
        <f t="shared" si="653"/>
        <v>1084.0086086308652</v>
      </c>
      <c r="AU682" s="55">
        <f t="shared" si="654"/>
        <v>0.31005890174502254</v>
      </c>
      <c r="AV682" s="56">
        <f t="shared" si="624"/>
        <v>11547.711153848482</v>
      </c>
      <c r="AW682" s="53">
        <f t="shared" si="625"/>
        <v>1.0320446073997807E-2</v>
      </c>
      <c r="AX682" s="53">
        <f t="shared" si="626"/>
        <v>9.6758170763747153E-2</v>
      </c>
      <c r="AY682" s="56">
        <f t="shared" si="627"/>
        <v>676.65265472384135</v>
      </c>
      <c r="AZ682" s="56">
        <f t="shared" si="628"/>
        <v>399.60949191969576</v>
      </c>
      <c r="BA682" s="53">
        <f t="shared" si="629"/>
        <v>7.4403432051347793E-3</v>
      </c>
      <c r="BB682" s="56">
        <f t="shared" si="630"/>
        <v>277.10520076940486</v>
      </c>
      <c r="BC682" s="56">
        <f t="shared" si="631"/>
        <v>-6.2037965259264638E-2</v>
      </c>
      <c r="BD682" s="53">
        <f t="shared" si="632"/>
        <v>-5.5444708173655013E-8</v>
      </c>
      <c r="BE682" s="32">
        <f t="shared" si="633"/>
        <v>6.1112978128898012</v>
      </c>
      <c r="BF682" s="53">
        <f t="shared" si="634"/>
        <v>8.4103824477483133E-7</v>
      </c>
      <c r="BG682" s="51">
        <f t="shared" si="655"/>
        <v>6.1112986539280456</v>
      </c>
      <c r="BH682" s="51">
        <f t="shared" si="635"/>
        <v>-8.9372221826492255E-3</v>
      </c>
      <c r="BI682" s="51">
        <f t="shared" si="636"/>
        <v>-8.3789912170661326E-2</v>
      </c>
    </row>
    <row r="683" spans="1:61" ht="12.75" customHeight="1" x14ac:dyDescent="0.2">
      <c r="A683" s="45">
        <f t="shared" si="637"/>
        <v>657</v>
      </c>
      <c r="B683" s="57">
        <f t="shared" si="656"/>
        <v>9.6758170763747153E-2</v>
      </c>
      <c r="C683" s="16">
        <f t="shared" si="638"/>
        <v>9.053083673461515E-2</v>
      </c>
      <c r="D683" s="34">
        <f t="shared" si="639"/>
        <v>1</v>
      </c>
      <c r="E683" s="49">
        <f t="shared" si="657"/>
        <v>7.8384491969197473E-2</v>
      </c>
      <c r="F683" s="49">
        <f t="shared" si="640"/>
        <v>4.5295751440911906E-2</v>
      </c>
      <c r="G683" s="20">
        <f t="shared" si="611"/>
        <v>4.5295751440911906E-2</v>
      </c>
      <c r="H683" s="49">
        <f t="shared" si="641"/>
        <v>30.022180058191704</v>
      </c>
      <c r="I683" s="20">
        <f t="shared" si="612"/>
        <v>30.022180058191704</v>
      </c>
      <c r="J683" s="57">
        <f t="shared" si="642"/>
        <v>0</v>
      </c>
      <c r="K683" s="16">
        <f t="shared" si="613"/>
        <v>30.022180058191704</v>
      </c>
      <c r="L683" s="34">
        <f t="shared" si="643"/>
        <v>1</v>
      </c>
      <c r="M683" s="49">
        <f t="shared" si="658"/>
        <v>59.977850925636709</v>
      </c>
      <c r="N683" s="20">
        <f t="shared" si="659"/>
        <v>59.977850925636709</v>
      </c>
      <c r="O683" s="16">
        <f t="shared" si="644"/>
        <v>30.022149074363291</v>
      </c>
      <c r="P683" s="49">
        <f t="shared" si="660"/>
        <v>4.5295751440911879E-2</v>
      </c>
      <c r="Q683" s="20">
        <f t="shared" si="614"/>
        <v>4.5295751440911879E-2</v>
      </c>
      <c r="R683" s="49">
        <f t="shared" si="661"/>
        <v>9.0530836737250403E-2</v>
      </c>
      <c r="S683" s="20">
        <f t="shared" si="615"/>
        <v>9.0530836737250403E-2</v>
      </c>
      <c r="T683" s="57">
        <f t="shared" si="662"/>
        <v>-8.3789912170661326E-2</v>
      </c>
      <c r="U683" s="16">
        <f t="shared" si="645"/>
        <v>-5.4054202014638536E-3</v>
      </c>
      <c r="V683" s="16">
        <f t="shared" si="663"/>
        <v>-5.4054202014638536E-3</v>
      </c>
      <c r="W683" s="34">
        <f t="shared" si="616"/>
        <v>4</v>
      </c>
      <c r="X683" s="49">
        <f t="shared" si="664"/>
        <v>59.977820089152758</v>
      </c>
      <c r="Y683" s="20">
        <f t="shared" si="665"/>
        <v>59.977820089152758</v>
      </c>
      <c r="Z683" s="16">
        <f t="shared" si="646"/>
        <v>30.022179910847242</v>
      </c>
      <c r="AA683" s="49">
        <f t="shared" si="617"/>
        <v>-3.1236114504925631E-3</v>
      </c>
      <c r="AB683" s="20">
        <f t="shared" si="647"/>
        <v>359.99687638854948</v>
      </c>
      <c r="AC683" s="49">
        <f t="shared" si="648"/>
        <v>6.2430374021563489E-3</v>
      </c>
      <c r="AD683" s="20">
        <f t="shared" si="649"/>
        <v>359.99375696259784</v>
      </c>
      <c r="AF683" s="58">
        <f t="shared" si="666"/>
        <v>6.1112986539280456</v>
      </c>
      <c r="AG683" s="51">
        <f t="shared" si="650"/>
        <v>366.67791923568274</v>
      </c>
      <c r="AH683" s="16">
        <f t="shared" si="651"/>
        <v>250.00767220614733</v>
      </c>
      <c r="AI683" s="52">
        <f t="shared" si="618"/>
        <v>159.84383786299892</v>
      </c>
      <c r="AJ683" s="52">
        <f t="shared" si="652"/>
        <v>4.8419362891422679E-2</v>
      </c>
      <c r="AK683" s="16">
        <f t="shared" si="667"/>
        <v>31.798379337059202</v>
      </c>
      <c r="AL683" s="16">
        <f t="shared" si="668"/>
        <v>31.795255725608683</v>
      </c>
      <c r="AM683" s="32">
        <f t="shared" si="619"/>
        <v>6.1112986267312861</v>
      </c>
      <c r="AN683" s="32">
        <f t="shared" si="620"/>
        <v>-5.7655445885984569E-4</v>
      </c>
      <c r="AO683" s="32">
        <f t="shared" si="621"/>
        <v>5.1942146878610407</v>
      </c>
      <c r="AP683" s="32">
        <f t="shared" si="622"/>
        <v>-5.7655445885984569E-4</v>
      </c>
      <c r="AQ683" s="32">
        <f t="shared" si="623"/>
        <v>3.2199541427629566</v>
      </c>
      <c r="AR683" s="56">
        <f t="shared" ref="AR683:AT698" si="669">AR682+AO683</f>
        <v>3817.796879114564</v>
      </c>
      <c r="AS683" s="56">
        <f t="shared" si="669"/>
        <v>-0.13529769362456737</v>
      </c>
      <c r="AT683" s="56">
        <f t="shared" si="669"/>
        <v>1087.228562773628</v>
      </c>
      <c r="AU683" s="55">
        <f t="shared" si="654"/>
        <v>0.31005890174502254</v>
      </c>
      <c r="AV683" s="56">
        <f t="shared" si="624"/>
        <v>11547.714122713038</v>
      </c>
      <c r="AW683" s="53">
        <f t="shared" si="625"/>
        <v>1.0320448727338035E-2</v>
      </c>
      <c r="AX683" s="53">
        <f t="shared" si="626"/>
        <v>9.6758183201791415E-2</v>
      </c>
      <c r="AY683" s="56">
        <f t="shared" si="627"/>
        <v>676.65256774168233</v>
      </c>
      <c r="AZ683" s="56">
        <f t="shared" si="628"/>
        <v>399.60959465749733</v>
      </c>
      <c r="BA683" s="53">
        <f t="shared" si="629"/>
        <v>7.4403432051347793E-3</v>
      </c>
      <c r="BB683" s="56">
        <f t="shared" si="630"/>
        <v>277.10527201190467</v>
      </c>
      <c r="BC683" s="56">
        <f t="shared" si="631"/>
        <v>-6.2298927719666608E-2</v>
      </c>
      <c r="BD683" s="53">
        <f t="shared" si="632"/>
        <v>-5.5677936123682034E-8</v>
      </c>
      <c r="BE683" s="32">
        <f t="shared" si="633"/>
        <v>6.1112985982501096</v>
      </c>
      <c r="BF683" s="53">
        <f t="shared" si="634"/>
        <v>8.4315881350873828E-7</v>
      </c>
      <c r="BG683" s="51">
        <f t="shared" si="655"/>
        <v>6.1112994414089234</v>
      </c>
      <c r="BH683" s="51">
        <f t="shared" si="635"/>
        <v>-8.9372221824494166E-3</v>
      </c>
      <c r="BI683" s="51">
        <f t="shared" si="636"/>
        <v>-8.3789901397785499E-2</v>
      </c>
    </row>
    <row r="684" spans="1:61" ht="12.75" customHeight="1" x14ac:dyDescent="0.2">
      <c r="A684" s="45">
        <f t="shared" si="637"/>
        <v>658</v>
      </c>
      <c r="B684" s="57">
        <f t="shared" si="656"/>
        <v>9.6758183201791415E-2</v>
      </c>
      <c r="C684" s="16">
        <f t="shared" si="638"/>
        <v>9.0515145799656693E-2</v>
      </c>
      <c r="D684" s="34">
        <f t="shared" si="639"/>
        <v>1</v>
      </c>
      <c r="E684" s="49">
        <f t="shared" si="657"/>
        <v>7.8370881885155882E-2</v>
      </c>
      <c r="F684" s="49">
        <f t="shared" si="640"/>
        <v>4.5287942885352837E-2</v>
      </c>
      <c r="G684" s="20">
        <f t="shared" si="611"/>
        <v>4.5287942885352837E-2</v>
      </c>
      <c r="H684" s="49">
        <f t="shared" si="641"/>
        <v>30.022210883955484</v>
      </c>
      <c r="I684" s="20">
        <f t="shared" si="612"/>
        <v>30.022210883955484</v>
      </c>
      <c r="J684" s="57">
        <f t="shared" si="642"/>
        <v>0</v>
      </c>
      <c r="K684" s="16">
        <f t="shared" si="613"/>
        <v>30.022210883955484</v>
      </c>
      <c r="L684" s="34">
        <f t="shared" si="643"/>
        <v>1</v>
      </c>
      <c r="M684" s="49">
        <f t="shared" si="658"/>
        <v>59.977820089152758</v>
      </c>
      <c r="N684" s="20">
        <f t="shared" si="659"/>
        <v>59.977820089152758</v>
      </c>
      <c r="O684" s="16">
        <f t="shared" si="644"/>
        <v>30.022179910847242</v>
      </c>
      <c r="P684" s="49">
        <f t="shared" si="660"/>
        <v>4.528794288535283E-2</v>
      </c>
      <c r="Q684" s="20">
        <f t="shared" si="614"/>
        <v>4.528794288535283E-2</v>
      </c>
      <c r="R684" s="49">
        <f t="shared" si="661"/>
        <v>9.0515145802957428E-2</v>
      </c>
      <c r="S684" s="20">
        <f t="shared" si="615"/>
        <v>9.0515145802957428E-2</v>
      </c>
      <c r="T684" s="57">
        <f t="shared" si="662"/>
        <v>-8.3789901397785499E-2</v>
      </c>
      <c r="U684" s="16">
        <f t="shared" si="645"/>
        <v>-5.4190195126296165E-3</v>
      </c>
      <c r="V684" s="16">
        <f t="shared" si="663"/>
        <v>-5.4190195126296165E-3</v>
      </c>
      <c r="W684" s="34">
        <f t="shared" si="616"/>
        <v>4</v>
      </c>
      <c r="X684" s="49">
        <f t="shared" si="664"/>
        <v>59.977789264131502</v>
      </c>
      <c r="Y684" s="20">
        <f t="shared" si="665"/>
        <v>59.977789264131502</v>
      </c>
      <c r="Z684" s="16">
        <f t="shared" si="646"/>
        <v>30.022210735868498</v>
      </c>
      <c r="AA684" s="49">
        <f t="shared" si="617"/>
        <v>-3.1314739263598743E-3</v>
      </c>
      <c r="AB684" s="20">
        <f t="shared" si="647"/>
        <v>359.99686852607363</v>
      </c>
      <c r="AC684" s="49">
        <f t="shared" si="648"/>
        <v>6.2587459813270357E-3</v>
      </c>
      <c r="AD684" s="20">
        <f t="shared" si="649"/>
        <v>359.99374125401869</v>
      </c>
      <c r="AF684" s="58">
        <f t="shared" si="666"/>
        <v>6.1112994414089234</v>
      </c>
      <c r="AG684" s="51">
        <f t="shared" si="650"/>
        <v>366.67796648453543</v>
      </c>
      <c r="AH684" s="16">
        <f t="shared" si="651"/>
        <v>250.00770442127418</v>
      </c>
      <c r="AI684" s="52">
        <f t="shared" si="618"/>
        <v>159.8438790568535</v>
      </c>
      <c r="AJ684" s="52">
        <f t="shared" si="652"/>
        <v>4.8419416811725569E-2</v>
      </c>
      <c r="AK684" s="16">
        <f t="shared" si="667"/>
        <v>31.846798753870928</v>
      </c>
      <c r="AL684" s="16">
        <f t="shared" si="668"/>
        <v>31.843667279944555</v>
      </c>
      <c r="AM684" s="32">
        <f t="shared" si="619"/>
        <v>6.1112994140751411</v>
      </c>
      <c r="AN684" s="32">
        <f t="shared" si="620"/>
        <v>-5.7800506691041149E-4</v>
      </c>
      <c r="AO684" s="32">
        <f t="shared" si="621"/>
        <v>5.1914928315504945</v>
      </c>
      <c r="AP684" s="32">
        <f t="shared" si="622"/>
        <v>-5.7800506691041149E-4</v>
      </c>
      <c r="AQ684" s="32">
        <f t="shared" si="623"/>
        <v>3.2243422132948285</v>
      </c>
      <c r="AR684" s="56">
        <f t="shared" si="669"/>
        <v>3822.9883719461145</v>
      </c>
      <c r="AS684" s="56">
        <f t="shared" si="669"/>
        <v>-0.13587569869147778</v>
      </c>
      <c r="AT684" s="56">
        <f t="shared" si="669"/>
        <v>1090.4529049869229</v>
      </c>
      <c r="AU684" s="55">
        <f t="shared" si="654"/>
        <v>0.31005890174502254</v>
      </c>
      <c r="AV684" s="56">
        <f t="shared" si="624"/>
        <v>11547.717098710504</v>
      </c>
      <c r="AW684" s="53">
        <f t="shared" si="625"/>
        <v>1.0320451387053104E-2</v>
      </c>
      <c r="AX684" s="53">
        <f t="shared" si="626"/>
        <v>9.6758195669717412E-2</v>
      </c>
      <c r="AY684" s="56">
        <f t="shared" si="627"/>
        <v>676.65248055057623</v>
      </c>
      <c r="AZ684" s="56">
        <f t="shared" si="628"/>
        <v>399.60969764213371</v>
      </c>
      <c r="BA684" s="53">
        <f t="shared" si="629"/>
        <v>7.4403432051347793E-3</v>
      </c>
      <c r="BB684" s="56">
        <f t="shared" si="630"/>
        <v>277.10534342556957</v>
      </c>
      <c r="BC684" s="56">
        <f t="shared" si="631"/>
        <v>-6.2560517127053572E-2</v>
      </c>
      <c r="BD684" s="53">
        <f t="shared" si="632"/>
        <v>-5.5911724390161715E-8</v>
      </c>
      <c r="BE684" s="32">
        <f t="shared" si="633"/>
        <v>6.1112993854971993</v>
      </c>
      <c r="BF684" s="53">
        <f t="shared" si="634"/>
        <v>8.4528008782332498E-7</v>
      </c>
      <c r="BG684" s="51">
        <f t="shared" si="655"/>
        <v>6.111300230777287</v>
      </c>
      <c r="BH684" s="51">
        <f t="shared" si="635"/>
        <v>-8.9372221822490387E-3</v>
      </c>
      <c r="BI684" s="51">
        <f t="shared" si="636"/>
        <v>-8.3789890599030414E-2</v>
      </c>
    </row>
    <row r="685" spans="1:61" ht="12.75" customHeight="1" x14ac:dyDescent="0.2">
      <c r="A685" s="45">
        <f t="shared" si="637"/>
        <v>659</v>
      </c>
      <c r="B685" s="57">
        <f t="shared" si="656"/>
        <v>9.6758195669717412E-2</v>
      </c>
      <c r="C685" s="16">
        <f t="shared" si="638"/>
        <v>9.0499449688422828E-2</v>
      </c>
      <c r="D685" s="34">
        <f t="shared" si="639"/>
        <v>1</v>
      </c>
      <c r="E685" s="49">
        <f t="shared" si="657"/>
        <v>7.8357267336818484E-2</v>
      </c>
      <c r="F685" s="49">
        <f t="shared" si="640"/>
        <v>4.5280131709605716E-2</v>
      </c>
      <c r="G685" s="20">
        <f t="shared" si="611"/>
        <v>4.5280131709605716E-2</v>
      </c>
      <c r="H685" s="49">
        <f t="shared" si="641"/>
        <v>30.022241698254849</v>
      </c>
      <c r="I685" s="20">
        <f t="shared" si="612"/>
        <v>30.022241698254849</v>
      </c>
      <c r="J685" s="57">
        <f t="shared" si="642"/>
        <v>0</v>
      </c>
      <c r="K685" s="16">
        <f t="shared" si="613"/>
        <v>30.022241698254849</v>
      </c>
      <c r="L685" s="34">
        <f t="shared" si="643"/>
        <v>1</v>
      </c>
      <c r="M685" s="49">
        <f t="shared" si="658"/>
        <v>59.977789264131502</v>
      </c>
      <c r="N685" s="20">
        <f t="shared" si="659"/>
        <v>59.977789264131502</v>
      </c>
      <c r="O685" s="16">
        <f t="shared" si="644"/>
        <v>30.022210735868498</v>
      </c>
      <c r="P685" s="49">
        <f t="shared" si="660"/>
        <v>4.5280131709605716E-2</v>
      </c>
      <c r="Q685" s="20">
        <f t="shared" si="614"/>
        <v>4.5280131709605716E-2</v>
      </c>
      <c r="R685" s="49">
        <f t="shared" si="661"/>
        <v>9.0499449687477251E-2</v>
      </c>
      <c r="S685" s="20">
        <f t="shared" si="615"/>
        <v>9.0499449687477251E-2</v>
      </c>
      <c r="T685" s="57">
        <f t="shared" si="662"/>
        <v>-8.3789890599030414E-2</v>
      </c>
      <c r="U685" s="16">
        <f t="shared" si="645"/>
        <v>-5.4326232622119303E-3</v>
      </c>
      <c r="V685" s="16">
        <f t="shared" si="663"/>
        <v>-5.4326232622119303E-3</v>
      </c>
      <c r="W685" s="34">
        <f t="shared" si="616"/>
        <v>4</v>
      </c>
      <c r="X685" s="49">
        <f t="shared" si="664"/>
        <v>59.977758450576751</v>
      </c>
      <c r="Y685" s="20">
        <f t="shared" si="665"/>
        <v>59.977758450576751</v>
      </c>
      <c r="Z685" s="16">
        <f t="shared" si="646"/>
        <v>30.022241549423249</v>
      </c>
      <c r="AA685" s="49">
        <f t="shared" si="617"/>
        <v>-3.1393389851176734E-3</v>
      </c>
      <c r="AB685" s="20">
        <f t="shared" si="647"/>
        <v>359.99686066101486</v>
      </c>
      <c r="AC685" s="49">
        <f t="shared" si="648"/>
        <v>6.2744596694863184E-3</v>
      </c>
      <c r="AD685" s="20">
        <f t="shared" si="649"/>
        <v>359.9937255403305</v>
      </c>
      <c r="AF685" s="58">
        <f t="shared" si="666"/>
        <v>6.111300230777287</v>
      </c>
      <c r="AG685" s="51">
        <f t="shared" si="650"/>
        <v>366.67801384663721</v>
      </c>
      <c r="AH685" s="16">
        <f t="shared" si="651"/>
        <v>250.00773671361631</v>
      </c>
      <c r="AI685" s="52">
        <f t="shared" si="618"/>
        <v>159.84392034944943</v>
      </c>
      <c r="AJ685" s="52">
        <f t="shared" si="652"/>
        <v>4.8419470694739175E-2</v>
      </c>
      <c r="AK685" s="16">
        <f t="shared" si="667"/>
        <v>31.895218224565667</v>
      </c>
      <c r="AL685" s="16">
        <f t="shared" si="668"/>
        <v>31.892078885580531</v>
      </c>
      <c r="AM685" s="32">
        <f t="shared" si="619"/>
        <v>6.1113002033060928</v>
      </c>
      <c r="AN685" s="32">
        <f t="shared" si="620"/>
        <v>-5.7945614892549488E-4</v>
      </c>
      <c r="AO685" s="32">
        <f t="shared" si="621"/>
        <v>5.1887672669113396</v>
      </c>
      <c r="AP685" s="32">
        <f t="shared" si="622"/>
        <v>-5.7945614892549488E-4</v>
      </c>
      <c r="AQ685" s="32">
        <f t="shared" si="623"/>
        <v>3.22872798866032</v>
      </c>
      <c r="AR685" s="56">
        <f t="shared" si="669"/>
        <v>3828.1771392130258</v>
      </c>
      <c r="AS685" s="56">
        <f t="shared" si="669"/>
        <v>-0.13645515484040327</v>
      </c>
      <c r="AT685" s="56">
        <f t="shared" si="669"/>
        <v>1093.6816329755832</v>
      </c>
      <c r="AU685" s="55">
        <f t="shared" si="654"/>
        <v>0.31005890174502254</v>
      </c>
      <c r="AV685" s="56">
        <f t="shared" si="624"/>
        <v>11547.720081841413</v>
      </c>
      <c r="AW685" s="53">
        <f t="shared" si="625"/>
        <v>1.0320454053143489E-2</v>
      </c>
      <c r="AX685" s="53">
        <f t="shared" si="626"/>
        <v>9.6758208167527268E-2</v>
      </c>
      <c r="AY685" s="56">
        <f t="shared" si="627"/>
        <v>676.65239315050735</v>
      </c>
      <c r="AZ685" s="56">
        <f t="shared" si="628"/>
        <v>399.60980087362361</v>
      </c>
      <c r="BA685" s="53">
        <f t="shared" si="629"/>
        <v>7.4403432051347793E-3</v>
      </c>
      <c r="BB685" s="56">
        <f t="shared" si="630"/>
        <v>277.10541501041251</v>
      </c>
      <c r="BC685" s="56">
        <f t="shared" si="631"/>
        <v>-6.2822733528776098E-2</v>
      </c>
      <c r="BD685" s="53">
        <f t="shared" si="632"/>
        <v>-5.6146073015412279E-8</v>
      </c>
      <c r="BE685" s="32">
        <f t="shared" si="633"/>
        <v>6.1113001746312143</v>
      </c>
      <c r="BF685" s="53">
        <f t="shared" si="634"/>
        <v>8.4740205445962302E-7</v>
      </c>
      <c r="BG685" s="51">
        <f t="shared" si="655"/>
        <v>6.1113010220332686</v>
      </c>
      <c r="BH685" s="51">
        <f t="shared" si="635"/>
        <v>-8.9372221820480918E-3</v>
      </c>
      <c r="BI685" s="51">
        <f t="shared" si="636"/>
        <v>-8.378987977439413E-2</v>
      </c>
    </row>
    <row r="686" spans="1:61" ht="12.75" customHeight="1" x14ac:dyDescent="0.2">
      <c r="A686" s="45">
        <f t="shared" si="637"/>
        <v>660</v>
      </c>
      <c r="B686" s="57">
        <f t="shared" si="656"/>
        <v>9.6758208167527268E-2</v>
      </c>
      <c r="C686" s="16">
        <f t="shared" si="638"/>
        <v>9.0483748498002115E-2</v>
      </c>
      <c r="D686" s="34">
        <f t="shared" si="639"/>
        <v>1</v>
      </c>
      <c r="E686" s="49">
        <f t="shared" si="657"/>
        <v>7.8343648408250061E-2</v>
      </c>
      <c r="F686" s="49">
        <f t="shared" si="640"/>
        <v>4.5272317962243305E-2</v>
      </c>
      <c r="G686" s="20">
        <f t="shared" si="611"/>
        <v>4.5272317962243305E-2</v>
      </c>
      <c r="H686" s="49">
        <f t="shared" si="641"/>
        <v>30.022272501086078</v>
      </c>
      <c r="I686" s="20">
        <f t="shared" si="612"/>
        <v>30.022272501086078</v>
      </c>
      <c r="J686" s="57">
        <f t="shared" si="642"/>
        <v>0</v>
      </c>
      <c r="K686" s="16">
        <f t="shared" si="613"/>
        <v>30.022272501086078</v>
      </c>
      <c r="L686" s="34">
        <f t="shared" si="643"/>
        <v>1</v>
      </c>
      <c r="M686" s="49">
        <f t="shared" si="658"/>
        <v>59.977758450576765</v>
      </c>
      <c r="N686" s="20">
        <f t="shared" si="659"/>
        <v>59.977758450576765</v>
      </c>
      <c r="O686" s="16">
        <f t="shared" si="644"/>
        <v>30.022241549423235</v>
      </c>
      <c r="P686" s="49">
        <f t="shared" si="660"/>
        <v>4.5272317962243291E-2</v>
      </c>
      <c r="Q686" s="20">
        <f t="shared" si="614"/>
        <v>4.5272317962243291E-2</v>
      </c>
      <c r="R686" s="49">
        <f t="shared" si="661"/>
        <v>9.0483748496887756E-2</v>
      </c>
      <c r="S686" s="20">
        <f t="shared" si="615"/>
        <v>9.0483748496887756E-2</v>
      </c>
      <c r="T686" s="57">
        <f t="shared" si="662"/>
        <v>-8.378987977439413E-2</v>
      </c>
      <c r="U686" s="16">
        <f t="shared" si="645"/>
        <v>-5.4462313661440692E-3</v>
      </c>
      <c r="V686" s="16">
        <f t="shared" si="663"/>
        <v>-5.4462313661440692E-3</v>
      </c>
      <c r="W686" s="34">
        <f t="shared" si="616"/>
        <v>4</v>
      </c>
      <c r="X686" s="49">
        <f t="shared" si="664"/>
        <v>59.977727648492269</v>
      </c>
      <c r="Y686" s="20">
        <f t="shared" si="665"/>
        <v>59.977727648492269</v>
      </c>
      <c r="Z686" s="16">
        <f t="shared" si="646"/>
        <v>30.022272351507731</v>
      </c>
      <c r="AA686" s="49">
        <f t="shared" si="617"/>
        <v>-3.1472065781846322E-3</v>
      </c>
      <c r="AB686" s="20">
        <f t="shared" si="647"/>
        <v>359.99685279342179</v>
      </c>
      <c r="AC686" s="49">
        <f t="shared" si="648"/>
        <v>6.2901784862645803E-3</v>
      </c>
      <c r="AD686" s="20">
        <f t="shared" si="649"/>
        <v>359.99370982151373</v>
      </c>
      <c r="AF686" s="58">
        <f t="shared" si="666"/>
        <v>6.1113010220332686</v>
      </c>
      <c r="AG686" s="51">
        <f t="shared" si="650"/>
        <v>366.6780613219961</v>
      </c>
      <c r="AH686" s="16">
        <f t="shared" si="651"/>
        <v>250.00776908317917</v>
      </c>
      <c r="AI686" s="52">
        <f t="shared" si="618"/>
        <v>159.84396174079382</v>
      </c>
      <c r="AJ686" s="52">
        <f t="shared" si="652"/>
        <v>4.8419524540463499E-2</v>
      </c>
      <c r="AK686" s="16">
        <f t="shared" si="667"/>
        <v>31.943637749106131</v>
      </c>
      <c r="AL686" s="16">
        <f t="shared" si="668"/>
        <v>31.940490542527925</v>
      </c>
      <c r="AM686" s="32">
        <f t="shared" si="619"/>
        <v>6.1113009944242735</v>
      </c>
      <c r="AN686" s="32">
        <f t="shared" si="620"/>
        <v>-5.809076959398836E-4</v>
      </c>
      <c r="AO686" s="32">
        <f t="shared" si="621"/>
        <v>5.1860379958736429</v>
      </c>
      <c r="AP686" s="32">
        <f t="shared" si="622"/>
        <v>-5.809076959398836E-4</v>
      </c>
      <c r="AQ686" s="32">
        <f t="shared" si="623"/>
        <v>3.2331114657255489</v>
      </c>
      <c r="AR686" s="56">
        <f t="shared" si="669"/>
        <v>3833.3631772088993</v>
      </c>
      <c r="AS686" s="56">
        <f t="shared" si="669"/>
        <v>-0.13703606253634315</v>
      </c>
      <c r="AT686" s="56">
        <f t="shared" si="669"/>
        <v>1096.9147444413088</v>
      </c>
      <c r="AU686" s="55">
        <f t="shared" si="654"/>
        <v>0.31005890174502254</v>
      </c>
      <c r="AV686" s="56">
        <f t="shared" si="624"/>
        <v>11547.723072106277</v>
      </c>
      <c r="AW686" s="53">
        <f t="shared" si="625"/>
        <v>1.0320456725609649E-2</v>
      </c>
      <c r="AX686" s="53">
        <f t="shared" si="626"/>
        <v>9.675822069522319E-2</v>
      </c>
      <c r="AY686" s="56">
        <f t="shared" si="627"/>
        <v>676.65230554146115</v>
      </c>
      <c r="AZ686" s="56">
        <f t="shared" si="628"/>
        <v>399.60990435198454</v>
      </c>
      <c r="BA686" s="53">
        <f t="shared" si="629"/>
        <v>7.4403432051347793E-3</v>
      </c>
      <c r="BB686" s="56">
        <f t="shared" si="630"/>
        <v>277.10548676644578</v>
      </c>
      <c r="BC686" s="56">
        <f t="shared" si="631"/>
        <v>-6.3085576969172052E-2</v>
      </c>
      <c r="BD686" s="53">
        <f t="shared" si="632"/>
        <v>-5.638098203905949E-8</v>
      </c>
      <c r="BE686" s="32">
        <f t="shared" si="633"/>
        <v>6.111300965652287</v>
      </c>
      <c r="BF686" s="53">
        <f t="shared" si="634"/>
        <v>8.4952470030457198E-7</v>
      </c>
      <c r="BG686" s="51">
        <f t="shared" si="655"/>
        <v>6.1113018151769873</v>
      </c>
      <c r="BH686" s="51">
        <f t="shared" si="635"/>
        <v>-8.9372221818465759E-3</v>
      </c>
      <c r="BI686" s="51">
        <f t="shared" si="636"/>
        <v>-8.3789868923874855E-2</v>
      </c>
    </row>
    <row r="687" spans="1:61" ht="12.75" customHeight="1" x14ac:dyDescent="0.2">
      <c r="A687" s="45">
        <f t="shared" si="637"/>
        <v>661</v>
      </c>
      <c r="B687" s="57">
        <f t="shared" si="656"/>
        <v>9.675822069522319E-2</v>
      </c>
      <c r="C687" s="16">
        <f t="shared" si="638"/>
        <v>9.0468042208954103E-2</v>
      </c>
      <c r="D687" s="34">
        <f t="shared" si="639"/>
        <v>1</v>
      </c>
      <c r="E687" s="49">
        <f t="shared" si="657"/>
        <v>7.8330025082620852E-2</v>
      </c>
      <c r="F687" s="49">
        <f t="shared" si="640"/>
        <v>4.526450163353473E-2</v>
      </c>
      <c r="G687" s="20">
        <f t="shared" si="611"/>
        <v>4.526450163353473E-2</v>
      </c>
      <c r="H687" s="49">
        <f t="shared" si="641"/>
        <v>30.0223032924454</v>
      </c>
      <c r="I687" s="20">
        <f t="shared" si="612"/>
        <v>30.0223032924454</v>
      </c>
      <c r="J687" s="57">
        <f t="shared" si="642"/>
        <v>0</v>
      </c>
      <c r="K687" s="16">
        <f t="shared" si="613"/>
        <v>30.0223032924454</v>
      </c>
      <c r="L687" s="34">
        <f t="shared" si="643"/>
        <v>1</v>
      </c>
      <c r="M687" s="49">
        <f t="shared" si="658"/>
        <v>59.977727648492269</v>
      </c>
      <c r="N687" s="20">
        <f t="shared" si="659"/>
        <v>59.977727648492269</v>
      </c>
      <c r="O687" s="16">
        <f t="shared" si="644"/>
        <v>30.022272351507731</v>
      </c>
      <c r="P687" s="49">
        <f t="shared" si="660"/>
        <v>4.526450163353473E-2</v>
      </c>
      <c r="Q687" s="20">
        <f t="shared" si="614"/>
        <v>4.526450163353473E-2</v>
      </c>
      <c r="R687" s="49">
        <f t="shared" si="661"/>
        <v>9.046804220839072E-2</v>
      </c>
      <c r="S687" s="20">
        <f t="shared" si="615"/>
        <v>9.046804220839072E-2</v>
      </c>
      <c r="T687" s="57">
        <f t="shared" si="662"/>
        <v>-8.3789868923874855E-2</v>
      </c>
      <c r="U687" s="16">
        <f t="shared" si="645"/>
        <v>-5.4598438412540029E-3</v>
      </c>
      <c r="V687" s="16">
        <f t="shared" si="663"/>
        <v>-5.4598438412540029E-3</v>
      </c>
      <c r="W687" s="34">
        <f t="shared" si="616"/>
        <v>4</v>
      </c>
      <c r="X687" s="49">
        <f t="shared" si="664"/>
        <v>59.977696857881789</v>
      </c>
      <c r="Y687" s="20">
        <f t="shared" si="665"/>
        <v>59.977696857881789</v>
      </c>
      <c r="Z687" s="16">
        <f t="shared" si="646"/>
        <v>30.022303142118211</v>
      </c>
      <c r="AA687" s="49">
        <f t="shared" si="617"/>
        <v>-3.1550767152831241E-3</v>
      </c>
      <c r="AB687" s="20">
        <f t="shared" si="647"/>
        <v>359.9968449232847</v>
      </c>
      <c r="AC687" s="49">
        <f t="shared" si="648"/>
        <v>6.3059022777356977E-3</v>
      </c>
      <c r="AD687" s="20">
        <f t="shared" si="649"/>
        <v>359.99369409772225</v>
      </c>
      <c r="AF687" s="58">
        <f t="shared" si="666"/>
        <v>6.1113018151769873</v>
      </c>
      <c r="AG687" s="51">
        <f t="shared" si="650"/>
        <v>366.67810891061924</v>
      </c>
      <c r="AH687" s="16">
        <f t="shared" si="651"/>
        <v>250.00780152996768</v>
      </c>
      <c r="AI687" s="52">
        <f t="shared" si="618"/>
        <v>159.84400323089292</v>
      </c>
      <c r="AJ687" s="52">
        <f t="shared" si="652"/>
        <v>4.8419578348841696E-2</v>
      </c>
      <c r="AK687" s="16">
        <f t="shared" si="667"/>
        <v>31.992057327454972</v>
      </c>
      <c r="AL687" s="16">
        <f t="shared" si="668"/>
        <v>31.98890225073967</v>
      </c>
      <c r="AM687" s="32">
        <f t="shared" si="619"/>
        <v>6.1113017874298032</v>
      </c>
      <c r="AN687" s="32">
        <f t="shared" si="620"/>
        <v>-5.8235970975002509E-4</v>
      </c>
      <c r="AO687" s="32">
        <f t="shared" si="621"/>
        <v>5.1833050203734023</v>
      </c>
      <c r="AP687" s="32">
        <f t="shared" si="622"/>
        <v>-5.8235970975002509E-4</v>
      </c>
      <c r="AQ687" s="32">
        <f t="shared" si="623"/>
        <v>3.2374926413529637</v>
      </c>
      <c r="AR687" s="56">
        <f t="shared" si="669"/>
        <v>3838.5464822292729</v>
      </c>
      <c r="AS687" s="56">
        <f t="shared" si="669"/>
        <v>-0.13761842224609316</v>
      </c>
      <c r="AT687" s="56">
        <f t="shared" si="669"/>
        <v>1100.1522370826617</v>
      </c>
      <c r="AU687" s="55">
        <f t="shared" si="654"/>
        <v>0.31005890174502254</v>
      </c>
      <c r="AV687" s="56">
        <f t="shared" si="624"/>
        <v>11547.726069505548</v>
      </c>
      <c r="AW687" s="53">
        <f t="shared" si="625"/>
        <v>1.0320459404451986E-2</v>
      </c>
      <c r="AX687" s="53">
        <f t="shared" si="626"/>
        <v>9.6758233252807024E-2</v>
      </c>
      <c r="AY687" s="56">
        <f t="shared" si="627"/>
        <v>676.65221772342466</v>
      </c>
      <c r="AZ687" s="56">
        <f t="shared" si="628"/>
        <v>399.61000807723229</v>
      </c>
      <c r="BA687" s="53">
        <f t="shared" si="629"/>
        <v>7.4403432051347793E-3</v>
      </c>
      <c r="BB687" s="56">
        <f t="shared" si="630"/>
        <v>277.10555869368017</v>
      </c>
      <c r="BC687" s="56">
        <f t="shared" si="631"/>
        <v>-6.3349047487804455E-2</v>
      </c>
      <c r="BD687" s="53">
        <f t="shared" si="632"/>
        <v>-5.6616451496461678E-8</v>
      </c>
      <c r="BE687" s="32">
        <f t="shared" si="633"/>
        <v>6.1113017585605363</v>
      </c>
      <c r="BF687" s="53">
        <f t="shared" si="634"/>
        <v>8.5164802798306503E-7</v>
      </c>
      <c r="BG687" s="51">
        <f t="shared" si="655"/>
        <v>6.1113026102085639</v>
      </c>
      <c r="BH687" s="51">
        <f t="shared" si="635"/>
        <v>-8.9372221816444927E-3</v>
      </c>
      <c r="BI687" s="51">
        <f t="shared" si="636"/>
        <v>-8.3789858047470966E-2</v>
      </c>
    </row>
    <row r="688" spans="1:61" ht="12.75" customHeight="1" x14ac:dyDescent="0.2">
      <c r="A688" s="45">
        <f t="shared" si="637"/>
        <v>662</v>
      </c>
      <c r="B688" s="57">
        <f t="shared" si="656"/>
        <v>9.6758233252807024E-2</v>
      </c>
      <c r="C688" s="16">
        <f t="shared" si="638"/>
        <v>9.045233097504024E-2</v>
      </c>
      <c r="D688" s="34">
        <f t="shared" si="639"/>
        <v>1</v>
      </c>
      <c r="E688" s="49">
        <f t="shared" si="657"/>
        <v>7.8316397493064641E-2</v>
      </c>
      <c r="F688" s="49">
        <f t="shared" si="640"/>
        <v>4.5256682800408697E-2</v>
      </c>
      <c r="G688" s="20">
        <f t="shared" si="611"/>
        <v>4.5256682800408697E-2</v>
      </c>
      <c r="H688" s="49">
        <f t="shared" si="641"/>
        <v>30.022334072329166</v>
      </c>
      <c r="I688" s="20">
        <f t="shared" si="612"/>
        <v>30.022334072329166</v>
      </c>
      <c r="J688" s="57">
        <f t="shared" si="642"/>
        <v>0</v>
      </c>
      <c r="K688" s="16">
        <f t="shared" si="613"/>
        <v>30.022334072329166</v>
      </c>
      <c r="L688" s="34">
        <f t="shared" si="643"/>
        <v>1</v>
      </c>
      <c r="M688" s="49">
        <f t="shared" si="658"/>
        <v>59.977696857881789</v>
      </c>
      <c r="N688" s="20">
        <f t="shared" si="659"/>
        <v>59.977696857881789</v>
      </c>
      <c r="O688" s="16">
        <f t="shared" si="644"/>
        <v>30.022303142118211</v>
      </c>
      <c r="P688" s="49">
        <f t="shared" si="660"/>
        <v>4.5256682800408669E-2</v>
      </c>
      <c r="Q688" s="20">
        <f t="shared" si="614"/>
        <v>4.5256682800408669E-2</v>
      </c>
      <c r="R688" s="49">
        <f t="shared" si="661"/>
        <v>9.0452330972464537E-2</v>
      </c>
      <c r="S688" s="20">
        <f t="shared" si="615"/>
        <v>9.0452330972464537E-2</v>
      </c>
      <c r="T688" s="57">
        <f t="shared" si="662"/>
        <v>-8.3789858047470966E-2</v>
      </c>
      <c r="U688" s="16">
        <f t="shared" si="645"/>
        <v>-5.4734605544063258E-3</v>
      </c>
      <c r="V688" s="16">
        <f t="shared" si="663"/>
        <v>-5.4734605544063258E-3</v>
      </c>
      <c r="W688" s="34">
        <f t="shared" si="616"/>
        <v>4</v>
      </c>
      <c r="X688" s="49">
        <f t="shared" si="664"/>
        <v>59.977666078748946</v>
      </c>
      <c r="Y688" s="20">
        <f t="shared" si="665"/>
        <v>59.977666078748946</v>
      </c>
      <c r="Z688" s="16">
        <f t="shared" si="646"/>
        <v>30.022333921251054</v>
      </c>
      <c r="AA688" s="49">
        <f t="shared" si="617"/>
        <v>-3.1629493194762172E-3</v>
      </c>
      <c r="AB688" s="20">
        <f t="shared" si="647"/>
        <v>359.99683705068054</v>
      </c>
      <c r="AC688" s="49">
        <f t="shared" si="648"/>
        <v>6.3216310067635137E-3</v>
      </c>
      <c r="AD688" s="20">
        <f t="shared" si="649"/>
        <v>359.99367836899324</v>
      </c>
      <c r="AF688" s="58">
        <f t="shared" si="666"/>
        <v>6.1113026102085639</v>
      </c>
      <c r="AG688" s="51">
        <f t="shared" si="650"/>
        <v>366.67815661251382</v>
      </c>
      <c r="AH688" s="16">
        <f t="shared" si="651"/>
        <v>250.0078340539867</v>
      </c>
      <c r="AI688" s="52">
        <f t="shared" si="618"/>
        <v>159.84404481975301</v>
      </c>
      <c r="AJ688" s="52">
        <f t="shared" si="652"/>
        <v>4.8419632119873768E-2</v>
      </c>
      <c r="AK688" s="16">
        <f t="shared" si="667"/>
        <v>32.040476959574846</v>
      </c>
      <c r="AL688" s="16">
        <f t="shared" si="668"/>
        <v>32.037314010255386</v>
      </c>
      <c r="AM688" s="32">
        <f t="shared" si="619"/>
        <v>6.1113025823228018</v>
      </c>
      <c r="AN688" s="32">
        <f t="shared" si="620"/>
        <v>-5.8381217615692212E-4</v>
      </c>
      <c r="AO688" s="32">
        <f t="shared" si="621"/>
        <v>5.1805683423443787</v>
      </c>
      <c r="AP688" s="32">
        <f t="shared" si="622"/>
        <v>-5.8381217615692212E-4</v>
      </c>
      <c r="AQ688" s="32">
        <f t="shared" si="623"/>
        <v>3.2418715124144817</v>
      </c>
      <c r="AR688" s="56">
        <f t="shared" si="669"/>
        <v>3843.7270505716174</v>
      </c>
      <c r="AS688" s="56">
        <f t="shared" si="669"/>
        <v>-0.13820223442225008</v>
      </c>
      <c r="AT688" s="56">
        <f t="shared" si="669"/>
        <v>1103.3941085950762</v>
      </c>
      <c r="AU688" s="55">
        <f t="shared" si="654"/>
        <v>0.31005890174502254</v>
      </c>
      <c r="AV688" s="56">
        <f t="shared" si="624"/>
        <v>11547.729074039682</v>
      </c>
      <c r="AW688" s="53">
        <f t="shared" si="625"/>
        <v>1.0320462089670909E-2</v>
      </c>
      <c r="AX688" s="53">
        <f t="shared" si="626"/>
        <v>9.6758245840280671E-2</v>
      </c>
      <c r="AY688" s="56">
        <f t="shared" si="627"/>
        <v>676.65212969638469</v>
      </c>
      <c r="AZ688" s="56">
        <f t="shared" si="628"/>
        <v>399.61011204938251</v>
      </c>
      <c r="BA688" s="53">
        <f t="shared" si="629"/>
        <v>7.4403432051347793E-3</v>
      </c>
      <c r="BB688" s="56">
        <f t="shared" si="630"/>
        <v>277.10563079212665</v>
      </c>
      <c r="BC688" s="56">
        <f t="shared" si="631"/>
        <v>-6.3613145124463699E-2</v>
      </c>
      <c r="BD688" s="53">
        <f t="shared" si="632"/>
        <v>-5.6852481423180416E-8</v>
      </c>
      <c r="BE688" s="32">
        <f t="shared" si="633"/>
        <v>6.1113025533560821</v>
      </c>
      <c r="BF688" s="53">
        <f t="shared" si="634"/>
        <v>8.5377201672811493E-7</v>
      </c>
      <c r="BG688" s="51">
        <f t="shared" si="655"/>
        <v>6.1113034071280987</v>
      </c>
      <c r="BH688" s="51">
        <f t="shared" si="635"/>
        <v>-8.9372221814418406E-3</v>
      </c>
      <c r="BI688" s="51">
        <f t="shared" si="636"/>
        <v>-8.3789847145180854E-2</v>
      </c>
    </row>
    <row r="689" spans="1:61" ht="12.75" customHeight="1" x14ac:dyDescent="0.2">
      <c r="A689" s="45">
        <f t="shared" si="637"/>
        <v>663</v>
      </c>
      <c r="B689" s="57">
        <f t="shared" si="656"/>
        <v>9.6758245840280671E-2</v>
      </c>
      <c r="C689" s="16">
        <f t="shared" si="638"/>
        <v>9.0436614833549811E-2</v>
      </c>
      <c r="D689" s="34">
        <f t="shared" si="639"/>
        <v>1</v>
      </c>
      <c r="E689" s="49">
        <f t="shared" si="657"/>
        <v>7.8302765671869723E-2</v>
      </c>
      <c r="F689" s="49">
        <f t="shared" si="640"/>
        <v>4.5248861481518743E-2</v>
      </c>
      <c r="G689" s="20">
        <f t="shared" si="611"/>
        <v>4.5248861481518743E-2</v>
      </c>
      <c r="H689" s="49">
        <f t="shared" si="641"/>
        <v>30.022364840733804</v>
      </c>
      <c r="I689" s="20">
        <f t="shared" si="612"/>
        <v>30.022364840733804</v>
      </c>
      <c r="J689" s="57">
        <f t="shared" si="642"/>
        <v>0</v>
      </c>
      <c r="K689" s="16">
        <f t="shared" si="613"/>
        <v>30.022364840733804</v>
      </c>
      <c r="L689" s="34">
        <f t="shared" si="643"/>
        <v>1</v>
      </c>
      <c r="M689" s="49">
        <f t="shared" si="658"/>
        <v>59.977666078748946</v>
      </c>
      <c r="N689" s="20">
        <f t="shared" si="659"/>
        <v>59.977666078748946</v>
      </c>
      <c r="O689" s="16">
        <f t="shared" si="644"/>
        <v>30.022333921251054</v>
      </c>
      <c r="P689" s="49">
        <f t="shared" si="660"/>
        <v>4.5248861481518743E-2</v>
      </c>
      <c r="Q689" s="20">
        <f t="shared" si="614"/>
        <v>4.5248861481518743E-2</v>
      </c>
      <c r="R689" s="49">
        <f t="shared" si="661"/>
        <v>9.0436614834883772E-2</v>
      </c>
      <c r="S689" s="20">
        <f t="shared" si="615"/>
        <v>9.0436614834883772E-2</v>
      </c>
      <c r="T689" s="57">
        <f t="shared" si="662"/>
        <v>-8.3789847145180854E-2</v>
      </c>
      <c r="U689" s="16">
        <f t="shared" si="645"/>
        <v>-5.4870814733111312E-3</v>
      </c>
      <c r="V689" s="16">
        <f t="shared" si="663"/>
        <v>-5.4870814733111312E-3</v>
      </c>
      <c r="W689" s="34">
        <f t="shared" si="616"/>
        <v>4</v>
      </c>
      <c r="X689" s="49">
        <f t="shared" si="664"/>
        <v>59.97763531109738</v>
      </c>
      <c r="Y689" s="20">
        <f t="shared" si="665"/>
        <v>59.97763531109738</v>
      </c>
      <c r="Z689" s="16">
        <f t="shared" si="646"/>
        <v>30.02236468890262</v>
      </c>
      <c r="AA689" s="49">
        <f t="shared" si="617"/>
        <v>-3.1708243721022731E-3</v>
      </c>
      <c r="AB689" s="20">
        <f t="shared" si="647"/>
        <v>359.99682917562791</v>
      </c>
      <c r="AC689" s="49">
        <f t="shared" si="648"/>
        <v>6.3373646365808157E-3</v>
      </c>
      <c r="AD689" s="20">
        <f t="shared" si="649"/>
        <v>359.99366263536342</v>
      </c>
      <c r="AF689" s="58">
        <f t="shared" si="666"/>
        <v>6.1113034071280987</v>
      </c>
      <c r="AG689" s="51">
        <f t="shared" si="650"/>
        <v>366.67820442768596</v>
      </c>
      <c r="AH689" s="16">
        <f t="shared" si="651"/>
        <v>250.00786665524043</v>
      </c>
      <c r="AI689" s="52">
        <f t="shared" si="618"/>
        <v>159.84408650737953</v>
      </c>
      <c r="AJ689" s="52">
        <f t="shared" si="652"/>
        <v>4.8419685853616556E-2</v>
      </c>
      <c r="AK689" s="16">
        <f t="shared" si="667"/>
        <v>32.088896645428463</v>
      </c>
      <c r="AL689" s="16">
        <f t="shared" si="668"/>
        <v>32.085725821056371</v>
      </c>
      <c r="AM689" s="32">
        <f t="shared" si="619"/>
        <v>6.1113033791033713</v>
      </c>
      <c r="AN689" s="32">
        <f t="shared" si="620"/>
        <v>-5.8526509171798885E-4</v>
      </c>
      <c r="AO689" s="32">
        <f t="shared" si="621"/>
        <v>5.1778279637262568</v>
      </c>
      <c r="AP689" s="32">
        <f t="shared" si="622"/>
        <v>-5.8526509171798885E-4</v>
      </c>
      <c r="AQ689" s="32">
        <f t="shared" si="623"/>
        <v>3.2462480757783569</v>
      </c>
      <c r="AR689" s="56">
        <f t="shared" si="669"/>
        <v>3848.9048785353434</v>
      </c>
      <c r="AS689" s="56">
        <f t="shared" si="669"/>
        <v>-0.13878749951396807</v>
      </c>
      <c r="AT689" s="56">
        <f t="shared" si="669"/>
        <v>1106.6403566708545</v>
      </c>
      <c r="AU689" s="55">
        <f t="shared" si="654"/>
        <v>0.31005890174502254</v>
      </c>
      <c r="AV689" s="56">
        <f t="shared" si="624"/>
        <v>11547.732085709073</v>
      </c>
      <c r="AW689" s="53">
        <f t="shared" si="625"/>
        <v>1.032046478126677E-2</v>
      </c>
      <c r="AX689" s="53">
        <f t="shared" si="626"/>
        <v>9.6758258457645852E-2</v>
      </c>
      <c r="AY689" s="56">
        <f t="shared" si="627"/>
        <v>676.65204146033011</v>
      </c>
      <c r="AZ689" s="56">
        <f t="shared" si="628"/>
        <v>399.61021626844882</v>
      </c>
      <c r="BA689" s="53">
        <f t="shared" si="629"/>
        <v>7.4403432051347793E-3</v>
      </c>
      <c r="BB689" s="56">
        <f t="shared" si="630"/>
        <v>277.1057030617946</v>
      </c>
      <c r="BC689" s="56">
        <f t="shared" si="631"/>
        <v>-6.3877869913312679E-2</v>
      </c>
      <c r="BD689" s="53">
        <f t="shared" si="632"/>
        <v>-5.7089071849747835E-8</v>
      </c>
      <c r="BE689" s="32">
        <f t="shared" si="633"/>
        <v>6.1113033500390266</v>
      </c>
      <c r="BF689" s="53">
        <f t="shared" si="634"/>
        <v>8.5589666150301443E-7</v>
      </c>
      <c r="BG689" s="51">
        <f t="shared" si="655"/>
        <v>6.1113042059356877</v>
      </c>
      <c r="BH689" s="51">
        <f t="shared" si="635"/>
        <v>-8.9372221812386212E-3</v>
      </c>
      <c r="BI689" s="51">
        <f t="shared" si="636"/>
        <v>-8.3789836217003144E-2</v>
      </c>
    </row>
    <row r="690" spans="1:61" ht="12.75" customHeight="1" x14ac:dyDescent="0.2">
      <c r="A690" s="45">
        <f t="shared" si="637"/>
        <v>664</v>
      </c>
      <c r="B690" s="57">
        <f t="shared" si="656"/>
        <v>9.6758258457645852E-2</v>
      </c>
      <c r="C690" s="16">
        <f t="shared" si="638"/>
        <v>9.0420893821089976E-2</v>
      </c>
      <c r="D690" s="34">
        <f t="shared" si="639"/>
        <v>1</v>
      </c>
      <c r="E690" s="49">
        <f t="shared" si="657"/>
        <v>7.8289129650733827E-2</v>
      </c>
      <c r="F690" s="49">
        <f t="shared" si="640"/>
        <v>4.5241037695177296E-2</v>
      </c>
      <c r="G690" s="20">
        <f t="shared" si="611"/>
        <v>4.5241037695177296E-2</v>
      </c>
      <c r="H690" s="49">
        <f t="shared" si="641"/>
        <v>30.022395597655684</v>
      </c>
      <c r="I690" s="20">
        <f t="shared" si="612"/>
        <v>30.022395597655684</v>
      </c>
      <c r="J690" s="57">
        <f t="shared" si="642"/>
        <v>0</v>
      </c>
      <c r="K690" s="16">
        <f t="shared" si="613"/>
        <v>30.022395597655684</v>
      </c>
      <c r="L690" s="34">
        <f t="shared" si="643"/>
        <v>1</v>
      </c>
      <c r="M690" s="49">
        <f t="shared" si="658"/>
        <v>59.97763531109738</v>
      </c>
      <c r="N690" s="20">
        <f t="shared" si="659"/>
        <v>59.97763531109738</v>
      </c>
      <c r="O690" s="16">
        <f t="shared" si="644"/>
        <v>30.02236468890262</v>
      </c>
      <c r="P690" s="49">
        <f t="shared" si="660"/>
        <v>4.5241037695177296E-2</v>
      </c>
      <c r="Q690" s="20">
        <f t="shared" si="614"/>
        <v>4.5241037695177296E-2</v>
      </c>
      <c r="R690" s="49">
        <f t="shared" si="661"/>
        <v>9.0420893825329335E-2</v>
      </c>
      <c r="S690" s="20">
        <f t="shared" si="615"/>
        <v>9.0420893825329335E-2</v>
      </c>
      <c r="T690" s="57">
        <f t="shared" si="662"/>
        <v>-8.3789836217003144E-2</v>
      </c>
      <c r="U690" s="16">
        <f t="shared" si="645"/>
        <v>-5.5007065662693172E-3</v>
      </c>
      <c r="V690" s="16">
        <f t="shared" si="663"/>
        <v>-5.5007065662693172E-3</v>
      </c>
      <c r="W690" s="34">
        <f t="shared" si="616"/>
        <v>4</v>
      </c>
      <c r="X690" s="49">
        <f t="shared" si="664"/>
        <v>59.97760455493065</v>
      </c>
      <c r="Y690" s="20">
        <f t="shared" si="665"/>
        <v>59.97760455493065</v>
      </c>
      <c r="Z690" s="16">
        <f t="shared" si="646"/>
        <v>30.02239544506935</v>
      </c>
      <c r="AA690" s="49">
        <f t="shared" si="617"/>
        <v>-3.1787018548409497E-3</v>
      </c>
      <c r="AB690" s="20">
        <f t="shared" si="647"/>
        <v>359.99682129814516</v>
      </c>
      <c r="AC690" s="49">
        <f t="shared" si="648"/>
        <v>6.3531030734248518E-3</v>
      </c>
      <c r="AD690" s="20">
        <f t="shared" si="649"/>
        <v>359.99364689692658</v>
      </c>
      <c r="AF690" s="58">
        <f t="shared" si="666"/>
        <v>6.1113042059356877</v>
      </c>
      <c r="AG690" s="51">
        <f t="shared" si="650"/>
        <v>366.67825235614129</v>
      </c>
      <c r="AH690" s="16">
        <f t="shared" si="651"/>
        <v>250.00789933373272</v>
      </c>
      <c r="AI690" s="52">
        <f t="shared" si="618"/>
        <v>159.84412829377732</v>
      </c>
      <c r="AJ690" s="52">
        <f t="shared" si="652"/>
        <v>4.8419739550013219E-2</v>
      </c>
      <c r="AK690" s="16">
        <f t="shared" si="667"/>
        <v>32.137316384978476</v>
      </c>
      <c r="AL690" s="16">
        <f t="shared" si="668"/>
        <v>32.13413768312364</v>
      </c>
      <c r="AM690" s="32">
        <f t="shared" si="619"/>
        <v>6.1113041777716059</v>
      </c>
      <c r="AN690" s="32">
        <f t="shared" si="620"/>
        <v>-5.8671845305365488E-4</v>
      </c>
      <c r="AO690" s="32">
        <f t="shared" si="621"/>
        <v>5.1750838864613842</v>
      </c>
      <c r="AP690" s="32">
        <f t="shared" si="622"/>
        <v>-5.8671845305365488E-4</v>
      </c>
      <c r="AQ690" s="32">
        <f t="shared" si="623"/>
        <v>3.2506223283144453</v>
      </c>
      <c r="AR690" s="56">
        <f t="shared" si="669"/>
        <v>3854.0799624218048</v>
      </c>
      <c r="AS690" s="56">
        <f t="shared" si="669"/>
        <v>-0.13937421796702174</v>
      </c>
      <c r="AT690" s="56">
        <f t="shared" si="669"/>
        <v>1109.890978999169</v>
      </c>
      <c r="AU690" s="55">
        <f t="shared" si="654"/>
        <v>0.31005890174502254</v>
      </c>
      <c r="AV690" s="56">
        <f t="shared" si="624"/>
        <v>11547.735104514066</v>
      </c>
      <c r="AW690" s="53">
        <f t="shared" si="625"/>
        <v>1.0320467479239875E-2</v>
      </c>
      <c r="AX690" s="53">
        <f t="shared" si="626"/>
        <v>9.6758271104903842E-2</v>
      </c>
      <c r="AY690" s="56">
        <f t="shared" si="627"/>
        <v>676.65195301525068</v>
      </c>
      <c r="AZ690" s="56">
        <f t="shared" si="628"/>
        <v>399.61032073444329</v>
      </c>
      <c r="BA690" s="53">
        <f t="shared" si="629"/>
        <v>7.4403432051347793E-3</v>
      </c>
      <c r="BB690" s="56">
        <f t="shared" si="630"/>
        <v>277.10577550269244</v>
      </c>
      <c r="BC690" s="56">
        <f t="shared" si="631"/>
        <v>-6.4143221885046842E-2</v>
      </c>
      <c r="BD690" s="53">
        <f t="shared" si="632"/>
        <v>-5.7326222803597142E-8</v>
      </c>
      <c r="BE690" s="32">
        <f t="shared" si="633"/>
        <v>6.1113041486094648</v>
      </c>
      <c r="BF690" s="53">
        <f t="shared" si="634"/>
        <v>8.5802195736321208E-7</v>
      </c>
      <c r="BG690" s="51">
        <f t="shared" si="655"/>
        <v>6.1113050066314223</v>
      </c>
      <c r="BH690" s="51">
        <f t="shared" si="635"/>
        <v>-8.9372221810348328E-3</v>
      </c>
      <c r="BI690" s="51">
        <f t="shared" si="636"/>
        <v>-8.3789825262936546E-2</v>
      </c>
    </row>
    <row r="691" spans="1:61" ht="12.75" customHeight="1" x14ac:dyDescent="0.2">
      <c r="A691" s="45">
        <f t="shared" si="637"/>
        <v>665</v>
      </c>
      <c r="B691" s="57">
        <f t="shared" si="656"/>
        <v>9.6758271104903842E-2</v>
      </c>
      <c r="C691" s="16">
        <f t="shared" si="638"/>
        <v>9.040516803150922E-2</v>
      </c>
      <c r="D691" s="34">
        <f t="shared" si="639"/>
        <v>1</v>
      </c>
      <c r="E691" s="49">
        <f t="shared" si="657"/>
        <v>7.8275489510915827E-2</v>
      </c>
      <c r="F691" s="49">
        <f t="shared" si="640"/>
        <v>4.5233211488336977E-2</v>
      </c>
      <c r="G691" s="20">
        <f t="shared" si="611"/>
        <v>4.5233211488336977E-2</v>
      </c>
      <c r="H691" s="49">
        <f t="shared" si="641"/>
        <v>30.022426343091297</v>
      </c>
      <c r="I691" s="20">
        <f t="shared" si="612"/>
        <v>30.022426343091297</v>
      </c>
      <c r="J691" s="57">
        <f t="shared" si="642"/>
        <v>0</v>
      </c>
      <c r="K691" s="16">
        <f t="shared" si="613"/>
        <v>30.022426343091297</v>
      </c>
      <c r="L691" s="34">
        <f t="shared" si="643"/>
        <v>1</v>
      </c>
      <c r="M691" s="49">
        <f t="shared" si="658"/>
        <v>59.97760455493065</v>
      </c>
      <c r="N691" s="20">
        <f t="shared" si="659"/>
        <v>59.97760455493065</v>
      </c>
      <c r="O691" s="16">
        <f t="shared" si="644"/>
        <v>30.02239544506935</v>
      </c>
      <c r="P691" s="49">
        <f t="shared" si="660"/>
        <v>4.523321148833697E-2</v>
      </c>
      <c r="Q691" s="20">
        <f t="shared" si="614"/>
        <v>4.523321148833697E-2</v>
      </c>
      <c r="R691" s="49">
        <f t="shared" si="661"/>
        <v>9.0405168033989042E-2</v>
      </c>
      <c r="S691" s="20">
        <f t="shared" si="615"/>
        <v>9.0405168033989042E-2</v>
      </c>
      <c r="T691" s="57">
        <f t="shared" si="662"/>
        <v>-8.3789825262936546E-2</v>
      </c>
      <c r="U691" s="16">
        <f t="shared" si="645"/>
        <v>-5.5143357520207187E-3</v>
      </c>
      <c r="V691" s="16">
        <f t="shared" si="663"/>
        <v>-5.5143357520207187E-3</v>
      </c>
      <c r="W691" s="34">
        <f t="shared" si="616"/>
        <v>4</v>
      </c>
      <c r="X691" s="49">
        <f t="shared" si="664"/>
        <v>59.977573810252288</v>
      </c>
      <c r="Y691" s="20">
        <f t="shared" si="665"/>
        <v>59.977573810252288</v>
      </c>
      <c r="Z691" s="16">
        <f t="shared" si="646"/>
        <v>30.022426189747712</v>
      </c>
      <c r="AA691" s="49">
        <f t="shared" si="617"/>
        <v>-3.1865817207318539E-3</v>
      </c>
      <c r="AB691" s="20">
        <f t="shared" si="647"/>
        <v>359.99681341827926</v>
      </c>
      <c r="AC691" s="49">
        <f t="shared" si="648"/>
        <v>6.3688461671988867E-3</v>
      </c>
      <c r="AD691" s="20">
        <f t="shared" si="649"/>
        <v>359.99363115383278</v>
      </c>
      <c r="AF691" s="58">
        <f t="shared" si="666"/>
        <v>6.1113050066314223</v>
      </c>
      <c r="AG691" s="51">
        <f t="shared" si="650"/>
        <v>366.67830039788532</v>
      </c>
      <c r="AH691" s="16">
        <f t="shared" si="651"/>
        <v>250.00793208946729</v>
      </c>
      <c r="AI691" s="52">
        <f t="shared" si="618"/>
        <v>159.84417017895132</v>
      </c>
      <c r="AJ691" s="52">
        <f t="shared" si="652"/>
        <v>4.8419793209063755E-2</v>
      </c>
      <c r="AK691" s="16">
        <f t="shared" si="667"/>
        <v>32.18573617818754</v>
      </c>
      <c r="AL691" s="16">
        <f t="shared" si="668"/>
        <v>32.182549596466799</v>
      </c>
      <c r="AM691" s="32">
        <f t="shared" si="619"/>
        <v>6.111304978327599</v>
      </c>
      <c r="AN691" s="32">
        <f t="shared" si="620"/>
        <v>-5.8817225149804643E-4</v>
      </c>
      <c r="AO691" s="32">
        <f t="shared" si="621"/>
        <v>5.1723361124931317</v>
      </c>
      <c r="AP691" s="32">
        <f t="shared" si="622"/>
        <v>-5.8817225149804643E-4</v>
      </c>
      <c r="AQ691" s="32">
        <f t="shared" si="623"/>
        <v>3.2549942668968157</v>
      </c>
      <c r="AR691" s="56">
        <f t="shared" si="669"/>
        <v>3859.252298534298</v>
      </c>
      <c r="AS691" s="56">
        <f t="shared" si="669"/>
        <v>-0.13996239021851978</v>
      </c>
      <c r="AT691" s="56">
        <f t="shared" si="669"/>
        <v>1113.1459732660658</v>
      </c>
      <c r="AU691" s="55">
        <f t="shared" si="654"/>
        <v>0.31005890174502254</v>
      </c>
      <c r="AV691" s="56">
        <f t="shared" si="624"/>
        <v>11547.73813045502</v>
      </c>
      <c r="AW691" s="53">
        <f t="shared" si="625"/>
        <v>1.0320470183590551E-2</v>
      </c>
      <c r="AX691" s="53">
        <f t="shared" si="626"/>
        <v>9.6758283782056267E-2</v>
      </c>
      <c r="AY691" s="56">
        <f t="shared" si="627"/>
        <v>676.6518643611364</v>
      </c>
      <c r="AZ691" s="56">
        <f t="shared" si="628"/>
        <v>399.6104254473783</v>
      </c>
      <c r="BA691" s="53">
        <f t="shared" si="629"/>
        <v>7.4403432051347793E-3</v>
      </c>
      <c r="BB691" s="56">
        <f t="shared" si="630"/>
        <v>277.10584811482869</v>
      </c>
      <c r="BC691" s="56">
        <f t="shared" si="631"/>
        <v>-6.4409201070589006E-2</v>
      </c>
      <c r="BD691" s="53">
        <f t="shared" si="632"/>
        <v>-5.7563934312364738E-8</v>
      </c>
      <c r="BE691" s="32">
        <f t="shared" si="633"/>
        <v>6.1113049490674882</v>
      </c>
      <c r="BF691" s="53">
        <f t="shared" si="634"/>
        <v>8.6014789163342596E-7</v>
      </c>
      <c r="BG691" s="51">
        <f t="shared" si="655"/>
        <v>6.1113058092153798</v>
      </c>
      <c r="BH691" s="51">
        <f t="shared" si="635"/>
        <v>-8.9372221808304789E-3</v>
      </c>
      <c r="BI691" s="51">
        <f t="shared" si="636"/>
        <v>-8.3789814282979866E-2</v>
      </c>
    </row>
    <row r="692" spans="1:61" ht="12.75" customHeight="1" x14ac:dyDescent="0.2">
      <c r="A692" s="45">
        <f t="shared" si="637"/>
        <v>666</v>
      </c>
      <c r="B692" s="57">
        <f t="shared" si="656"/>
        <v>9.6758283782056267E-2</v>
      </c>
      <c r="C692" s="16">
        <f t="shared" si="638"/>
        <v>9.0389437614817325E-2</v>
      </c>
      <c r="D692" s="34">
        <f t="shared" si="639"/>
        <v>1</v>
      </c>
      <c r="E692" s="49">
        <f t="shared" si="657"/>
        <v>7.8261845382300521E-2</v>
      </c>
      <c r="F692" s="49">
        <f t="shared" si="640"/>
        <v>4.5225382936050385E-2</v>
      </c>
      <c r="G692" s="20">
        <f t="shared" si="611"/>
        <v>4.5225382936050385E-2</v>
      </c>
      <c r="H692" s="49">
        <f t="shared" si="641"/>
        <v>30.022457077037231</v>
      </c>
      <c r="I692" s="20">
        <f t="shared" si="612"/>
        <v>30.022457077037231</v>
      </c>
      <c r="J692" s="57">
        <f t="shared" si="642"/>
        <v>0</v>
      </c>
      <c r="K692" s="16">
        <f t="shared" si="613"/>
        <v>30.022457077037231</v>
      </c>
      <c r="L692" s="34">
        <f t="shared" si="643"/>
        <v>1</v>
      </c>
      <c r="M692" s="49">
        <f t="shared" si="658"/>
        <v>59.977573810252302</v>
      </c>
      <c r="N692" s="20">
        <f t="shared" si="659"/>
        <v>59.977573810252302</v>
      </c>
      <c r="O692" s="16">
        <f t="shared" si="644"/>
        <v>30.022426189747698</v>
      </c>
      <c r="P692" s="49">
        <f t="shared" si="660"/>
        <v>4.5225382936050371E-2</v>
      </c>
      <c r="Q692" s="20">
        <f t="shared" si="614"/>
        <v>4.5225382936050371E-2</v>
      </c>
      <c r="R692" s="49">
        <f t="shared" si="661"/>
        <v>9.0389437611595749E-2</v>
      </c>
      <c r="S692" s="20">
        <f t="shared" si="615"/>
        <v>9.0389437611595749E-2</v>
      </c>
      <c r="T692" s="57">
        <f t="shared" si="662"/>
        <v>-8.3789814282979866E-2</v>
      </c>
      <c r="U692" s="16">
        <f t="shared" si="645"/>
        <v>-5.5279689006793448E-3</v>
      </c>
      <c r="V692" s="16">
        <f t="shared" si="663"/>
        <v>-5.5279689006793448E-3</v>
      </c>
      <c r="W692" s="34">
        <f t="shared" si="616"/>
        <v>4</v>
      </c>
      <c r="X692" s="49">
        <f t="shared" si="664"/>
        <v>59.977543077065718</v>
      </c>
      <c r="Y692" s="20">
        <f t="shared" si="665"/>
        <v>59.977543077065718</v>
      </c>
      <c r="Z692" s="16">
        <f t="shared" si="646"/>
        <v>30.022456922934282</v>
      </c>
      <c r="AA692" s="49">
        <f t="shared" si="617"/>
        <v>-3.1944638947148107E-3</v>
      </c>
      <c r="AB692" s="20">
        <f t="shared" si="647"/>
        <v>359.99680553610528</v>
      </c>
      <c r="AC692" s="49">
        <f t="shared" si="648"/>
        <v>6.3845939405357465E-3</v>
      </c>
      <c r="AD692" s="20">
        <f t="shared" si="649"/>
        <v>359.99361540605946</v>
      </c>
      <c r="AF692" s="58">
        <f t="shared" si="666"/>
        <v>6.1113058092153798</v>
      </c>
      <c r="AG692" s="51">
        <f t="shared" si="650"/>
        <v>366.67834855292278</v>
      </c>
      <c r="AH692" s="16">
        <f t="shared" si="651"/>
        <v>250.00796492244737</v>
      </c>
      <c r="AI692" s="52">
        <f t="shared" si="618"/>
        <v>159.84421216290565</v>
      </c>
      <c r="AJ692" s="52">
        <f t="shared" si="652"/>
        <v>4.8419846830768165E-2</v>
      </c>
      <c r="AK692" s="16">
        <f t="shared" si="667"/>
        <v>32.234156025018308</v>
      </c>
      <c r="AL692" s="16">
        <f t="shared" si="668"/>
        <v>32.230961561123593</v>
      </c>
      <c r="AM692" s="32">
        <f t="shared" si="619"/>
        <v>6.1113057807714277</v>
      </c>
      <c r="AN692" s="32">
        <f t="shared" si="620"/>
        <v>-5.8962647319873746E-4</v>
      </c>
      <c r="AO692" s="32">
        <f t="shared" si="621"/>
        <v>5.1695846437659014</v>
      </c>
      <c r="AP692" s="32">
        <f t="shared" si="622"/>
        <v>-5.8962647319873746E-4</v>
      </c>
      <c r="AQ692" s="32">
        <f t="shared" si="623"/>
        <v>3.2593638884036946</v>
      </c>
      <c r="AR692" s="56">
        <f t="shared" si="669"/>
        <v>3864.421883178064</v>
      </c>
      <c r="AS692" s="56">
        <f t="shared" si="669"/>
        <v>-0.14055201669171852</v>
      </c>
      <c r="AT692" s="56">
        <f t="shared" si="669"/>
        <v>1116.4053371544694</v>
      </c>
      <c r="AU692" s="55">
        <f t="shared" si="654"/>
        <v>0.31005890174502254</v>
      </c>
      <c r="AV692" s="56">
        <f t="shared" si="624"/>
        <v>11547.741163532233</v>
      </c>
      <c r="AW692" s="53">
        <f t="shared" si="625"/>
        <v>1.0320472894319059E-2</v>
      </c>
      <c r="AX692" s="53">
        <f t="shared" si="626"/>
        <v>9.6758296489104334E-2</v>
      </c>
      <c r="AY692" s="56">
        <f t="shared" si="627"/>
        <v>676.65177549797886</v>
      </c>
      <c r="AZ692" s="56">
        <f t="shared" si="628"/>
        <v>399.61053040726415</v>
      </c>
      <c r="BA692" s="53">
        <f t="shared" si="629"/>
        <v>7.4403432051347793E-3</v>
      </c>
      <c r="BB692" s="56">
        <f t="shared" si="630"/>
        <v>277.10592089821051</v>
      </c>
      <c r="BC692" s="56">
        <f t="shared" si="631"/>
        <v>-6.4675807495802928E-2</v>
      </c>
      <c r="BD692" s="53">
        <f t="shared" si="632"/>
        <v>-5.7802206399165649E-8</v>
      </c>
      <c r="BE692" s="32">
        <f t="shared" si="633"/>
        <v>6.1113057514131732</v>
      </c>
      <c r="BF692" s="53">
        <f t="shared" si="634"/>
        <v>8.6227444405352542E-7</v>
      </c>
      <c r="BG692" s="51">
        <f t="shared" si="655"/>
        <v>6.1113066136876171</v>
      </c>
      <c r="BH692" s="51">
        <f t="shared" si="635"/>
        <v>-8.9372221806255595E-3</v>
      </c>
      <c r="BI692" s="51">
        <f t="shared" si="636"/>
        <v>-8.3789803277132036E-2</v>
      </c>
    </row>
    <row r="693" spans="1:61" ht="12.75" customHeight="1" x14ac:dyDescent="0.2">
      <c r="A693" s="45">
        <f t="shared" si="637"/>
        <v>667</v>
      </c>
      <c r="B693" s="57">
        <f t="shared" si="656"/>
        <v>9.6758296489104334E-2</v>
      </c>
      <c r="C693" s="16">
        <f t="shared" si="638"/>
        <v>9.0373702548561141E-2</v>
      </c>
      <c r="D693" s="34">
        <f t="shared" si="639"/>
        <v>1</v>
      </c>
      <c r="E693" s="49">
        <f t="shared" si="657"/>
        <v>7.8248197245449028E-2</v>
      </c>
      <c r="F693" s="49">
        <f t="shared" si="640"/>
        <v>4.5217552027080388E-2</v>
      </c>
      <c r="G693" s="20">
        <f t="shared" si="611"/>
        <v>4.5217552027080388E-2</v>
      </c>
      <c r="H693" s="49">
        <f t="shared" si="641"/>
        <v>30.022487799490065</v>
      </c>
      <c r="I693" s="20">
        <f t="shared" si="612"/>
        <v>30.022487799490065</v>
      </c>
      <c r="J693" s="57">
        <f t="shared" si="642"/>
        <v>0</v>
      </c>
      <c r="K693" s="16">
        <f t="shared" si="613"/>
        <v>30.022487799490065</v>
      </c>
      <c r="L693" s="34">
        <f t="shared" si="643"/>
        <v>1</v>
      </c>
      <c r="M693" s="49">
        <f t="shared" si="658"/>
        <v>59.977543077065697</v>
      </c>
      <c r="N693" s="20">
        <f t="shared" si="659"/>
        <v>59.977543077065697</v>
      </c>
      <c r="O693" s="16">
        <f t="shared" si="644"/>
        <v>30.022456922934303</v>
      </c>
      <c r="P693" s="49">
        <f t="shared" si="660"/>
        <v>4.5217552027080415E-2</v>
      </c>
      <c r="Q693" s="20">
        <f t="shared" si="614"/>
        <v>4.5217552027080415E-2</v>
      </c>
      <c r="R693" s="49">
        <f t="shared" si="661"/>
        <v>9.0373702547653617E-2</v>
      </c>
      <c r="S693" s="20">
        <f t="shared" si="615"/>
        <v>9.0373702547653617E-2</v>
      </c>
      <c r="T693" s="57">
        <f t="shared" si="662"/>
        <v>-8.3789803277132036E-2</v>
      </c>
      <c r="U693" s="16">
        <f t="shared" si="645"/>
        <v>-5.5416060316830079E-3</v>
      </c>
      <c r="V693" s="16">
        <f t="shared" si="663"/>
        <v>-5.5416060316830079E-3</v>
      </c>
      <c r="W693" s="34">
        <f t="shared" si="616"/>
        <v>4</v>
      </c>
      <c r="X693" s="49">
        <f t="shared" si="664"/>
        <v>59.977512355374337</v>
      </c>
      <c r="Y693" s="20">
        <f t="shared" si="665"/>
        <v>59.977512355374337</v>
      </c>
      <c r="Z693" s="16">
        <f t="shared" si="646"/>
        <v>30.022487644625663</v>
      </c>
      <c r="AA693" s="49">
        <f t="shared" si="617"/>
        <v>-3.2023483880195616E-3</v>
      </c>
      <c r="AB693" s="20">
        <f t="shared" si="647"/>
        <v>359.99679765161198</v>
      </c>
      <c r="AC693" s="49">
        <f t="shared" si="648"/>
        <v>6.4003462450053054E-3</v>
      </c>
      <c r="AD693" s="20">
        <f t="shared" si="649"/>
        <v>359.99359965375498</v>
      </c>
      <c r="AF693" s="58">
        <f t="shared" si="666"/>
        <v>6.1113066136876171</v>
      </c>
      <c r="AG693" s="51">
        <f t="shared" si="650"/>
        <v>366.67839682125702</v>
      </c>
      <c r="AH693" s="16">
        <f t="shared" si="651"/>
        <v>250.00799783267527</v>
      </c>
      <c r="AI693" s="52">
        <f t="shared" si="618"/>
        <v>159.8442542456433</v>
      </c>
      <c r="AJ693" s="52">
        <f t="shared" si="652"/>
        <v>4.8419900415069606E-2</v>
      </c>
      <c r="AK693" s="16">
        <f t="shared" si="667"/>
        <v>32.282575925433378</v>
      </c>
      <c r="AL693" s="16">
        <f t="shared" si="668"/>
        <v>32.279373577045362</v>
      </c>
      <c r="AM693" s="32">
        <f t="shared" si="619"/>
        <v>6.1113065851031498</v>
      </c>
      <c r="AN693" s="32">
        <f t="shared" si="620"/>
        <v>-5.9108112023053216E-4</v>
      </c>
      <c r="AO693" s="32">
        <f t="shared" si="621"/>
        <v>5.1668294822316287</v>
      </c>
      <c r="AP693" s="32">
        <f t="shared" si="622"/>
        <v>-5.9108112023053216E-4</v>
      </c>
      <c r="AQ693" s="32">
        <f t="shared" si="623"/>
        <v>3.263731189707137</v>
      </c>
      <c r="AR693" s="56">
        <f t="shared" si="669"/>
        <v>3869.5887126602956</v>
      </c>
      <c r="AS693" s="56">
        <f t="shared" si="669"/>
        <v>-0.14114309781194906</v>
      </c>
      <c r="AT693" s="56">
        <f t="shared" si="669"/>
        <v>1119.6690683441766</v>
      </c>
      <c r="AU693" s="55">
        <f t="shared" si="654"/>
        <v>0.31005890174502254</v>
      </c>
      <c r="AV693" s="56">
        <f t="shared" si="624"/>
        <v>11547.744203745922</v>
      </c>
      <c r="AW693" s="53">
        <f t="shared" si="625"/>
        <v>1.0320475611425592E-2</v>
      </c>
      <c r="AX693" s="53">
        <f t="shared" si="626"/>
        <v>9.6758309226048889E-2</v>
      </c>
      <c r="AY693" s="56">
        <f t="shared" si="627"/>
        <v>676.6516864257718</v>
      </c>
      <c r="AZ693" s="56">
        <f t="shared" si="628"/>
        <v>399.61063561410822</v>
      </c>
      <c r="BA693" s="53">
        <f t="shared" si="629"/>
        <v>7.4403432051347793E-3</v>
      </c>
      <c r="BB693" s="56">
        <f t="shared" si="630"/>
        <v>277.10599385284308</v>
      </c>
      <c r="BC693" s="56">
        <f t="shared" si="631"/>
        <v>-6.494304117950378E-2</v>
      </c>
      <c r="BD693" s="53">
        <f t="shared" si="632"/>
        <v>-5.8041039080815406E-8</v>
      </c>
      <c r="BE693" s="32">
        <f t="shared" si="633"/>
        <v>6.1113065556465784</v>
      </c>
      <c r="BF693" s="53">
        <f t="shared" si="634"/>
        <v>8.6440161765549749E-7</v>
      </c>
      <c r="BG693" s="51">
        <f t="shared" si="655"/>
        <v>6.1113074200481963</v>
      </c>
      <c r="BH693" s="51">
        <f t="shared" si="635"/>
        <v>-8.9372221804200746E-3</v>
      </c>
      <c r="BI693" s="51">
        <f t="shared" si="636"/>
        <v>-8.3789792245392306E-2</v>
      </c>
    </row>
    <row r="694" spans="1:61" ht="12.75" customHeight="1" x14ac:dyDescent="0.2">
      <c r="A694" s="45">
        <f t="shared" si="637"/>
        <v>668</v>
      </c>
      <c r="B694" s="57">
        <f t="shared" si="656"/>
        <v>9.6758309226048889E-2</v>
      </c>
      <c r="C694" s="16">
        <f t="shared" si="638"/>
        <v>9.0357962981045148E-2</v>
      </c>
      <c r="D694" s="34">
        <f t="shared" si="639"/>
        <v>1</v>
      </c>
      <c r="E694" s="49">
        <f t="shared" si="657"/>
        <v>7.8234545228769381E-2</v>
      </c>
      <c r="F694" s="49">
        <f t="shared" si="640"/>
        <v>4.5209718835626911E-2</v>
      </c>
      <c r="G694" s="20">
        <f t="shared" si="611"/>
        <v>4.5209718835626911E-2</v>
      </c>
      <c r="H694" s="49">
        <f t="shared" si="641"/>
        <v>30.022518510446467</v>
      </c>
      <c r="I694" s="20">
        <f t="shared" si="612"/>
        <v>30.022518510446467</v>
      </c>
      <c r="J694" s="57">
        <f t="shared" si="642"/>
        <v>0</v>
      </c>
      <c r="K694" s="16">
        <f t="shared" si="613"/>
        <v>30.022518510446467</v>
      </c>
      <c r="L694" s="34">
        <f t="shared" si="643"/>
        <v>1</v>
      </c>
      <c r="M694" s="49">
        <f t="shared" si="658"/>
        <v>59.977512355374337</v>
      </c>
      <c r="N694" s="20">
        <f t="shared" si="659"/>
        <v>59.977512355374337</v>
      </c>
      <c r="O694" s="16">
        <f t="shared" si="644"/>
        <v>30.022487644625663</v>
      </c>
      <c r="P694" s="49">
        <f t="shared" si="660"/>
        <v>4.5209718835626911E-2</v>
      </c>
      <c r="Q694" s="20">
        <f t="shared" si="614"/>
        <v>4.5209718835626911E-2</v>
      </c>
      <c r="R694" s="49">
        <f t="shared" si="661"/>
        <v>9.0357962980923884E-2</v>
      </c>
      <c r="S694" s="20">
        <f t="shared" si="615"/>
        <v>9.0357962980923884E-2</v>
      </c>
      <c r="T694" s="57">
        <f t="shared" si="662"/>
        <v>-8.3789792245392306E-2</v>
      </c>
      <c r="U694" s="16">
        <f t="shared" si="645"/>
        <v>-5.5552470166229245E-3</v>
      </c>
      <c r="V694" s="16">
        <f t="shared" si="663"/>
        <v>-5.5552470166229245E-3</v>
      </c>
      <c r="W694" s="34">
        <f t="shared" si="616"/>
        <v>4</v>
      </c>
      <c r="X694" s="49">
        <f t="shared" si="664"/>
        <v>59.977481645181484</v>
      </c>
      <c r="Y694" s="20">
        <f t="shared" si="665"/>
        <v>59.977481645181484</v>
      </c>
      <c r="Z694" s="16">
        <f t="shared" si="646"/>
        <v>30.022518354818516</v>
      </c>
      <c r="AA694" s="49">
        <f t="shared" si="617"/>
        <v>-3.2102351264391353E-3</v>
      </c>
      <c r="AB694" s="20">
        <f t="shared" si="647"/>
        <v>359.99678976487354</v>
      </c>
      <c r="AC694" s="49">
        <f t="shared" si="648"/>
        <v>6.4161031040546124E-3</v>
      </c>
      <c r="AD694" s="20">
        <f t="shared" si="649"/>
        <v>359.99358389689593</v>
      </c>
      <c r="AF694" s="58">
        <f t="shared" si="666"/>
        <v>6.1113074200481963</v>
      </c>
      <c r="AG694" s="51">
        <f t="shared" si="650"/>
        <v>366.67844520289179</v>
      </c>
      <c r="AH694" s="16">
        <f t="shared" si="651"/>
        <v>250.00803082015352</v>
      </c>
      <c r="AI694" s="52">
        <f t="shared" si="618"/>
        <v>159.84429642716751</v>
      </c>
      <c r="AJ694" s="52">
        <f t="shared" si="652"/>
        <v>4.8419953962081763E-2</v>
      </c>
      <c r="AK694" s="16">
        <f t="shared" si="667"/>
        <v>32.330995879395459</v>
      </c>
      <c r="AL694" s="16">
        <f t="shared" si="668"/>
        <v>32.327785644268999</v>
      </c>
      <c r="AM694" s="32">
        <f t="shared" si="619"/>
        <v>6.1113073913228266</v>
      </c>
      <c r="AN694" s="32">
        <f t="shared" si="620"/>
        <v>-5.9253617889855846E-4</v>
      </c>
      <c r="AO694" s="32">
        <f t="shared" si="621"/>
        <v>5.1640706298400314</v>
      </c>
      <c r="AP694" s="32">
        <f t="shared" si="622"/>
        <v>-5.9253617889855846E-4</v>
      </c>
      <c r="AQ694" s="32">
        <f t="shared" si="623"/>
        <v>3.2680961676885518</v>
      </c>
      <c r="AR694" s="56">
        <f t="shared" si="669"/>
        <v>3874.7527832901355</v>
      </c>
      <c r="AS694" s="56">
        <f t="shared" si="669"/>
        <v>-0.14173563399084763</v>
      </c>
      <c r="AT694" s="56">
        <f t="shared" si="669"/>
        <v>1122.9371645118651</v>
      </c>
      <c r="AU694" s="55">
        <f t="shared" si="654"/>
        <v>0.31005890174502254</v>
      </c>
      <c r="AV694" s="56">
        <f t="shared" si="624"/>
        <v>11547.747251096318</v>
      </c>
      <c r="AW694" s="53">
        <f t="shared" si="625"/>
        <v>1.0320478334910359E-2</v>
      </c>
      <c r="AX694" s="53">
        <f t="shared" si="626"/>
        <v>9.675832199289093E-2</v>
      </c>
      <c r="AY694" s="56">
        <f t="shared" si="627"/>
        <v>676.65159714450874</v>
      </c>
      <c r="AZ694" s="56">
        <f t="shared" si="628"/>
        <v>399.61074106791875</v>
      </c>
      <c r="BA694" s="53">
        <f t="shared" si="629"/>
        <v>7.4403432051347793E-3</v>
      </c>
      <c r="BB694" s="56">
        <f t="shared" si="630"/>
        <v>277.10606697873209</v>
      </c>
      <c r="BC694" s="56">
        <f t="shared" si="631"/>
        <v>-6.5210902142098348E-2</v>
      </c>
      <c r="BD694" s="53">
        <f t="shared" si="632"/>
        <v>-5.8280432375552011E-8</v>
      </c>
      <c r="BE694" s="32">
        <f t="shared" si="633"/>
        <v>6.1113073617677642</v>
      </c>
      <c r="BF694" s="53">
        <f t="shared" si="634"/>
        <v>8.6652939240963189E-7</v>
      </c>
      <c r="BG694" s="51">
        <f t="shared" si="655"/>
        <v>6.1113082282971565</v>
      </c>
      <c r="BH694" s="51">
        <f t="shared" si="635"/>
        <v>-8.9372221802140241E-3</v>
      </c>
      <c r="BI694" s="51">
        <f t="shared" si="636"/>
        <v>-8.3789781187759857E-2</v>
      </c>
    </row>
    <row r="695" spans="1:61" ht="12.75" customHeight="1" x14ac:dyDescent="0.2">
      <c r="A695" s="45">
        <f t="shared" si="637"/>
        <v>669</v>
      </c>
      <c r="B695" s="57">
        <f t="shared" si="656"/>
        <v>9.675832199289093E-2</v>
      </c>
      <c r="C695" s="16">
        <f t="shared" si="638"/>
        <v>9.0342218888793013E-2</v>
      </c>
      <c r="D695" s="34">
        <f t="shared" si="639"/>
        <v>1</v>
      </c>
      <c r="E695" s="49">
        <f t="shared" si="657"/>
        <v>7.8220889311936687E-2</v>
      </c>
      <c r="F695" s="49">
        <f t="shared" si="640"/>
        <v>4.5201883349941137E-2</v>
      </c>
      <c r="G695" s="20">
        <f t="shared" si="611"/>
        <v>4.5201883349941137E-2</v>
      </c>
      <c r="H695" s="49">
        <f t="shared" si="641"/>
        <v>30.022549209903104</v>
      </c>
      <c r="I695" s="20">
        <f t="shared" si="612"/>
        <v>30.022549209903104</v>
      </c>
      <c r="J695" s="57">
        <f t="shared" si="642"/>
        <v>0</v>
      </c>
      <c r="K695" s="16">
        <f t="shared" si="613"/>
        <v>30.022549209903104</v>
      </c>
      <c r="L695" s="34">
        <f t="shared" si="643"/>
        <v>1</v>
      </c>
      <c r="M695" s="49">
        <f t="shared" si="658"/>
        <v>59.977481645181484</v>
      </c>
      <c r="N695" s="20">
        <f t="shared" si="659"/>
        <v>59.977481645181484</v>
      </c>
      <c r="O695" s="16">
        <f t="shared" si="644"/>
        <v>30.022518354818516</v>
      </c>
      <c r="P695" s="49">
        <f t="shared" si="660"/>
        <v>4.5201883349941144E-2</v>
      </c>
      <c r="Q695" s="20">
        <f t="shared" si="614"/>
        <v>4.5201883349941144E-2</v>
      </c>
      <c r="R695" s="49">
        <f t="shared" si="661"/>
        <v>9.0342218888875517E-2</v>
      </c>
      <c r="S695" s="20">
        <f t="shared" si="615"/>
        <v>9.0342218888875517E-2</v>
      </c>
      <c r="T695" s="57">
        <f t="shared" si="662"/>
        <v>-8.3789781187759857E-2</v>
      </c>
      <c r="U695" s="16">
        <f t="shared" si="645"/>
        <v>-5.5688918758231704E-3</v>
      </c>
      <c r="V695" s="16">
        <f t="shared" si="663"/>
        <v>-5.5688918758231704E-3</v>
      </c>
      <c r="W695" s="34">
        <f t="shared" si="616"/>
        <v>4</v>
      </c>
      <c r="X695" s="49">
        <f t="shared" si="664"/>
        <v>59.977450946490485</v>
      </c>
      <c r="Y695" s="20">
        <f t="shared" si="665"/>
        <v>59.977450946490485</v>
      </c>
      <c r="Z695" s="16">
        <f t="shared" si="646"/>
        <v>30.022549053509515</v>
      </c>
      <c r="AA695" s="49">
        <f t="shared" si="617"/>
        <v>-3.2181241217152066E-3</v>
      </c>
      <c r="AB695" s="20">
        <f t="shared" si="647"/>
        <v>359.9967818758783</v>
      </c>
      <c r="AC695" s="49">
        <f t="shared" si="648"/>
        <v>6.4318643708565423E-3</v>
      </c>
      <c r="AD695" s="20">
        <f t="shared" si="649"/>
        <v>359.99356813562912</v>
      </c>
      <c r="AF695" s="58">
        <f t="shared" si="666"/>
        <v>6.1113082282971565</v>
      </c>
      <c r="AG695" s="51">
        <f t="shared" si="650"/>
        <v>366.67849369782937</v>
      </c>
      <c r="AH695" s="16">
        <f t="shared" si="651"/>
        <v>250.00806388488368</v>
      </c>
      <c r="AI695" s="52">
        <f t="shared" si="618"/>
        <v>159.84433870748035</v>
      </c>
      <c r="AJ695" s="52">
        <f t="shared" si="652"/>
        <v>4.8420007471634108E-2</v>
      </c>
      <c r="AK695" s="16">
        <f t="shared" si="667"/>
        <v>32.379415886867093</v>
      </c>
      <c r="AL695" s="16">
        <f t="shared" si="668"/>
        <v>32.376197762745392</v>
      </c>
      <c r="AM695" s="32">
        <f t="shared" si="619"/>
        <v>6.111308199430499</v>
      </c>
      <c r="AN695" s="32">
        <f t="shared" si="620"/>
        <v>-5.9399165137214761E-4</v>
      </c>
      <c r="AO695" s="32">
        <f t="shared" si="621"/>
        <v>5.1613080885483482</v>
      </c>
      <c r="AP695" s="32">
        <f t="shared" si="622"/>
        <v>-5.9399165137214761E-4</v>
      </c>
      <c r="AQ695" s="32">
        <f t="shared" si="623"/>
        <v>3.2724588192232211</v>
      </c>
      <c r="AR695" s="56">
        <f t="shared" si="669"/>
        <v>3879.9140913786837</v>
      </c>
      <c r="AS695" s="56">
        <f t="shared" si="669"/>
        <v>-0.14232962564221976</v>
      </c>
      <c r="AT695" s="56">
        <f t="shared" si="669"/>
        <v>1126.2096233310883</v>
      </c>
      <c r="AU695" s="55">
        <f t="shared" si="654"/>
        <v>0.31005890174502254</v>
      </c>
      <c r="AV695" s="56">
        <f t="shared" si="624"/>
        <v>11547.750305583575</v>
      </c>
      <c r="AW695" s="53">
        <f t="shared" si="625"/>
        <v>1.0320481064773498E-2</v>
      </c>
      <c r="AX695" s="53">
        <f t="shared" si="626"/>
        <v>9.6758334789631084E-2</v>
      </c>
      <c r="AY695" s="56">
        <f t="shared" si="627"/>
        <v>676.65150765418537</v>
      </c>
      <c r="AZ695" s="56">
        <f t="shared" si="628"/>
        <v>399.61084676870087</v>
      </c>
      <c r="BA695" s="53">
        <f t="shared" si="629"/>
        <v>7.4403432051347793E-3</v>
      </c>
      <c r="BB695" s="56">
        <f t="shared" si="630"/>
        <v>277.10614027588099</v>
      </c>
      <c r="BC695" s="56">
        <f t="shared" si="631"/>
        <v>-6.5479390396490089E-2</v>
      </c>
      <c r="BD695" s="53">
        <f t="shared" si="632"/>
        <v>-5.8520386294907558E-8</v>
      </c>
      <c r="BE695" s="32">
        <f t="shared" si="633"/>
        <v>6.1113081697767706</v>
      </c>
      <c r="BF695" s="53">
        <f t="shared" si="634"/>
        <v>8.6865777148615854E-7</v>
      </c>
      <c r="BG695" s="51">
        <f t="shared" si="655"/>
        <v>6.1113090384345421</v>
      </c>
      <c r="BH695" s="51">
        <f t="shared" si="635"/>
        <v>-8.9372221800074082E-3</v>
      </c>
      <c r="BI695" s="51">
        <f t="shared" si="636"/>
        <v>-8.3789770104234176E-2</v>
      </c>
    </row>
    <row r="696" spans="1:61" ht="12.75" customHeight="1" x14ac:dyDescent="0.2">
      <c r="A696" s="45">
        <f t="shared" si="637"/>
        <v>670</v>
      </c>
      <c r="B696" s="57">
        <f t="shared" si="656"/>
        <v>9.6758334789631084E-2</v>
      </c>
      <c r="C696" s="16">
        <f t="shared" si="638"/>
        <v>9.0326470418744975E-2</v>
      </c>
      <c r="D696" s="34">
        <f t="shared" si="639"/>
        <v>1</v>
      </c>
      <c r="E696" s="49">
        <f t="shared" si="657"/>
        <v>7.8207229622177452E-2</v>
      </c>
      <c r="F696" s="49">
        <f t="shared" si="640"/>
        <v>4.5194045643540806E-2</v>
      </c>
      <c r="G696" s="20">
        <f t="shared" si="611"/>
        <v>4.5194045643540806E-2</v>
      </c>
      <c r="H696" s="49">
        <f t="shared" si="641"/>
        <v>30.02257989785674</v>
      </c>
      <c r="I696" s="20">
        <f t="shared" si="612"/>
        <v>30.02257989785674</v>
      </c>
      <c r="J696" s="57">
        <f t="shared" si="642"/>
        <v>0</v>
      </c>
      <c r="K696" s="16">
        <f t="shared" si="613"/>
        <v>30.02257989785674</v>
      </c>
      <c r="L696" s="34">
        <f t="shared" si="643"/>
        <v>1</v>
      </c>
      <c r="M696" s="49">
        <f t="shared" si="658"/>
        <v>59.977450946490492</v>
      </c>
      <c r="N696" s="20">
        <f t="shared" si="659"/>
        <v>59.977450946490492</v>
      </c>
      <c r="O696" s="16">
        <f t="shared" si="644"/>
        <v>30.022549053509508</v>
      </c>
      <c r="P696" s="49">
        <f t="shared" si="660"/>
        <v>4.5194045643540785E-2</v>
      </c>
      <c r="Q696" s="20">
        <f t="shared" si="614"/>
        <v>4.5194045643540785E-2</v>
      </c>
      <c r="R696" s="49">
        <f t="shared" si="661"/>
        <v>9.0326470418437402E-2</v>
      </c>
      <c r="S696" s="20">
        <f t="shared" si="615"/>
        <v>9.0326470418437402E-2</v>
      </c>
      <c r="T696" s="57">
        <f t="shared" si="662"/>
        <v>-8.3789770104234176E-2</v>
      </c>
      <c r="U696" s="16">
        <f t="shared" si="645"/>
        <v>-5.5825404820567248E-3</v>
      </c>
      <c r="V696" s="16">
        <f t="shared" si="663"/>
        <v>-5.5825404820567248E-3</v>
      </c>
      <c r="W696" s="34">
        <f t="shared" si="616"/>
        <v>4</v>
      </c>
      <c r="X696" s="49">
        <f t="shared" si="664"/>
        <v>59.97742025930458</v>
      </c>
      <c r="Y696" s="20">
        <f t="shared" si="665"/>
        <v>59.97742025930458</v>
      </c>
      <c r="Z696" s="16">
        <f t="shared" si="646"/>
        <v>30.02257974069542</v>
      </c>
      <c r="AA696" s="49">
        <f t="shared" si="617"/>
        <v>-3.2260153003232958E-3</v>
      </c>
      <c r="AB696" s="20">
        <f t="shared" si="647"/>
        <v>359.9967739846997</v>
      </c>
      <c r="AC696" s="49">
        <f t="shared" si="648"/>
        <v>6.4476300130966576E-3</v>
      </c>
      <c r="AD696" s="20">
        <f t="shared" si="649"/>
        <v>359.9935523699869</v>
      </c>
      <c r="AF696" s="58">
        <f t="shared" si="666"/>
        <v>6.1113090384345421</v>
      </c>
      <c r="AG696" s="51">
        <f t="shared" si="650"/>
        <v>366.67854230607253</v>
      </c>
      <c r="AH696" s="16">
        <f t="shared" si="651"/>
        <v>250.00809702686766</v>
      </c>
      <c r="AI696" s="52">
        <f t="shared" si="618"/>
        <v>159.84438108658429</v>
      </c>
      <c r="AJ696" s="52">
        <f t="shared" si="652"/>
        <v>4.8420060943840326E-2</v>
      </c>
      <c r="AK696" s="16">
        <f t="shared" si="667"/>
        <v>32.427835947810934</v>
      </c>
      <c r="AL696" s="16">
        <f t="shared" si="668"/>
        <v>32.424609932510634</v>
      </c>
      <c r="AM696" s="32">
        <f t="shared" si="619"/>
        <v>6.1113090094262112</v>
      </c>
      <c r="AN696" s="32">
        <f t="shared" si="620"/>
        <v>-5.9544752408246908E-4</v>
      </c>
      <c r="AO696" s="32">
        <f t="shared" si="621"/>
        <v>5.1585418603116047</v>
      </c>
      <c r="AP696" s="32">
        <f t="shared" si="622"/>
        <v>-5.9544752408246908E-4</v>
      </c>
      <c r="AQ696" s="32">
        <f t="shared" si="623"/>
        <v>3.2768191411957526</v>
      </c>
      <c r="AR696" s="56">
        <f t="shared" si="669"/>
        <v>3885.0726332389954</v>
      </c>
      <c r="AS696" s="56">
        <f t="shared" si="669"/>
        <v>-0.14292507316630224</v>
      </c>
      <c r="AT696" s="56">
        <f t="shared" si="669"/>
        <v>1129.4864424722841</v>
      </c>
      <c r="AU696" s="55">
        <f t="shared" si="654"/>
        <v>0.31005890174502254</v>
      </c>
      <c r="AV696" s="56">
        <f t="shared" si="624"/>
        <v>11547.753367207868</v>
      </c>
      <c r="AW696" s="53">
        <f t="shared" si="625"/>
        <v>1.0320483801015166E-2</v>
      </c>
      <c r="AX696" s="53">
        <f t="shared" si="626"/>
        <v>9.6758347616270085E-2</v>
      </c>
      <c r="AY696" s="56">
        <f t="shared" si="627"/>
        <v>676.6514179547969</v>
      </c>
      <c r="AZ696" s="56">
        <f t="shared" si="628"/>
        <v>399.6109527164607</v>
      </c>
      <c r="BA696" s="53">
        <f t="shared" si="629"/>
        <v>7.4403432051347793E-3</v>
      </c>
      <c r="BB696" s="56">
        <f t="shared" si="630"/>
        <v>277.10621374429417</v>
      </c>
      <c r="BC696" s="56">
        <f t="shared" si="631"/>
        <v>-6.5748505957969883E-2</v>
      </c>
      <c r="BD696" s="53">
        <f t="shared" si="632"/>
        <v>-5.876090085254786E-8</v>
      </c>
      <c r="BE696" s="32">
        <f t="shared" si="633"/>
        <v>6.1113089796736411</v>
      </c>
      <c r="BF696" s="53">
        <f t="shared" si="634"/>
        <v>8.7078673503970344E-7</v>
      </c>
      <c r="BG696" s="51">
        <f t="shared" si="655"/>
        <v>6.1113098504603762</v>
      </c>
      <c r="BH696" s="51">
        <f t="shared" si="635"/>
        <v>-8.9372221798002301E-3</v>
      </c>
      <c r="BI696" s="51">
        <f t="shared" si="636"/>
        <v>-8.3789758994814681E-2</v>
      </c>
    </row>
    <row r="697" spans="1:61" ht="12.75" customHeight="1" x14ac:dyDescent="0.2">
      <c r="A697" s="45">
        <f t="shared" si="637"/>
        <v>671</v>
      </c>
      <c r="B697" s="57">
        <f t="shared" si="656"/>
        <v>9.6758347616270085E-2</v>
      </c>
      <c r="C697" s="16">
        <f t="shared" si="638"/>
        <v>9.0310717603188095E-2</v>
      </c>
      <c r="D697" s="34">
        <f t="shared" si="639"/>
        <v>1</v>
      </c>
      <c r="E697" s="49">
        <f t="shared" si="657"/>
        <v>7.8193566187448105E-2</v>
      </c>
      <c r="F697" s="49">
        <f t="shared" si="640"/>
        <v>4.5186205732578207E-2</v>
      </c>
      <c r="G697" s="20">
        <f t="shared" si="611"/>
        <v>4.5186205732578207E-2</v>
      </c>
      <c r="H697" s="49">
        <f t="shared" si="641"/>
        <v>30.022610574304188</v>
      </c>
      <c r="I697" s="20">
        <f t="shared" si="612"/>
        <v>30.022610574304188</v>
      </c>
      <c r="J697" s="57">
        <f t="shared" si="642"/>
        <v>0</v>
      </c>
      <c r="K697" s="16">
        <f t="shared" si="613"/>
        <v>30.022610574304188</v>
      </c>
      <c r="L697" s="34">
        <f t="shared" si="643"/>
        <v>1</v>
      </c>
      <c r="M697" s="49">
        <f t="shared" si="658"/>
        <v>59.97742025930458</v>
      </c>
      <c r="N697" s="20">
        <f t="shared" si="659"/>
        <v>59.97742025930458</v>
      </c>
      <c r="O697" s="16">
        <f t="shared" si="644"/>
        <v>30.02257974069542</v>
      </c>
      <c r="P697" s="49">
        <f t="shared" si="660"/>
        <v>4.5186205732578172E-2</v>
      </c>
      <c r="Q697" s="20">
        <f t="shared" si="614"/>
        <v>4.5186205732578172E-2</v>
      </c>
      <c r="R697" s="49">
        <f t="shared" si="661"/>
        <v>9.0310717603641483E-2</v>
      </c>
      <c r="S697" s="20">
        <f t="shared" si="615"/>
        <v>9.0310717603641483E-2</v>
      </c>
      <c r="T697" s="57">
        <f t="shared" si="662"/>
        <v>-8.3789758994814681E-2</v>
      </c>
      <c r="U697" s="16">
        <f t="shared" si="645"/>
        <v>-5.5961928073665762E-3</v>
      </c>
      <c r="V697" s="16">
        <f t="shared" si="663"/>
        <v>-5.5961928073665762E-3</v>
      </c>
      <c r="W697" s="34">
        <f t="shared" si="616"/>
        <v>4</v>
      </c>
      <c r="X697" s="49">
        <f t="shared" si="664"/>
        <v>59.977389583626952</v>
      </c>
      <c r="Y697" s="20">
        <f t="shared" si="665"/>
        <v>59.977389583626952</v>
      </c>
      <c r="Z697" s="16">
        <f t="shared" si="646"/>
        <v>30.022610416373048</v>
      </c>
      <c r="AA697" s="49">
        <f t="shared" si="617"/>
        <v>-3.2339086461043651E-3</v>
      </c>
      <c r="AB697" s="20">
        <f t="shared" si="647"/>
        <v>359.99676609135389</v>
      </c>
      <c r="AC697" s="49">
        <f t="shared" si="648"/>
        <v>6.4633999423555398E-3</v>
      </c>
      <c r="AD697" s="20">
        <f t="shared" si="649"/>
        <v>359.99353660005767</v>
      </c>
      <c r="AF697" s="58">
        <f t="shared" si="666"/>
        <v>6.1113098504603762</v>
      </c>
      <c r="AG697" s="51">
        <f t="shared" si="650"/>
        <v>366.67859102762259</v>
      </c>
      <c r="AH697" s="16">
        <f t="shared" si="651"/>
        <v>250.00813024610633</v>
      </c>
      <c r="AI697" s="52">
        <f t="shared" si="618"/>
        <v>159.84442356448051</v>
      </c>
      <c r="AJ697" s="52">
        <f t="shared" si="652"/>
        <v>4.8420114378700418E-2</v>
      </c>
      <c r="AK697" s="16">
        <f t="shared" si="667"/>
        <v>32.476256062189634</v>
      </c>
      <c r="AL697" s="16">
        <f t="shared" si="668"/>
        <v>32.473022153543525</v>
      </c>
      <c r="AM697" s="32">
        <f t="shared" si="619"/>
        <v>6.1113098213099857</v>
      </c>
      <c r="AN697" s="32">
        <f t="shared" si="620"/>
        <v>-5.9690379404906974E-4</v>
      </c>
      <c r="AO697" s="32">
        <f t="shared" si="621"/>
        <v>5.1557719470907131</v>
      </c>
      <c r="AP697" s="32">
        <f t="shared" si="622"/>
        <v>-5.9690379404906974E-4</v>
      </c>
      <c r="AQ697" s="32">
        <f t="shared" si="623"/>
        <v>3.281177130487217</v>
      </c>
      <c r="AR697" s="56">
        <f t="shared" si="669"/>
        <v>3890.2284051860861</v>
      </c>
      <c r="AS697" s="56">
        <f t="shared" si="669"/>
        <v>-0.14352197696035129</v>
      </c>
      <c r="AT697" s="56">
        <f t="shared" si="669"/>
        <v>1132.7676196027714</v>
      </c>
      <c r="AU697" s="55">
        <f t="shared" si="654"/>
        <v>0.31005890174502254</v>
      </c>
      <c r="AV697" s="56">
        <f t="shared" si="624"/>
        <v>11547.756435969284</v>
      </c>
      <c r="AW697" s="53">
        <f t="shared" si="625"/>
        <v>1.0320486543635437E-2</v>
      </c>
      <c r="AX697" s="53">
        <f t="shared" si="626"/>
        <v>9.6758360472808266E-2</v>
      </c>
      <c r="AY697" s="56">
        <f t="shared" si="627"/>
        <v>676.65132804634095</v>
      </c>
      <c r="AZ697" s="56">
        <f t="shared" si="628"/>
        <v>399.61105891120127</v>
      </c>
      <c r="BA697" s="53">
        <f t="shared" si="629"/>
        <v>7.4403432051347793E-3</v>
      </c>
      <c r="BB697" s="56">
        <f t="shared" si="630"/>
        <v>277.10628738397367</v>
      </c>
      <c r="BC697" s="56">
        <f t="shared" si="631"/>
        <v>-6.6018248833984217E-2</v>
      </c>
      <c r="BD697" s="53">
        <f t="shared" si="632"/>
        <v>-5.9001976055128008E-8</v>
      </c>
      <c r="BE697" s="32">
        <f t="shared" si="633"/>
        <v>6.1113097914584005</v>
      </c>
      <c r="BF697" s="53">
        <f t="shared" si="634"/>
        <v>8.7291627870942134E-7</v>
      </c>
      <c r="BG697" s="51">
        <f t="shared" si="655"/>
        <v>6.1113106643746793</v>
      </c>
      <c r="BH697" s="51">
        <f t="shared" si="635"/>
        <v>-8.9372221795924866E-3</v>
      </c>
      <c r="BI697" s="51">
        <f t="shared" si="636"/>
        <v>-8.3789747859501079E-2</v>
      </c>
    </row>
    <row r="698" spans="1:61" ht="12.75" customHeight="1" x14ac:dyDescent="0.2">
      <c r="A698" s="45">
        <f t="shared" si="637"/>
        <v>672</v>
      </c>
      <c r="B698" s="57">
        <f t="shared" si="656"/>
        <v>9.6758360472808266E-2</v>
      </c>
      <c r="C698" s="16">
        <f t="shared" si="638"/>
        <v>9.0294960530457047E-2</v>
      </c>
      <c r="D698" s="34">
        <f t="shared" si="639"/>
        <v>1</v>
      </c>
      <c r="E698" s="49">
        <f t="shared" si="657"/>
        <v>7.8179899084232604E-2</v>
      </c>
      <c r="F698" s="49">
        <f t="shared" si="640"/>
        <v>4.5178363661248812E-2</v>
      </c>
      <c r="G698" s="20">
        <f t="shared" si="611"/>
        <v>4.5178363661248812E-2</v>
      </c>
      <c r="H698" s="49">
        <f t="shared" si="641"/>
        <v>30.022641239242315</v>
      </c>
      <c r="I698" s="20">
        <f t="shared" si="612"/>
        <v>30.022641239242315</v>
      </c>
      <c r="J698" s="57">
        <f t="shared" si="642"/>
        <v>0</v>
      </c>
      <c r="K698" s="16">
        <f t="shared" si="613"/>
        <v>30.022641239242315</v>
      </c>
      <c r="L698" s="34">
        <f t="shared" si="643"/>
        <v>1</v>
      </c>
      <c r="M698" s="49">
        <f t="shared" si="658"/>
        <v>59.977389583626952</v>
      </c>
      <c r="N698" s="20">
        <f t="shared" si="659"/>
        <v>59.977389583626952</v>
      </c>
      <c r="O698" s="16">
        <f t="shared" si="644"/>
        <v>30.022610416373048</v>
      </c>
      <c r="P698" s="49">
        <f t="shared" si="660"/>
        <v>4.5178363661248812E-2</v>
      </c>
      <c r="Q698" s="20">
        <f t="shared" si="614"/>
        <v>4.5178363661248812E-2</v>
      </c>
      <c r="R698" s="49">
        <f t="shared" si="661"/>
        <v>9.0294960531011575E-2</v>
      </c>
      <c r="S698" s="20">
        <f t="shared" si="615"/>
        <v>9.0294960531011575E-2</v>
      </c>
      <c r="T698" s="57">
        <f t="shared" si="662"/>
        <v>-8.3789747859501079E-2</v>
      </c>
      <c r="U698" s="16">
        <f t="shared" si="645"/>
        <v>-5.609848775268475E-3</v>
      </c>
      <c r="V698" s="16">
        <f t="shared" si="663"/>
        <v>-5.609848775268475E-3</v>
      </c>
      <c r="W698" s="34">
        <f t="shared" si="616"/>
        <v>4</v>
      </c>
      <c r="X698" s="49">
        <f t="shared" si="664"/>
        <v>59.977358919460748</v>
      </c>
      <c r="Y698" s="20">
        <f t="shared" si="665"/>
        <v>59.977358919460748</v>
      </c>
      <c r="Z698" s="16">
        <f t="shared" si="646"/>
        <v>30.022641080539252</v>
      </c>
      <c r="AA698" s="49">
        <f t="shared" si="617"/>
        <v>-3.2418041148565076E-3</v>
      </c>
      <c r="AB698" s="20">
        <f t="shared" si="647"/>
        <v>359.99675819588515</v>
      </c>
      <c r="AC698" s="49">
        <f t="shared" si="648"/>
        <v>6.4791741273619741E-3</v>
      </c>
      <c r="AD698" s="20">
        <f t="shared" si="649"/>
        <v>359.99352082587262</v>
      </c>
      <c r="AF698" s="58">
        <f t="shared" si="666"/>
        <v>6.1113106643746793</v>
      </c>
      <c r="AG698" s="51">
        <f t="shared" si="650"/>
        <v>366.67863986248074</v>
      </c>
      <c r="AH698" s="16">
        <f t="shared" si="651"/>
        <v>250.00816354260053</v>
      </c>
      <c r="AI698" s="52">
        <f t="shared" si="618"/>
        <v>159.84446614117007</v>
      </c>
      <c r="AJ698" s="52">
        <f t="shared" si="652"/>
        <v>4.8420167776100698E-2</v>
      </c>
      <c r="AK698" s="16">
        <f t="shared" si="667"/>
        <v>32.524676229965735</v>
      </c>
      <c r="AL698" s="16">
        <f t="shared" si="668"/>
        <v>32.521434425850885</v>
      </c>
      <c r="AM698" s="32">
        <f t="shared" si="619"/>
        <v>6.1113106350818445</v>
      </c>
      <c r="AN698" s="32">
        <f t="shared" si="620"/>
        <v>-5.9836045311545849E-4</v>
      </c>
      <c r="AO698" s="32">
        <f t="shared" si="621"/>
        <v>5.1529983508476214</v>
      </c>
      <c r="AP698" s="32">
        <f t="shared" si="622"/>
        <v>-5.9836045311545849E-4</v>
      </c>
      <c r="AQ698" s="32">
        <f t="shared" si="623"/>
        <v>3.2855327839828585</v>
      </c>
      <c r="AR698" s="56">
        <f t="shared" si="669"/>
        <v>3895.3814035369337</v>
      </c>
      <c r="AS698" s="56">
        <f t="shared" si="669"/>
        <v>-0.14412033741346675</v>
      </c>
      <c r="AT698" s="56">
        <f t="shared" si="669"/>
        <v>1136.0531523867544</v>
      </c>
      <c r="AU698" s="55">
        <f t="shared" si="654"/>
        <v>0.31005890174502254</v>
      </c>
      <c r="AV698" s="56">
        <f t="shared" si="624"/>
        <v>11547.759511867896</v>
      </c>
      <c r="AW698" s="53">
        <f t="shared" si="625"/>
        <v>1.0320489292634379E-2</v>
      </c>
      <c r="AX698" s="53">
        <f t="shared" si="626"/>
        <v>9.6758373359245906E-2</v>
      </c>
      <c r="AY698" s="56">
        <f t="shared" si="627"/>
        <v>676.65123792881559</v>
      </c>
      <c r="AZ698" s="56">
        <f t="shared" si="628"/>
        <v>399.61116535292518</v>
      </c>
      <c r="BA698" s="53">
        <f t="shared" si="629"/>
        <v>7.4403432051347793E-3</v>
      </c>
      <c r="BB698" s="56">
        <f t="shared" si="630"/>
        <v>277.10636119492131</v>
      </c>
      <c r="BC698" s="56">
        <f t="shared" si="631"/>
        <v>-6.6288619030899554E-2</v>
      </c>
      <c r="BD698" s="53">
        <f t="shared" si="632"/>
        <v>-5.9243611908337833E-8</v>
      </c>
      <c r="BE698" s="32">
        <f t="shared" si="633"/>
        <v>6.1113106051310675</v>
      </c>
      <c r="BF698" s="53">
        <f t="shared" si="634"/>
        <v>8.7504639056499641E-7</v>
      </c>
      <c r="BG698" s="51">
        <f t="shared" si="655"/>
        <v>6.1113114801774584</v>
      </c>
      <c r="BH698" s="51">
        <f t="shared" si="635"/>
        <v>-8.937222179384181E-3</v>
      </c>
      <c r="BI698" s="51">
        <f t="shared" si="636"/>
        <v>-8.3789736698293107E-2</v>
      </c>
    </row>
    <row r="699" spans="1:61" ht="12.75" customHeight="1" x14ac:dyDescent="0.2">
      <c r="A699" s="45">
        <f t="shared" si="637"/>
        <v>673</v>
      </c>
      <c r="B699" s="57">
        <f t="shared" si="656"/>
        <v>9.6758373359245906E-2</v>
      </c>
      <c r="C699" s="16">
        <f t="shared" si="638"/>
        <v>9.0279199231872553E-2</v>
      </c>
      <c r="D699" s="34">
        <f t="shared" si="639"/>
        <v>1</v>
      </c>
      <c r="E699" s="49">
        <f t="shared" si="657"/>
        <v>7.8166228339650437E-2</v>
      </c>
      <c r="F699" s="49">
        <f t="shared" si="640"/>
        <v>4.5170519445221755E-2</v>
      </c>
      <c r="G699" s="20">
        <f t="shared" si="611"/>
        <v>4.5170519445221755E-2</v>
      </c>
      <c r="H699" s="49">
        <f t="shared" si="641"/>
        <v>30.022671892667979</v>
      </c>
      <c r="I699" s="20">
        <f t="shared" si="612"/>
        <v>30.022671892667979</v>
      </c>
      <c r="J699" s="57">
        <f t="shared" si="642"/>
        <v>0</v>
      </c>
      <c r="K699" s="16">
        <f t="shared" si="613"/>
        <v>30.022671892667979</v>
      </c>
      <c r="L699" s="34">
        <f t="shared" si="643"/>
        <v>1</v>
      </c>
      <c r="M699" s="49">
        <f t="shared" si="658"/>
        <v>59.977358919460748</v>
      </c>
      <c r="N699" s="20">
        <f t="shared" si="659"/>
        <v>59.977358919460748</v>
      </c>
      <c r="O699" s="16">
        <f t="shared" si="644"/>
        <v>30.022641080539252</v>
      </c>
      <c r="P699" s="49">
        <f t="shared" si="660"/>
        <v>4.5170519445221761E-2</v>
      </c>
      <c r="Q699" s="20">
        <f t="shared" si="614"/>
        <v>4.5170519445221761E-2</v>
      </c>
      <c r="R699" s="49">
        <f t="shared" si="661"/>
        <v>9.0279199230610258E-2</v>
      </c>
      <c r="S699" s="20">
        <f t="shared" si="615"/>
        <v>9.0279199230610258E-2</v>
      </c>
      <c r="T699" s="57">
        <f t="shared" si="662"/>
        <v>-8.3789736698293107E-2</v>
      </c>
      <c r="U699" s="16">
        <f t="shared" si="645"/>
        <v>-5.6235083586426704E-3</v>
      </c>
      <c r="V699" s="16">
        <f t="shared" si="663"/>
        <v>-5.6235083586426704E-3</v>
      </c>
      <c r="W699" s="34">
        <f t="shared" si="616"/>
        <v>4</v>
      </c>
      <c r="X699" s="49">
        <f t="shared" si="664"/>
        <v>59.977328266809074</v>
      </c>
      <c r="Y699" s="20">
        <f t="shared" si="665"/>
        <v>59.977328266809074</v>
      </c>
      <c r="Z699" s="16">
        <f t="shared" si="646"/>
        <v>30.022671733190926</v>
      </c>
      <c r="AA699" s="49">
        <f t="shared" si="617"/>
        <v>-3.2497016909042425E-3</v>
      </c>
      <c r="AB699" s="20">
        <f t="shared" si="647"/>
        <v>359.99675029830911</v>
      </c>
      <c r="AC699" s="49">
        <f t="shared" si="648"/>
        <v>6.4949524809560406E-3</v>
      </c>
      <c r="AD699" s="20">
        <f t="shared" si="649"/>
        <v>359.99350504751902</v>
      </c>
      <c r="AF699" s="58">
        <f t="shared" si="666"/>
        <v>6.1113114801774584</v>
      </c>
      <c r="AG699" s="51">
        <f t="shared" si="650"/>
        <v>366.67868881064749</v>
      </c>
      <c r="AH699" s="16">
        <f t="shared" si="651"/>
        <v>250.00819691635058</v>
      </c>
      <c r="AI699" s="52">
        <f t="shared" si="618"/>
        <v>159.84450881665347</v>
      </c>
      <c r="AJ699" s="52">
        <f t="shared" si="652"/>
        <v>4.8420221136098007E-2</v>
      </c>
      <c r="AK699" s="16">
        <f t="shared" si="667"/>
        <v>32.573096451101833</v>
      </c>
      <c r="AL699" s="16">
        <f t="shared" si="668"/>
        <v>32.569846749410942</v>
      </c>
      <c r="AM699" s="32">
        <f t="shared" si="619"/>
        <v>6.1113114507417938</v>
      </c>
      <c r="AN699" s="32">
        <f t="shared" si="620"/>
        <v>-5.9981749839048101E-4</v>
      </c>
      <c r="AO699" s="32">
        <f t="shared" si="621"/>
        <v>5.150221073548539</v>
      </c>
      <c r="AP699" s="32">
        <f t="shared" si="622"/>
        <v>-5.9981749839048101E-4</v>
      </c>
      <c r="AQ699" s="32">
        <f t="shared" si="623"/>
        <v>3.2898860985669853</v>
      </c>
      <c r="AR699" s="56">
        <f t="shared" ref="AR699:AT714" si="670">AR698+AO699</f>
        <v>3900.5316246104821</v>
      </c>
      <c r="AS699" s="56">
        <f t="shared" si="670"/>
        <v>-0.14472015491185722</v>
      </c>
      <c r="AT699" s="56">
        <f t="shared" si="670"/>
        <v>1139.3430384853214</v>
      </c>
      <c r="AU699" s="55">
        <f t="shared" si="654"/>
        <v>0.31005890174502254</v>
      </c>
      <c r="AV699" s="56">
        <f t="shared" si="624"/>
        <v>11547.762594903748</v>
      </c>
      <c r="AW699" s="53">
        <f t="shared" si="625"/>
        <v>1.0320492048012032E-2</v>
      </c>
      <c r="AX699" s="53">
        <f t="shared" si="626"/>
        <v>9.6758386275583225E-2</v>
      </c>
      <c r="AY699" s="56">
        <f t="shared" si="627"/>
        <v>676.65114760222002</v>
      </c>
      <c r="AZ699" s="56">
        <f t="shared" si="628"/>
        <v>399.6112720416337</v>
      </c>
      <c r="BA699" s="53">
        <f t="shared" si="629"/>
        <v>7.4403432051347793E-3</v>
      </c>
      <c r="BB699" s="56">
        <f t="shared" si="630"/>
        <v>277.10643517713794</v>
      </c>
      <c r="BC699" s="56">
        <f t="shared" si="631"/>
        <v>-6.6559616551614909E-2</v>
      </c>
      <c r="BD699" s="53">
        <f t="shared" si="632"/>
        <v>-5.9485808414768277E-8</v>
      </c>
      <c r="BE699" s="32">
        <f t="shared" si="633"/>
        <v>6.1113114206916501</v>
      </c>
      <c r="BF699" s="53">
        <f t="shared" si="634"/>
        <v>8.7717706637618255E-7</v>
      </c>
      <c r="BG699" s="51">
        <f t="shared" si="655"/>
        <v>6.1113122978687162</v>
      </c>
      <c r="BH699" s="51">
        <f t="shared" si="635"/>
        <v>-8.9372221791753116E-3</v>
      </c>
      <c r="BI699" s="51">
        <f t="shared" si="636"/>
        <v>-8.3789725511190696E-2</v>
      </c>
    </row>
    <row r="700" spans="1:61" ht="12.75" customHeight="1" x14ac:dyDescent="0.2">
      <c r="A700" s="45">
        <f t="shared" si="637"/>
        <v>674</v>
      </c>
      <c r="B700" s="57">
        <f t="shared" si="656"/>
        <v>9.6758386275583225E-2</v>
      </c>
      <c r="C700" s="16">
        <f t="shared" si="638"/>
        <v>9.0263433794632419E-2</v>
      </c>
      <c r="D700" s="34">
        <f t="shared" si="639"/>
        <v>1</v>
      </c>
      <c r="E700" s="49">
        <f t="shared" si="657"/>
        <v>7.8152554029200946E-2</v>
      </c>
      <c r="F700" s="49">
        <f t="shared" si="640"/>
        <v>4.5162673128124033E-2</v>
      </c>
      <c r="G700" s="20">
        <f t="shared" si="611"/>
        <v>4.5162673128124033E-2</v>
      </c>
      <c r="H700" s="49">
        <f t="shared" si="641"/>
        <v>30.022702534578141</v>
      </c>
      <c r="I700" s="20">
        <f t="shared" si="612"/>
        <v>30.022702534578141</v>
      </c>
      <c r="J700" s="57">
        <f t="shared" si="642"/>
        <v>0</v>
      </c>
      <c r="K700" s="16">
        <f t="shared" si="613"/>
        <v>30.022702534578141</v>
      </c>
      <c r="L700" s="34">
        <f t="shared" si="643"/>
        <v>1</v>
      </c>
      <c r="M700" s="49">
        <f t="shared" si="658"/>
        <v>59.977328266809074</v>
      </c>
      <c r="N700" s="20">
        <f t="shared" si="659"/>
        <v>59.977328266809074</v>
      </c>
      <c r="O700" s="16">
        <f t="shared" si="644"/>
        <v>30.022671733190926</v>
      </c>
      <c r="P700" s="49">
        <f t="shared" si="660"/>
        <v>4.5162673128124026E-2</v>
      </c>
      <c r="Q700" s="20">
        <f t="shared" si="614"/>
        <v>4.5162673128124026E-2</v>
      </c>
      <c r="R700" s="49">
        <f t="shared" si="661"/>
        <v>9.0263433797141759E-2</v>
      </c>
      <c r="S700" s="20">
        <f t="shared" si="615"/>
        <v>9.0263433797141759E-2</v>
      </c>
      <c r="T700" s="57">
        <f t="shared" si="662"/>
        <v>-8.3789725511190696E-2</v>
      </c>
      <c r="U700" s="16">
        <f t="shared" si="645"/>
        <v>-5.63717148198975E-3</v>
      </c>
      <c r="V700" s="16">
        <f t="shared" si="663"/>
        <v>-5.63717148198975E-3</v>
      </c>
      <c r="W700" s="34">
        <f t="shared" si="616"/>
        <v>4</v>
      </c>
      <c r="X700" s="49">
        <f t="shared" si="664"/>
        <v>59.977297625675</v>
      </c>
      <c r="Y700" s="20">
        <f t="shared" si="665"/>
        <v>59.977297625675</v>
      </c>
      <c r="Z700" s="16">
        <f t="shared" si="646"/>
        <v>30.022702374325</v>
      </c>
      <c r="AA700" s="49">
        <f t="shared" si="617"/>
        <v>-3.2576013306144418E-3</v>
      </c>
      <c r="AB700" s="20">
        <f t="shared" si="647"/>
        <v>359.99674239866937</v>
      </c>
      <c r="AC700" s="49">
        <f t="shared" si="648"/>
        <v>6.5107348609033337E-3</v>
      </c>
      <c r="AD700" s="20">
        <f t="shared" si="649"/>
        <v>359.99348926513909</v>
      </c>
      <c r="AF700" s="58">
        <f t="shared" si="666"/>
        <v>6.1113122978687162</v>
      </c>
      <c r="AG700" s="51">
        <f t="shared" si="650"/>
        <v>366.67873787212295</v>
      </c>
      <c r="AH700" s="16">
        <f t="shared" si="651"/>
        <v>250.00823036735659</v>
      </c>
      <c r="AI700" s="52">
        <f t="shared" si="618"/>
        <v>159.84455159093085</v>
      </c>
      <c r="AJ700" s="52">
        <f t="shared" si="652"/>
        <v>4.8420274458749191E-2</v>
      </c>
      <c r="AK700" s="16">
        <f t="shared" si="667"/>
        <v>32.621516725560582</v>
      </c>
      <c r="AL700" s="16">
        <f t="shared" si="668"/>
        <v>32.618259124229951</v>
      </c>
      <c r="AM700" s="32">
        <f t="shared" si="619"/>
        <v>6.1113122682898373</v>
      </c>
      <c r="AN700" s="32">
        <f t="shared" si="620"/>
        <v>-6.0127492182268508E-4</v>
      </c>
      <c r="AO700" s="32">
        <f t="shared" si="621"/>
        <v>5.1474401171607038</v>
      </c>
      <c r="AP700" s="32">
        <f t="shared" si="622"/>
        <v>-6.0127492182268508E-4</v>
      </c>
      <c r="AQ700" s="32">
        <f t="shared" si="623"/>
        <v>3.2942370711280748</v>
      </c>
      <c r="AR700" s="56">
        <f t="shared" si="670"/>
        <v>3905.679064727643</v>
      </c>
      <c r="AS700" s="56">
        <f t="shared" si="670"/>
        <v>-0.1453214298336799</v>
      </c>
      <c r="AT700" s="56">
        <f t="shared" si="670"/>
        <v>1142.6372755564494</v>
      </c>
      <c r="AU700" s="55">
        <f t="shared" si="654"/>
        <v>0.31005890174502254</v>
      </c>
      <c r="AV700" s="56">
        <f t="shared" si="624"/>
        <v>11547.765685076842</v>
      </c>
      <c r="AW700" s="53">
        <f t="shared" si="625"/>
        <v>1.0320494809768396E-2</v>
      </c>
      <c r="AX700" s="53">
        <f t="shared" si="626"/>
        <v>9.6758399221820182E-2</v>
      </c>
      <c r="AY700" s="56">
        <f t="shared" si="627"/>
        <v>676.65105706655424</v>
      </c>
      <c r="AZ700" s="56">
        <f t="shared" si="628"/>
        <v>399.61137897732715</v>
      </c>
      <c r="BA700" s="53">
        <f t="shared" si="629"/>
        <v>7.4403432051347793E-3</v>
      </c>
      <c r="BB700" s="56">
        <f t="shared" si="630"/>
        <v>277.10650933062374</v>
      </c>
      <c r="BC700" s="56">
        <f t="shared" si="631"/>
        <v>-6.6831241396641872E-2</v>
      </c>
      <c r="BD700" s="53">
        <f t="shared" si="632"/>
        <v>-5.9728565574876552E-8</v>
      </c>
      <c r="BE700" s="32">
        <f t="shared" si="633"/>
        <v>6.111312238140151</v>
      </c>
      <c r="BF700" s="53">
        <f t="shared" si="634"/>
        <v>8.7930829436628289E-7</v>
      </c>
      <c r="BG700" s="51">
        <f t="shared" si="655"/>
        <v>6.1113131174484456</v>
      </c>
      <c r="BH700" s="51">
        <f t="shared" si="635"/>
        <v>-8.9372221789658802E-3</v>
      </c>
      <c r="BI700" s="51">
        <f t="shared" si="636"/>
        <v>-8.3789714298193846E-2</v>
      </c>
    </row>
    <row r="701" spans="1:61" ht="12.75" customHeight="1" x14ac:dyDescent="0.2">
      <c r="A701" s="45">
        <f t="shared" si="637"/>
        <v>675</v>
      </c>
      <c r="B701" s="57">
        <f t="shared" si="656"/>
        <v>9.6758399221820182E-2</v>
      </c>
      <c r="C701" s="16">
        <f t="shared" si="638"/>
        <v>9.0247664360902036E-2</v>
      </c>
      <c r="D701" s="34">
        <f t="shared" si="639"/>
        <v>1</v>
      </c>
      <c r="E701" s="49">
        <f t="shared" si="657"/>
        <v>7.8138876275975822E-2</v>
      </c>
      <c r="F701" s="49">
        <f t="shared" si="640"/>
        <v>4.5154824781085581E-2</v>
      </c>
      <c r="G701" s="20">
        <f t="shared" si="611"/>
        <v>4.5154824781085581E-2</v>
      </c>
      <c r="H701" s="49">
        <f t="shared" si="641"/>
        <v>30.022733164969846</v>
      </c>
      <c r="I701" s="20">
        <f t="shared" si="612"/>
        <v>30.022733164969846</v>
      </c>
      <c r="J701" s="57">
        <f t="shared" si="642"/>
        <v>0</v>
      </c>
      <c r="K701" s="16">
        <f t="shared" si="613"/>
        <v>30.022733164969846</v>
      </c>
      <c r="L701" s="34">
        <f t="shared" si="643"/>
        <v>1</v>
      </c>
      <c r="M701" s="49">
        <f t="shared" si="658"/>
        <v>59.977297625675</v>
      </c>
      <c r="N701" s="20">
        <f t="shared" si="659"/>
        <v>59.977297625675</v>
      </c>
      <c r="O701" s="16">
        <f t="shared" si="644"/>
        <v>30.022702374325</v>
      </c>
      <c r="P701" s="49">
        <f t="shared" si="660"/>
        <v>4.5154824781085581E-2</v>
      </c>
      <c r="Q701" s="20">
        <f t="shared" si="614"/>
        <v>4.5154824781085581E-2</v>
      </c>
      <c r="R701" s="49">
        <f t="shared" si="661"/>
        <v>9.0247664361708516E-2</v>
      </c>
      <c r="S701" s="20">
        <f t="shared" si="615"/>
        <v>9.0247664361708516E-2</v>
      </c>
      <c r="T701" s="57">
        <f t="shared" si="662"/>
        <v>-8.3789714298193846E-2</v>
      </c>
      <c r="U701" s="16">
        <f t="shared" si="645"/>
        <v>-5.6508380222180243E-3</v>
      </c>
      <c r="V701" s="16">
        <f t="shared" si="663"/>
        <v>-5.6508380222180243E-3</v>
      </c>
      <c r="W701" s="34">
        <f t="shared" si="616"/>
        <v>4</v>
      </c>
      <c r="X701" s="49">
        <f t="shared" si="664"/>
        <v>59.977266996061459</v>
      </c>
      <c r="Y701" s="20">
        <f t="shared" si="665"/>
        <v>59.977266996061459</v>
      </c>
      <c r="Z701" s="16">
        <f t="shared" si="646"/>
        <v>30.022733003938541</v>
      </c>
      <c r="AA701" s="49">
        <f t="shared" si="617"/>
        <v>-3.2655029628511642E-3</v>
      </c>
      <c r="AB701" s="20">
        <f t="shared" si="647"/>
        <v>359.99673449703715</v>
      </c>
      <c r="AC701" s="49">
        <f t="shared" si="648"/>
        <v>6.5265212938187362E-3</v>
      </c>
      <c r="AD701" s="20">
        <f t="shared" si="649"/>
        <v>359.99347347870616</v>
      </c>
      <c r="AF701" s="58">
        <f t="shared" si="666"/>
        <v>6.1113131174484456</v>
      </c>
      <c r="AG701" s="51">
        <f t="shared" si="650"/>
        <v>366.67878704690673</v>
      </c>
      <c r="AH701" s="16">
        <f t="shared" si="651"/>
        <v>250.00826389561826</v>
      </c>
      <c r="AI701" s="52">
        <f t="shared" si="618"/>
        <v>159.84459446400191</v>
      </c>
      <c r="AJ701" s="52">
        <f t="shared" si="652"/>
        <v>4.8420327743940561E-2</v>
      </c>
      <c r="AK701" s="16">
        <f t="shared" si="667"/>
        <v>32.669937053304523</v>
      </c>
      <c r="AL701" s="16">
        <f t="shared" si="668"/>
        <v>32.666671550341675</v>
      </c>
      <c r="AM701" s="32">
        <f t="shared" si="619"/>
        <v>6.1113130877259687</v>
      </c>
      <c r="AN701" s="32">
        <f t="shared" si="620"/>
        <v>-6.0273271028430059E-4</v>
      </c>
      <c r="AO701" s="32">
        <f t="shared" si="621"/>
        <v>5.1446554836523868</v>
      </c>
      <c r="AP701" s="32">
        <f t="shared" si="622"/>
        <v>-6.0273271028430059E-4</v>
      </c>
      <c r="AQ701" s="32">
        <f t="shared" si="623"/>
        <v>3.2985856985587225</v>
      </c>
      <c r="AR701" s="56">
        <f t="shared" si="670"/>
        <v>3910.8237202112955</v>
      </c>
      <c r="AS701" s="56">
        <f t="shared" si="670"/>
        <v>-0.1459241625439642</v>
      </c>
      <c r="AT701" s="56">
        <f t="shared" si="670"/>
        <v>1145.9358612550081</v>
      </c>
      <c r="AU701" s="55">
        <f t="shared" si="654"/>
        <v>0.31005890174502254</v>
      </c>
      <c r="AV701" s="56">
        <f t="shared" si="624"/>
        <v>11547.768782387158</v>
      </c>
      <c r="AW701" s="53">
        <f t="shared" si="625"/>
        <v>1.0320497577903457E-2</v>
      </c>
      <c r="AX701" s="53">
        <f t="shared" si="626"/>
        <v>9.6758412197956736E-2</v>
      </c>
      <c r="AY701" s="56">
        <f t="shared" si="627"/>
        <v>676.65096632181906</v>
      </c>
      <c r="AZ701" s="56">
        <f t="shared" si="628"/>
        <v>399.6114861600048</v>
      </c>
      <c r="BA701" s="53">
        <f t="shared" si="629"/>
        <v>7.4403432051347793E-3</v>
      </c>
      <c r="BB701" s="56">
        <f t="shared" si="630"/>
        <v>277.1065836553783</v>
      </c>
      <c r="BC701" s="56">
        <f t="shared" si="631"/>
        <v>-6.7103493564047767E-2</v>
      </c>
      <c r="BD701" s="53">
        <f t="shared" si="632"/>
        <v>-5.9971883386935359E-8</v>
      </c>
      <c r="BE701" s="32">
        <f t="shared" si="633"/>
        <v>6.1113130574765622</v>
      </c>
      <c r="BF701" s="53">
        <f t="shared" si="634"/>
        <v>8.8144005533496889E-7</v>
      </c>
      <c r="BG701" s="51">
        <f t="shared" si="655"/>
        <v>6.1113139389166173</v>
      </c>
      <c r="BH701" s="51">
        <f t="shared" si="635"/>
        <v>-8.9372221787558867E-3</v>
      </c>
      <c r="BI701" s="51">
        <f t="shared" si="636"/>
        <v>-8.3789703059302667E-2</v>
      </c>
    </row>
    <row r="702" spans="1:61" ht="12.75" customHeight="1" x14ac:dyDescent="0.2">
      <c r="A702" s="45">
        <f t="shared" si="637"/>
        <v>676</v>
      </c>
      <c r="B702" s="57">
        <f t="shared" si="656"/>
        <v>9.6758412197956736E-2</v>
      </c>
      <c r="C702" s="16">
        <f t="shared" si="638"/>
        <v>9.0231890904135525E-2</v>
      </c>
      <c r="D702" s="34">
        <f t="shared" si="639"/>
        <v>1</v>
      </c>
      <c r="E702" s="49">
        <f t="shared" si="657"/>
        <v>7.8125195056991684E-2</v>
      </c>
      <c r="F702" s="49">
        <f t="shared" si="640"/>
        <v>4.5146974390822991E-2</v>
      </c>
      <c r="G702" s="20">
        <f t="shared" si="611"/>
        <v>4.5146974390822991E-2</v>
      </c>
      <c r="H702" s="49">
        <f t="shared" si="641"/>
        <v>30.022763783840119</v>
      </c>
      <c r="I702" s="20">
        <f t="shared" si="612"/>
        <v>30.022763783840119</v>
      </c>
      <c r="J702" s="57">
        <f t="shared" si="642"/>
        <v>0</v>
      </c>
      <c r="K702" s="16">
        <f t="shared" si="613"/>
        <v>30.022763783840119</v>
      </c>
      <c r="L702" s="34">
        <f t="shared" si="643"/>
        <v>1</v>
      </c>
      <c r="M702" s="49">
        <f t="shared" si="658"/>
        <v>59.977266996061473</v>
      </c>
      <c r="N702" s="20">
        <f t="shared" si="659"/>
        <v>59.977266996061473</v>
      </c>
      <c r="O702" s="16">
        <f t="shared" si="644"/>
        <v>30.022733003938527</v>
      </c>
      <c r="P702" s="49">
        <f t="shared" si="660"/>
        <v>4.5146974390822978E-2</v>
      </c>
      <c r="Q702" s="20">
        <f t="shared" si="614"/>
        <v>4.5146974390822978E-2</v>
      </c>
      <c r="R702" s="49">
        <f t="shared" si="661"/>
        <v>9.0231890906041431E-2</v>
      </c>
      <c r="S702" s="20">
        <f t="shared" si="615"/>
        <v>9.0231890906041431E-2</v>
      </c>
      <c r="T702" s="57">
        <f t="shared" si="662"/>
        <v>-8.3789703059302667E-2</v>
      </c>
      <c r="U702" s="16">
        <f t="shared" si="645"/>
        <v>-5.6645080023109834E-3</v>
      </c>
      <c r="V702" s="16">
        <f t="shared" si="663"/>
        <v>-5.6645080023109834E-3</v>
      </c>
      <c r="W702" s="34">
        <f t="shared" si="616"/>
        <v>4</v>
      </c>
      <c r="X702" s="49">
        <f t="shared" si="664"/>
        <v>59.977236377971444</v>
      </c>
      <c r="Y702" s="20">
        <f t="shared" si="665"/>
        <v>59.977236377971444</v>
      </c>
      <c r="Z702" s="16">
        <f t="shared" si="646"/>
        <v>30.022763622028556</v>
      </c>
      <c r="AA702" s="49">
        <f t="shared" si="617"/>
        <v>-3.2734066008920483E-3</v>
      </c>
      <c r="AB702" s="20">
        <f t="shared" si="647"/>
        <v>359.9967265933991</v>
      </c>
      <c r="AC702" s="49">
        <f t="shared" si="648"/>
        <v>6.5423116389563404E-3</v>
      </c>
      <c r="AD702" s="20">
        <f t="shared" si="649"/>
        <v>359.99345768836105</v>
      </c>
      <c r="AF702" s="58">
        <f t="shared" si="666"/>
        <v>6.1113139389166173</v>
      </c>
      <c r="AG702" s="51">
        <f t="shared" si="650"/>
        <v>366.67883633499707</v>
      </c>
      <c r="AH702" s="16">
        <f t="shared" si="651"/>
        <v>250.00829750113439</v>
      </c>
      <c r="AI702" s="52">
        <f t="shared" si="618"/>
        <v>159.84463743586511</v>
      </c>
      <c r="AJ702" s="52">
        <f t="shared" si="652"/>
        <v>4.8420380991728962E-2</v>
      </c>
      <c r="AK702" s="16">
        <f t="shared" si="667"/>
        <v>32.718357434296252</v>
      </c>
      <c r="AL702" s="16">
        <f t="shared" si="668"/>
        <v>32.715084027695355</v>
      </c>
      <c r="AM702" s="32">
        <f t="shared" si="619"/>
        <v>6.1113139090501596</v>
      </c>
      <c r="AN702" s="32">
        <f t="shared" si="620"/>
        <v>-6.0419086622830014E-4</v>
      </c>
      <c r="AO702" s="32">
        <f t="shared" si="621"/>
        <v>5.141867174999339</v>
      </c>
      <c r="AP702" s="32">
        <f t="shared" si="622"/>
        <v>-6.0419086622830014E-4</v>
      </c>
      <c r="AQ702" s="32">
        <f t="shared" si="623"/>
        <v>3.3029319777455703</v>
      </c>
      <c r="AR702" s="56">
        <f t="shared" si="670"/>
        <v>3915.9655873862948</v>
      </c>
      <c r="AS702" s="56">
        <f t="shared" si="670"/>
        <v>-0.14652835341019249</v>
      </c>
      <c r="AT702" s="56">
        <f t="shared" si="670"/>
        <v>1149.2387932327538</v>
      </c>
      <c r="AU702" s="55">
        <f t="shared" si="654"/>
        <v>0.31005890174502254</v>
      </c>
      <c r="AV702" s="56">
        <f t="shared" si="624"/>
        <v>11547.771886834587</v>
      </c>
      <c r="AW702" s="53">
        <f t="shared" si="625"/>
        <v>1.0320500352417111E-2</v>
      </c>
      <c r="AX702" s="53">
        <f t="shared" si="626"/>
        <v>9.6758425203992318E-2</v>
      </c>
      <c r="AY702" s="56">
        <f t="shared" si="627"/>
        <v>676.65087536801786</v>
      </c>
      <c r="AZ702" s="56">
        <f t="shared" si="628"/>
        <v>399.61159358966279</v>
      </c>
      <c r="BA702" s="53">
        <f t="shared" si="629"/>
        <v>7.4403432051347793E-3</v>
      </c>
      <c r="BB702" s="56">
        <f t="shared" si="630"/>
        <v>277.1066581513989</v>
      </c>
      <c r="BC702" s="56">
        <f t="shared" si="631"/>
        <v>-6.7376373043828153E-2</v>
      </c>
      <c r="BD702" s="53">
        <f t="shared" si="632"/>
        <v>-6.0215761842003525E-8</v>
      </c>
      <c r="BE702" s="32">
        <f t="shared" si="633"/>
        <v>6.1113138787008552</v>
      </c>
      <c r="BF702" s="53">
        <f t="shared" si="634"/>
        <v>8.8357235286729596E-7</v>
      </c>
      <c r="BG702" s="51">
        <f t="shared" si="655"/>
        <v>6.1113147622732082</v>
      </c>
      <c r="BH702" s="51">
        <f t="shared" si="635"/>
        <v>-8.9372221785453329E-3</v>
      </c>
      <c r="BI702" s="51">
        <f t="shared" si="636"/>
        <v>-8.378969179451759E-2</v>
      </c>
    </row>
    <row r="703" spans="1:61" ht="12.75" customHeight="1" x14ac:dyDescent="0.2">
      <c r="A703" s="45">
        <f t="shared" si="637"/>
        <v>677</v>
      </c>
      <c r="B703" s="57">
        <f t="shared" si="656"/>
        <v>9.6758425203992318E-2</v>
      </c>
      <c r="C703" s="16">
        <f t="shared" si="638"/>
        <v>9.0216113565020351E-2</v>
      </c>
      <c r="D703" s="34">
        <f t="shared" si="639"/>
        <v>1</v>
      </c>
      <c r="E703" s="49">
        <f t="shared" si="657"/>
        <v>7.8111510494060343E-2</v>
      </c>
      <c r="F703" s="49">
        <f t="shared" si="640"/>
        <v>4.5139122027727172E-2</v>
      </c>
      <c r="G703" s="20">
        <f t="shared" si="611"/>
        <v>4.5139122027727172E-2</v>
      </c>
      <c r="H703" s="49">
        <f t="shared" si="641"/>
        <v>30.02279439118611</v>
      </c>
      <c r="I703" s="20">
        <f t="shared" si="612"/>
        <v>30.02279439118611</v>
      </c>
      <c r="J703" s="57">
        <f t="shared" si="642"/>
        <v>0</v>
      </c>
      <c r="K703" s="16">
        <f t="shared" si="613"/>
        <v>30.02279439118611</v>
      </c>
      <c r="L703" s="34">
        <f t="shared" si="643"/>
        <v>1</v>
      </c>
      <c r="M703" s="49">
        <f t="shared" si="658"/>
        <v>59.97723637797143</v>
      </c>
      <c r="N703" s="20">
        <f t="shared" si="659"/>
        <v>59.97723637797143</v>
      </c>
      <c r="O703" s="16">
        <f t="shared" si="644"/>
        <v>30.02276362202857</v>
      </c>
      <c r="P703" s="49">
        <f t="shared" si="660"/>
        <v>4.5139122027727185E-2</v>
      </c>
      <c r="Q703" s="20">
        <f t="shared" si="614"/>
        <v>4.5139122027727185E-2</v>
      </c>
      <c r="R703" s="49">
        <f t="shared" si="661"/>
        <v>9.0216113565403142E-2</v>
      </c>
      <c r="S703" s="20">
        <f t="shared" si="615"/>
        <v>9.0216113565403142E-2</v>
      </c>
      <c r="T703" s="57">
        <f t="shared" si="662"/>
        <v>-8.378969179451759E-2</v>
      </c>
      <c r="U703" s="16">
        <f t="shared" si="645"/>
        <v>-5.6781813004572468E-3</v>
      </c>
      <c r="V703" s="16">
        <f t="shared" si="663"/>
        <v>-5.6781813004572468E-3</v>
      </c>
      <c r="W703" s="34">
        <f t="shared" si="616"/>
        <v>4</v>
      </c>
      <c r="X703" s="49">
        <f t="shared" si="664"/>
        <v>59.977205771407768</v>
      </c>
      <c r="Y703" s="20">
        <f t="shared" si="665"/>
        <v>59.977205771407768</v>
      </c>
      <c r="Z703" s="16">
        <f t="shared" si="646"/>
        <v>30.022794228592232</v>
      </c>
      <c r="AA703" s="49">
        <f t="shared" si="617"/>
        <v>-3.2813121743406268E-3</v>
      </c>
      <c r="AB703" s="20">
        <f t="shared" si="647"/>
        <v>359.99671868782565</v>
      </c>
      <c r="AC703" s="49">
        <f t="shared" si="648"/>
        <v>6.5581058680473777E-3</v>
      </c>
      <c r="AD703" s="20">
        <f t="shared" si="649"/>
        <v>359.99344189413193</v>
      </c>
      <c r="AF703" s="58">
        <f t="shared" si="666"/>
        <v>6.1113147622732082</v>
      </c>
      <c r="AG703" s="51">
        <f t="shared" si="650"/>
        <v>366.67888573639249</v>
      </c>
      <c r="AH703" s="16">
        <f t="shared" si="651"/>
        <v>250.00833118390398</v>
      </c>
      <c r="AI703" s="52">
        <f t="shared" si="618"/>
        <v>159.84468050651924</v>
      </c>
      <c r="AJ703" s="52">
        <f t="shared" si="652"/>
        <v>4.842043420205755E-2</v>
      </c>
      <c r="AK703" s="16">
        <f t="shared" si="667"/>
        <v>32.766777868498309</v>
      </c>
      <c r="AL703" s="16">
        <f t="shared" si="668"/>
        <v>32.763496556323958</v>
      </c>
      <c r="AM703" s="32">
        <f t="shared" si="619"/>
        <v>6.1113147322623851</v>
      </c>
      <c r="AN703" s="32">
        <f t="shared" si="620"/>
        <v>-6.0564937666346711E-4</v>
      </c>
      <c r="AO703" s="32">
        <f t="shared" si="621"/>
        <v>5.1390751931751204</v>
      </c>
      <c r="AP703" s="32">
        <f t="shared" si="622"/>
        <v>-6.0564937666346711E-4</v>
      </c>
      <c r="AQ703" s="32">
        <f t="shared" si="623"/>
        <v>3.3072759055844374</v>
      </c>
      <c r="AR703" s="56">
        <f t="shared" si="670"/>
        <v>3921.1046625794697</v>
      </c>
      <c r="AS703" s="56">
        <f t="shared" si="670"/>
        <v>-0.14713400278685596</v>
      </c>
      <c r="AT703" s="56">
        <f t="shared" si="670"/>
        <v>1152.5460691383382</v>
      </c>
      <c r="AU703" s="55">
        <f t="shared" si="654"/>
        <v>0.31005890174502254</v>
      </c>
      <c r="AV703" s="56">
        <f t="shared" si="624"/>
        <v>11547.774998419041</v>
      </c>
      <c r="AW703" s="53">
        <f t="shared" si="625"/>
        <v>1.0320503133309284E-2</v>
      </c>
      <c r="AX703" s="53">
        <f t="shared" si="626"/>
        <v>9.6758438239926609E-2</v>
      </c>
      <c r="AY703" s="56">
        <f t="shared" si="627"/>
        <v>676.65078420515374</v>
      </c>
      <c r="AZ703" s="56">
        <f t="shared" si="628"/>
        <v>399.6117012662981</v>
      </c>
      <c r="BA703" s="53">
        <f t="shared" si="629"/>
        <v>7.4403432051347793E-3</v>
      </c>
      <c r="BB703" s="56">
        <f t="shared" si="630"/>
        <v>277.1067328186835</v>
      </c>
      <c r="BC703" s="56">
        <f t="shared" si="631"/>
        <v>-6.764987982785442E-2</v>
      </c>
      <c r="BD703" s="53">
        <f t="shared" si="632"/>
        <v>-6.0460200932816339E-8</v>
      </c>
      <c r="BE703" s="32">
        <f t="shared" si="633"/>
        <v>6.111314701813007</v>
      </c>
      <c r="BF703" s="53">
        <f t="shared" si="634"/>
        <v>8.8570516796264357E-7</v>
      </c>
      <c r="BG703" s="51">
        <f t="shared" si="655"/>
        <v>6.1113155875181748</v>
      </c>
      <c r="BH703" s="51">
        <f t="shared" si="635"/>
        <v>-8.9372221783342188E-3</v>
      </c>
      <c r="BI703" s="51">
        <f t="shared" si="636"/>
        <v>-8.3789680503838976E-2</v>
      </c>
    </row>
    <row r="704" spans="1:61" ht="12.75" customHeight="1" x14ac:dyDescent="0.2">
      <c r="A704" s="45">
        <f t="shared" si="637"/>
        <v>678</v>
      </c>
      <c r="B704" s="57">
        <f t="shared" si="656"/>
        <v>9.6758438239926609E-2</v>
      </c>
      <c r="C704" s="16">
        <f t="shared" si="638"/>
        <v>9.0200332371864533E-2</v>
      </c>
      <c r="D704" s="34">
        <f t="shared" si="639"/>
        <v>1</v>
      </c>
      <c r="E704" s="49">
        <f t="shared" si="657"/>
        <v>7.8097822611692236E-2</v>
      </c>
      <c r="F704" s="49">
        <f t="shared" si="640"/>
        <v>4.5131267705960917E-2</v>
      </c>
      <c r="G704" s="20">
        <f t="shared" si="611"/>
        <v>4.5131267705960917E-2</v>
      </c>
      <c r="H704" s="49">
        <f t="shared" si="641"/>
        <v>30.02282498700497</v>
      </c>
      <c r="I704" s="20">
        <f t="shared" si="612"/>
        <v>30.02282498700497</v>
      </c>
      <c r="J704" s="57">
        <f t="shared" si="642"/>
        <v>0</v>
      </c>
      <c r="K704" s="16">
        <f t="shared" si="613"/>
        <v>30.02282498700497</v>
      </c>
      <c r="L704" s="34">
        <f t="shared" si="643"/>
        <v>1</v>
      </c>
      <c r="M704" s="49">
        <f t="shared" si="658"/>
        <v>59.977205771407753</v>
      </c>
      <c r="N704" s="20">
        <f t="shared" si="659"/>
        <v>59.977205771407753</v>
      </c>
      <c r="O704" s="16">
        <f t="shared" si="644"/>
        <v>30.022794228592247</v>
      </c>
      <c r="P704" s="49">
        <f t="shared" si="660"/>
        <v>4.5131267705960924E-2</v>
      </c>
      <c r="Q704" s="20">
        <f t="shared" si="614"/>
        <v>4.5131267705960924E-2</v>
      </c>
      <c r="R704" s="49">
        <f t="shared" si="661"/>
        <v>9.0200332370072522E-2</v>
      </c>
      <c r="S704" s="20">
        <f t="shared" si="615"/>
        <v>9.0200332370072522E-2</v>
      </c>
      <c r="T704" s="57">
        <f t="shared" si="662"/>
        <v>-8.3789680503838976E-2</v>
      </c>
      <c r="U704" s="16">
        <f t="shared" si="645"/>
        <v>-5.69185789214674E-3</v>
      </c>
      <c r="V704" s="16">
        <f t="shared" si="663"/>
        <v>-5.69185789214674E-3</v>
      </c>
      <c r="W704" s="34">
        <f t="shared" si="616"/>
        <v>4</v>
      </c>
      <c r="X704" s="49">
        <f t="shared" si="664"/>
        <v>59.977175176373294</v>
      </c>
      <c r="Y704" s="20">
        <f t="shared" si="665"/>
        <v>59.977175176373294</v>
      </c>
      <c r="Z704" s="16">
        <f t="shared" si="646"/>
        <v>30.022824823626706</v>
      </c>
      <c r="AA704" s="49">
        <f t="shared" si="617"/>
        <v>-3.2892196690287026E-3</v>
      </c>
      <c r="AB704" s="20">
        <f t="shared" si="647"/>
        <v>359.99671078033094</v>
      </c>
      <c r="AC704" s="49">
        <f t="shared" si="648"/>
        <v>6.5739038976595368E-3</v>
      </c>
      <c r="AD704" s="20">
        <f t="shared" si="649"/>
        <v>359.99342609610233</v>
      </c>
      <c r="AF704" s="58">
        <f t="shared" si="666"/>
        <v>6.1113155875181748</v>
      </c>
      <c r="AG704" s="51">
        <f t="shared" si="650"/>
        <v>366.67893525109048</v>
      </c>
      <c r="AH704" s="16">
        <f t="shared" si="651"/>
        <v>250.00836494392536</v>
      </c>
      <c r="AI704" s="52">
        <f t="shared" si="618"/>
        <v>159.8447236759622</v>
      </c>
      <c r="AJ704" s="52">
        <f t="shared" si="652"/>
        <v>4.8420487375040011E-2</v>
      </c>
      <c r="AK704" s="16">
        <f t="shared" si="667"/>
        <v>32.815198355873349</v>
      </c>
      <c r="AL704" s="16">
        <f t="shared" si="668"/>
        <v>32.811909136204292</v>
      </c>
      <c r="AM704" s="32">
        <f t="shared" si="619"/>
        <v>6.1113155573626043</v>
      </c>
      <c r="AN704" s="32">
        <f t="shared" si="620"/>
        <v>-6.0710823897698412E-4</v>
      </c>
      <c r="AO704" s="32">
        <f t="shared" si="621"/>
        <v>5.1362795401591477</v>
      </c>
      <c r="AP704" s="32">
        <f t="shared" si="622"/>
        <v>-6.0710823897698412E-4</v>
      </c>
      <c r="AQ704" s="32">
        <f t="shared" si="623"/>
        <v>3.311617478967753</v>
      </c>
      <c r="AR704" s="56">
        <f t="shared" si="670"/>
        <v>3926.2409421196289</v>
      </c>
      <c r="AS704" s="56">
        <f t="shared" si="670"/>
        <v>-0.14774111102583293</v>
      </c>
      <c r="AT704" s="56">
        <f t="shared" si="670"/>
        <v>1155.8576866173059</v>
      </c>
      <c r="AU704" s="55">
        <f t="shared" si="654"/>
        <v>0.31005890174502254</v>
      </c>
      <c r="AV704" s="56">
        <f t="shared" si="624"/>
        <v>11547.778117140368</v>
      </c>
      <c r="AW704" s="53">
        <f t="shared" si="625"/>
        <v>1.0320505920579839E-2</v>
      </c>
      <c r="AX704" s="53">
        <f t="shared" si="626"/>
        <v>9.6758451305758983E-2</v>
      </c>
      <c r="AY704" s="56">
        <f t="shared" si="627"/>
        <v>676.65069283323135</v>
      </c>
      <c r="AZ704" s="56">
        <f t="shared" si="628"/>
        <v>399.6118091899055</v>
      </c>
      <c r="BA704" s="53">
        <f t="shared" si="629"/>
        <v>7.4403432051347793E-3</v>
      </c>
      <c r="BB704" s="56">
        <f t="shared" si="630"/>
        <v>277.10680765722839</v>
      </c>
      <c r="BC704" s="56">
        <f t="shared" si="631"/>
        <v>-6.7924013902540992E-2</v>
      </c>
      <c r="BD704" s="53">
        <f t="shared" si="632"/>
        <v>-6.0705200647232047E-8</v>
      </c>
      <c r="BE704" s="32">
        <f t="shared" si="633"/>
        <v>6.111315526812974</v>
      </c>
      <c r="BF704" s="53">
        <f t="shared" si="634"/>
        <v>8.8783849679783281E-7</v>
      </c>
      <c r="BG704" s="51">
        <f t="shared" si="655"/>
        <v>6.1113164146514709</v>
      </c>
      <c r="BH704" s="51">
        <f t="shared" si="635"/>
        <v>-8.9372221781225461E-3</v>
      </c>
      <c r="BI704" s="51">
        <f t="shared" si="636"/>
        <v>-8.3789669187267435E-2</v>
      </c>
    </row>
    <row r="705" spans="1:61" ht="12.75" customHeight="1" x14ac:dyDescent="0.2">
      <c r="A705" s="45">
        <f t="shared" si="637"/>
        <v>679</v>
      </c>
      <c r="B705" s="57">
        <f t="shared" si="656"/>
        <v>9.6758451305758983E-2</v>
      </c>
      <c r="C705" s="16">
        <f t="shared" si="638"/>
        <v>9.0184547408057369E-2</v>
      </c>
      <c r="D705" s="34">
        <f t="shared" si="639"/>
        <v>1</v>
      </c>
      <c r="E705" s="49">
        <f t="shared" si="657"/>
        <v>7.8084131482088578E-2</v>
      </c>
      <c r="F705" s="49">
        <f t="shared" si="640"/>
        <v>4.5123411467246757E-2</v>
      </c>
      <c r="G705" s="20">
        <f t="shared" si="611"/>
        <v>4.5123411467246757E-2</v>
      </c>
      <c r="H705" s="49">
        <f t="shared" si="641"/>
        <v>30.02285557129391</v>
      </c>
      <c r="I705" s="20">
        <f t="shared" si="612"/>
        <v>30.02285557129391</v>
      </c>
      <c r="J705" s="57">
        <f t="shared" si="642"/>
        <v>0</v>
      </c>
      <c r="K705" s="16">
        <f t="shared" si="613"/>
        <v>30.02285557129391</v>
      </c>
      <c r="L705" s="34">
        <f t="shared" si="643"/>
        <v>1</v>
      </c>
      <c r="M705" s="49">
        <f t="shared" si="658"/>
        <v>59.977175176373294</v>
      </c>
      <c r="N705" s="20">
        <f t="shared" si="659"/>
        <v>59.977175176373294</v>
      </c>
      <c r="O705" s="16">
        <f t="shared" si="644"/>
        <v>30.022824823626706</v>
      </c>
      <c r="P705" s="49">
        <f t="shared" si="660"/>
        <v>4.512341146724673E-2</v>
      </c>
      <c r="Q705" s="20">
        <f t="shared" si="614"/>
        <v>4.512341146724673E-2</v>
      </c>
      <c r="R705" s="49">
        <f t="shared" si="661"/>
        <v>9.0184547406942331E-2</v>
      </c>
      <c r="S705" s="20">
        <f t="shared" si="615"/>
        <v>9.0184547406942331E-2</v>
      </c>
      <c r="T705" s="57">
        <f t="shared" si="662"/>
        <v>-8.3789669187267435E-2</v>
      </c>
      <c r="U705" s="16">
        <f t="shared" si="645"/>
        <v>-5.7055377051788564E-3</v>
      </c>
      <c r="V705" s="16">
        <f t="shared" si="663"/>
        <v>-5.7055377051788564E-3</v>
      </c>
      <c r="W705" s="34">
        <f t="shared" si="616"/>
        <v>4</v>
      </c>
      <c r="X705" s="49">
        <f t="shared" si="664"/>
        <v>59.977144592870829</v>
      </c>
      <c r="Y705" s="20">
        <f t="shared" si="665"/>
        <v>59.977144592870829</v>
      </c>
      <c r="Z705" s="16">
        <f t="shared" si="646"/>
        <v>30.022855407129171</v>
      </c>
      <c r="AA705" s="49">
        <f t="shared" si="617"/>
        <v>-3.2971290432284982E-3</v>
      </c>
      <c r="AB705" s="20">
        <f t="shared" si="647"/>
        <v>359.99670287095677</v>
      </c>
      <c r="AC705" s="49">
        <f t="shared" si="648"/>
        <v>6.5897056451492851E-3</v>
      </c>
      <c r="AD705" s="20">
        <f t="shared" si="649"/>
        <v>359.99341029435487</v>
      </c>
      <c r="AF705" s="58">
        <f t="shared" si="666"/>
        <v>6.1113164146514709</v>
      </c>
      <c r="AG705" s="51">
        <f t="shared" si="650"/>
        <v>366.67898487908826</v>
      </c>
      <c r="AH705" s="16">
        <f t="shared" si="651"/>
        <v>250.00839878119655</v>
      </c>
      <c r="AI705" s="52">
        <f t="shared" si="618"/>
        <v>159.84476694419149</v>
      </c>
      <c r="AJ705" s="52">
        <f t="shared" si="652"/>
        <v>4.8420540510505816E-2</v>
      </c>
      <c r="AK705" s="16">
        <f t="shared" si="667"/>
        <v>32.863618896383855</v>
      </c>
      <c r="AL705" s="16">
        <f t="shared" si="668"/>
        <v>32.860321767340622</v>
      </c>
      <c r="AM705" s="32">
        <f t="shared" si="619"/>
        <v>6.1113163843507703</v>
      </c>
      <c r="AN705" s="32">
        <f t="shared" si="620"/>
        <v>-6.085674454692372E-4</v>
      </c>
      <c r="AO705" s="32">
        <f t="shared" si="621"/>
        <v>5.1334802179318713</v>
      </c>
      <c r="AP705" s="32">
        <f t="shared" si="622"/>
        <v>-6.085674454692372E-4</v>
      </c>
      <c r="AQ705" s="32">
        <f t="shared" si="623"/>
        <v>3.3159566947920656</v>
      </c>
      <c r="AR705" s="56">
        <f t="shared" si="670"/>
        <v>3931.3744223375606</v>
      </c>
      <c r="AS705" s="56">
        <f t="shared" si="670"/>
        <v>-0.14834967847130218</v>
      </c>
      <c r="AT705" s="56">
        <f t="shared" si="670"/>
        <v>1159.173643312098</v>
      </c>
      <c r="AU705" s="55">
        <f t="shared" si="654"/>
        <v>0.31005890174502254</v>
      </c>
      <c r="AV705" s="56">
        <f t="shared" si="624"/>
        <v>11547.781242998388</v>
      </c>
      <c r="AW705" s="53">
        <f t="shared" si="625"/>
        <v>1.0320508714228615E-2</v>
      </c>
      <c r="AX705" s="53">
        <f t="shared" si="626"/>
        <v>9.6758464401488622E-2</v>
      </c>
      <c r="AY705" s="56">
        <f t="shared" si="627"/>
        <v>676.65060125225591</v>
      </c>
      <c r="AZ705" s="56">
        <f t="shared" si="628"/>
        <v>399.61191736047874</v>
      </c>
      <c r="BA705" s="53">
        <f t="shared" si="629"/>
        <v>7.4403432051347793E-3</v>
      </c>
      <c r="BB705" s="56">
        <f t="shared" si="630"/>
        <v>277.10688266702925</v>
      </c>
      <c r="BC705" s="56">
        <f t="shared" si="631"/>
        <v>-6.8198775252085397E-2</v>
      </c>
      <c r="BD705" s="53">
        <f t="shared" si="632"/>
        <v>-6.0950760971127659E-8</v>
      </c>
      <c r="BE705" s="32">
        <f t="shared" si="633"/>
        <v>6.11131635370071</v>
      </c>
      <c r="BF705" s="53">
        <f t="shared" si="634"/>
        <v>8.8997232811072811E-7</v>
      </c>
      <c r="BG705" s="51">
        <f t="shared" si="655"/>
        <v>6.1113172436730379</v>
      </c>
      <c r="BH705" s="51">
        <f t="shared" si="635"/>
        <v>-8.9372221779103131E-3</v>
      </c>
      <c r="BI705" s="51">
        <f t="shared" si="636"/>
        <v>-8.3789657844803606E-2</v>
      </c>
    </row>
    <row r="706" spans="1:61" ht="12.75" customHeight="1" x14ac:dyDescent="0.2">
      <c r="A706" s="45">
        <f t="shared" si="637"/>
        <v>680</v>
      </c>
      <c r="B706" s="57">
        <f t="shared" si="656"/>
        <v>9.6758464401488622E-2</v>
      </c>
      <c r="C706" s="16">
        <f t="shared" si="638"/>
        <v>9.0168758756362877E-2</v>
      </c>
      <c r="D706" s="34">
        <f t="shared" si="639"/>
        <v>1</v>
      </c>
      <c r="E706" s="49">
        <f t="shared" si="657"/>
        <v>7.8070437176909077E-2</v>
      </c>
      <c r="F706" s="49">
        <f t="shared" si="640"/>
        <v>4.5115553352994567E-2</v>
      </c>
      <c r="G706" s="20">
        <f t="shared" si="611"/>
        <v>4.5115553352994567E-2</v>
      </c>
      <c r="H706" s="49">
        <f t="shared" si="641"/>
        <v>30.022886144050197</v>
      </c>
      <c r="I706" s="20">
        <f t="shared" si="612"/>
        <v>30.022886144050197</v>
      </c>
      <c r="J706" s="57">
        <f t="shared" si="642"/>
        <v>0</v>
      </c>
      <c r="K706" s="16">
        <f t="shared" si="613"/>
        <v>30.022886144050197</v>
      </c>
      <c r="L706" s="34">
        <f t="shared" si="643"/>
        <v>1</v>
      </c>
      <c r="M706" s="49">
        <f t="shared" si="658"/>
        <v>59.977144592870829</v>
      </c>
      <c r="N706" s="20">
        <f t="shared" si="659"/>
        <v>59.977144592870829</v>
      </c>
      <c r="O706" s="16">
        <f t="shared" si="644"/>
        <v>30.022855407129171</v>
      </c>
      <c r="P706" s="49">
        <f t="shared" si="660"/>
        <v>4.5115553352994539E-2</v>
      </c>
      <c r="Q706" s="20">
        <f t="shared" si="614"/>
        <v>4.5115553352994539E-2</v>
      </c>
      <c r="R706" s="49">
        <f t="shared" si="661"/>
        <v>9.0168758758923259E-2</v>
      </c>
      <c r="S706" s="20">
        <f t="shared" si="615"/>
        <v>9.0168758758923259E-2</v>
      </c>
      <c r="T706" s="57">
        <f t="shared" si="662"/>
        <v>-8.3789657844803606E-2</v>
      </c>
      <c r="U706" s="16">
        <f t="shared" si="645"/>
        <v>-5.7192206678945284E-3</v>
      </c>
      <c r="V706" s="16">
        <f t="shared" si="663"/>
        <v>-5.7192206678945284E-3</v>
      </c>
      <c r="W706" s="34">
        <f t="shared" si="616"/>
        <v>4</v>
      </c>
      <c r="X706" s="49">
        <f t="shared" si="664"/>
        <v>59.977114020903088</v>
      </c>
      <c r="Y706" s="20">
        <f t="shared" si="665"/>
        <v>59.977114020903088</v>
      </c>
      <c r="Z706" s="16">
        <f t="shared" si="646"/>
        <v>30.022885979096912</v>
      </c>
      <c r="AA706" s="49">
        <f t="shared" si="617"/>
        <v>-3.3050402555249727E-3</v>
      </c>
      <c r="AB706" s="20">
        <f t="shared" si="647"/>
        <v>359.9966949597445</v>
      </c>
      <c r="AC706" s="49">
        <f t="shared" si="648"/>
        <v>6.6055110286745902E-3</v>
      </c>
      <c r="AD706" s="20">
        <f t="shared" si="649"/>
        <v>359.99339448897132</v>
      </c>
      <c r="AF706" s="58">
        <f t="shared" si="666"/>
        <v>6.1113172436730379</v>
      </c>
      <c r="AG706" s="51">
        <f t="shared" si="650"/>
        <v>366.67903462038225</v>
      </c>
      <c r="AH706" s="16">
        <f t="shared" si="651"/>
        <v>250.00843269571519</v>
      </c>
      <c r="AI706" s="52">
        <f t="shared" si="618"/>
        <v>159.84481031120416</v>
      </c>
      <c r="AJ706" s="52">
        <f t="shared" si="652"/>
        <v>4.8420593608511808E-2</v>
      </c>
      <c r="AK706" s="16">
        <f t="shared" si="667"/>
        <v>32.912039489992367</v>
      </c>
      <c r="AL706" s="16">
        <f t="shared" si="668"/>
        <v>32.908734449736869</v>
      </c>
      <c r="AM706" s="32">
        <f t="shared" si="619"/>
        <v>6.1113172132268252</v>
      </c>
      <c r="AN706" s="32">
        <f t="shared" si="620"/>
        <v>-6.100269884983697E-4</v>
      </c>
      <c r="AO706" s="32">
        <f t="shared" si="621"/>
        <v>5.1306772284763786</v>
      </c>
      <c r="AP706" s="32">
        <f t="shared" si="622"/>
        <v>-6.100269884983697E-4</v>
      </c>
      <c r="AQ706" s="32">
        <f t="shared" si="623"/>
        <v>3.3202935499555504</v>
      </c>
      <c r="AR706" s="56">
        <f t="shared" si="670"/>
        <v>3936.5050995660372</v>
      </c>
      <c r="AS706" s="56">
        <f t="shared" si="670"/>
        <v>-0.14895970545980056</v>
      </c>
      <c r="AT706" s="56">
        <f t="shared" si="670"/>
        <v>1162.4939368620535</v>
      </c>
      <c r="AU706" s="55">
        <f t="shared" si="654"/>
        <v>0.31005890174502254</v>
      </c>
      <c r="AV706" s="56">
        <f t="shared" si="624"/>
        <v>11547.784375992886</v>
      </c>
      <c r="AW706" s="53">
        <f t="shared" si="625"/>
        <v>1.0320511514255419E-2</v>
      </c>
      <c r="AX706" s="53">
        <f t="shared" si="626"/>
        <v>9.6758477527114653E-2</v>
      </c>
      <c r="AY706" s="56">
        <f t="shared" si="627"/>
        <v>676.65050946223437</v>
      </c>
      <c r="AZ706" s="56">
        <f t="shared" si="628"/>
        <v>399.61202577801038</v>
      </c>
      <c r="BA706" s="53">
        <f t="shared" si="629"/>
        <v>7.4403432051347793E-3</v>
      </c>
      <c r="BB706" s="56">
        <f t="shared" si="630"/>
        <v>277.10695784808092</v>
      </c>
      <c r="BC706" s="56">
        <f t="shared" si="631"/>
        <v>-6.8474163856933501E-2</v>
      </c>
      <c r="BD706" s="53">
        <f t="shared" si="632"/>
        <v>-6.1196881887027177E-8</v>
      </c>
      <c r="BE706" s="32">
        <f t="shared" si="633"/>
        <v>6.1113171824761556</v>
      </c>
      <c r="BF706" s="53">
        <f t="shared" si="634"/>
        <v>8.9210665072366417E-7</v>
      </c>
      <c r="BG706" s="51">
        <f t="shared" si="655"/>
        <v>6.1113180745828064</v>
      </c>
      <c r="BH706" s="51">
        <f t="shared" si="635"/>
        <v>-8.9372221776975215E-3</v>
      </c>
      <c r="BI706" s="51">
        <f t="shared" si="636"/>
        <v>-8.3789646476448362E-2</v>
      </c>
    </row>
    <row r="707" spans="1:61" ht="12.75" customHeight="1" x14ac:dyDescent="0.2">
      <c r="A707" s="45">
        <f t="shared" si="637"/>
        <v>681</v>
      </c>
      <c r="B707" s="57">
        <f t="shared" si="656"/>
        <v>9.6758477527114653E-2</v>
      </c>
      <c r="C707" s="16">
        <f t="shared" si="638"/>
        <v>9.0152966498408205E-2</v>
      </c>
      <c r="D707" s="34">
        <f t="shared" si="639"/>
        <v>1</v>
      </c>
      <c r="E707" s="49">
        <f t="shared" si="657"/>
        <v>7.8056739766828975E-2</v>
      </c>
      <c r="F707" s="49">
        <f t="shared" si="640"/>
        <v>4.5107693404045704E-2</v>
      </c>
      <c r="G707" s="20">
        <f t="shared" si="611"/>
        <v>4.5107693404045704E-2</v>
      </c>
      <c r="H707" s="49">
        <f t="shared" si="641"/>
        <v>30.022916705271189</v>
      </c>
      <c r="I707" s="20">
        <f t="shared" si="612"/>
        <v>30.022916705271189</v>
      </c>
      <c r="J707" s="57">
        <f t="shared" si="642"/>
        <v>0</v>
      </c>
      <c r="K707" s="16">
        <f t="shared" si="613"/>
        <v>30.022916705271189</v>
      </c>
      <c r="L707" s="34">
        <f t="shared" si="643"/>
        <v>1</v>
      </c>
      <c r="M707" s="49">
        <f t="shared" si="658"/>
        <v>59.977114020903088</v>
      </c>
      <c r="N707" s="20">
        <f t="shared" si="659"/>
        <v>59.977114020903088</v>
      </c>
      <c r="O707" s="16">
        <f t="shared" si="644"/>
        <v>30.022885979096912</v>
      </c>
      <c r="P707" s="49">
        <f t="shared" si="660"/>
        <v>4.5107693404045718E-2</v>
      </c>
      <c r="Q707" s="20">
        <f t="shared" si="614"/>
        <v>4.5107693404045718E-2</v>
      </c>
      <c r="R707" s="49">
        <f t="shared" si="661"/>
        <v>9.0152966500860132E-2</v>
      </c>
      <c r="S707" s="20">
        <f t="shared" si="615"/>
        <v>9.0152966500860132E-2</v>
      </c>
      <c r="T707" s="57">
        <f t="shared" si="662"/>
        <v>-8.3789646476448362E-2</v>
      </c>
      <c r="U707" s="16">
        <f t="shared" si="645"/>
        <v>-5.732906709619387E-3</v>
      </c>
      <c r="V707" s="16">
        <f t="shared" si="663"/>
        <v>-5.732906709619387E-3</v>
      </c>
      <c r="W707" s="34">
        <f t="shared" si="616"/>
        <v>4</v>
      </c>
      <c r="X707" s="49">
        <f t="shared" si="664"/>
        <v>59.97708346047272</v>
      </c>
      <c r="Y707" s="20">
        <f t="shared" si="665"/>
        <v>59.97708346047272</v>
      </c>
      <c r="Z707" s="16">
        <f t="shared" si="646"/>
        <v>30.02291653952728</v>
      </c>
      <c r="AA707" s="49">
        <f t="shared" si="617"/>
        <v>-3.3129532650719262E-3</v>
      </c>
      <c r="AB707" s="20">
        <f t="shared" si="647"/>
        <v>359.99668704673491</v>
      </c>
      <c r="AC707" s="49">
        <f t="shared" si="648"/>
        <v>6.6213200221676254E-3</v>
      </c>
      <c r="AD707" s="20">
        <f t="shared" si="649"/>
        <v>359.99337867997781</v>
      </c>
      <c r="AF707" s="58">
        <f t="shared" si="666"/>
        <v>6.1113180745828064</v>
      </c>
      <c r="AG707" s="51">
        <f t="shared" si="650"/>
        <v>366.67908447496836</v>
      </c>
      <c r="AH707" s="16">
        <f t="shared" si="651"/>
        <v>250.00846668747846</v>
      </c>
      <c r="AI707" s="52">
        <f t="shared" si="618"/>
        <v>159.84485377699656</v>
      </c>
      <c r="AJ707" s="52">
        <f t="shared" si="652"/>
        <v>4.8420646669114831E-2</v>
      </c>
      <c r="AK707" s="16">
        <f t="shared" si="667"/>
        <v>32.960460136661482</v>
      </c>
      <c r="AL707" s="16">
        <f t="shared" si="668"/>
        <v>32.957147183396387</v>
      </c>
      <c r="AM707" s="32">
        <f t="shared" si="619"/>
        <v>6.1113180439907007</v>
      </c>
      <c r="AN707" s="32">
        <f t="shared" si="620"/>
        <v>-6.1148686052755021E-4</v>
      </c>
      <c r="AO707" s="32">
        <f t="shared" si="621"/>
        <v>5.1278705737784058</v>
      </c>
      <c r="AP707" s="32">
        <f t="shared" si="622"/>
        <v>-6.1148686052755021E-4</v>
      </c>
      <c r="AQ707" s="32">
        <f t="shared" si="623"/>
        <v>3.3246280413579878</v>
      </c>
      <c r="AR707" s="56">
        <f t="shared" si="670"/>
        <v>3941.6329701398154</v>
      </c>
      <c r="AS707" s="56">
        <f t="shared" si="670"/>
        <v>-0.14957119232032812</v>
      </c>
      <c r="AT707" s="56">
        <f t="shared" si="670"/>
        <v>1165.8185649034115</v>
      </c>
      <c r="AU707" s="55">
        <f t="shared" si="654"/>
        <v>0.31005890174502254</v>
      </c>
      <c r="AV707" s="56">
        <f t="shared" si="624"/>
        <v>11547.787516123601</v>
      </c>
      <c r="AW707" s="53">
        <f t="shared" si="625"/>
        <v>1.032051432066002E-2</v>
      </c>
      <c r="AX707" s="53">
        <f t="shared" si="626"/>
        <v>9.6758490682635936E-2</v>
      </c>
      <c r="AY707" s="56">
        <f t="shared" si="627"/>
        <v>676.65041746317445</v>
      </c>
      <c r="AZ707" s="56">
        <f t="shared" si="628"/>
        <v>399.61213444249142</v>
      </c>
      <c r="BA707" s="53">
        <f t="shared" si="629"/>
        <v>7.4403432051347793E-3</v>
      </c>
      <c r="BB707" s="56">
        <f t="shared" si="630"/>
        <v>277.10703320037726</v>
      </c>
      <c r="BC707" s="56">
        <f t="shared" si="631"/>
        <v>-6.8750179694234248E-2</v>
      </c>
      <c r="BD707" s="53">
        <f t="shared" si="632"/>
        <v>-6.1443563374508134E-8</v>
      </c>
      <c r="BE707" s="32">
        <f t="shared" si="633"/>
        <v>6.1113180131392433</v>
      </c>
      <c r="BF707" s="53">
        <f t="shared" si="634"/>
        <v>8.9424145361257346E-7</v>
      </c>
      <c r="BG707" s="51">
        <f t="shared" si="655"/>
        <v>6.1113189073806966</v>
      </c>
      <c r="BH707" s="51">
        <f t="shared" si="635"/>
        <v>-8.9372221774841731E-3</v>
      </c>
      <c r="BI707" s="51">
        <f t="shared" si="636"/>
        <v>-8.3789635082202649E-2</v>
      </c>
    </row>
    <row r="708" spans="1:61" ht="12.75" customHeight="1" x14ac:dyDescent="0.2">
      <c r="A708" s="45">
        <f t="shared" si="637"/>
        <v>682</v>
      </c>
      <c r="B708" s="57">
        <f t="shared" si="656"/>
        <v>9.6758490682635936E-2</v>
      </c>
      <c r="C708" s="16">
        <f t="shared" si="638"/>
        <v>9.0137170660455013E-2</v>
      </c>
      <c r="D708" s="34">
        <f t="shared" si="639"/>
        <v>1</v>
      </c>
      <c r="E708" s="49">
        <f t="shared" si="657"/>
        <v>7.8043039274586473E-2</v>
      </c>
      <c r="F708" s="49">
        <f t="shared" si="640"/>
        <v>4.5099831633539797E-2</v>
      </c>
      <c r="G708" s="20">
        <f t="shared" si="611"/>
        <v>4.5099831633539797E-2</v>
      </c>
      <c r="H708" s="49">
        <f t="shared" si="641"/>
        <v>30.022947254954207</v>
      </c>
      <c r="I708" s="20">
        <f t="shared" si="612"/>
        <v>30.022947254954207</v>
      </c>
      <c r="J708" s="57">
        <f t="shared" si="642"/>
        <v>0</v>
      </c>
      <c r="K708" s="16">
        <f t="shared" si="613"/>
        <v>30.022947254954207</v>
      </c>
      <c r="L708" s="34">
        <f t="shared" si="643"/>
        <v>1</v>
      </c>
      <c r="M708" s="49">
        <f t="shared" si="658"/>
        <v>59.97708346047272</v>
      </c>
      <c r="N708" s="20">
        <f t="shared" si="659"/>
        <v>59.97708346047272</v>
      </c>
      <c r="O708" s="16">
        <f t="shared" si="644"/>
        <v>30.02291653952728</v>
      </c>
      <c r="P708" s="49">
        <f t="shared" si="660"/>
        <v>4.5099831633539804E-2</v>
      </c>
      <c r="Q708" s="20">
        <f t="shared" si="614"/>
        <v>4.5099831633539804E-2</v>
      </c>
      <c r="R708" s="49">
        <f t="shared" si="661"/>
        <v>9.0137170659189705E-2</v>
      </c>
      <c r="S708" s="20">
        <f t="shared" si="615"/>
        <v>9.0137170659189705E-2</v>
      </c>
      <c r="T708" s="57">
        <f t="shared" si="662"/>
        <v>-8.3789635082202649E-2</v>
      </c>
      <c r="U708" s="16">
        <f t="shared" si="645"/>
        <v>-5.7465958076161755E-3</v>
      </c>
      <c r="V708" s="16">
        <f t="shared" si="663"/>
        <v>-5.7465958076161755E-3</v>
      </c>
      <c r="W708" s="34">
        <f t="shared" si="616"/>
        <v>4</v>
      </c>
      <c r="X708" s="49">
        <f t="shared" si="664"/>
        <v>59.977052911582369</v>
      </c>
      <c r="Y708" s="20">
        <f t="shared" si="665"/>
        <v>59.977052911582369</v>
      </c>
      <c r="Z708" s="16">
        <f t="shared" si="646"/>
        <v>30.022947088417631</v>
      </c>
      <c r="AA708" s="49">
        <f t="shared" si="617"/>
        <v>-3.3208680587250555E-3</v>
      </c>
      <c r="AB708" s="20">
        <f t="shared" si="647"/>
        <v>359.99667913194128</v>
      </c>
      <c r="AC708" s="49">
        <f t="shared" si="648"/>
        <v>6.6371324900349827E-3</v>
      </c>
      <c r="AD708" s="20">
        <f t="shared" si="649"/>
        <v>359.99336286750997</v>
      </c>
      <c r="AF708" s="58">
        <f t="shared" si="666"/>
        <v>6.1113189073806966</v>
      </c>
      <c r="AG708" s="51">
        <f t="shared" si="650"/>
        <v>366.67913444284181</v>
      </c>
      <c r="AH708" s="16">
        <f t="shared" si="651"/>
        <v>250.00850075648307</v>
      </c>
      <c r="AI708" s="52">
        <f t="shared" si="618"/>
        <v>159.84489734156466</v>
      </c>
      <c r="AJ708" s="52">
        <f t="shared" si="652"/>
        <v>4.842069969225804E-2</v>
      </c>
      <c r="AK708" s="16">
        <f t="shared" si="667"/>
        <v>33.00888083635374</v>
      </c>
      <c r="AL708" s="16">
        <f t="shared" si="668"/>
        <v>33.005559968295017</v>
      </c>
      <c r="AM708" s="32">
        <f t="shared" si="619"/>
        <v>6.1113188766423159</v>
      </c>
      <c r="AN708" s="32">
        <f t="shared" si="620"/>
        <v>-6.129470591330424E-4</v>
      </c>
      <c r="AO708" s="32">
        <f t="shared" si="621"/>
        <v>5.1250602558278944</v>
      </c>
      <c r="AP708" s="32">
        <f t="shared" si="622"/>
        <v>-6.129470591330424E-4</v>
      </c>
      <c r="AQ708" s="32">
        <f t="shared" si="623"/>
        <v>3.3289601658983572</v>
      </c>
      <c r="AR708" s="56">
        <f t="shared" si="670"/>
        <v>3946.7580303956433</v>
      </c>
      <c r="AS708" s="56">
        <f t="shared" si="670"/>
        <v>-0.15018413937946115</v>
      </c>
      <c r="AT708" s="56">
        <f t="shared" si="670"/>
        <v>1169.1475250693097</v>
      </c>
      <c r="AU708" s="55">
        <f t="shared" si="654"/>
        <v>0.31005890174502254</v>
      </c>
      <c r="AV708" s="56">
        <f t="shared" si="624"/>
        <v>11547.790663390238</v>
      </c>
      <c r="AW708" s="53">
        <f t="shared" si="625"/>
        <v>1.0320517133442153E-2</v>
      </c>
      <c r="AX708" s="53">
        <f t="shared" si="626"/>
        <v>9.6758503868051279E-2</v>
      </c>
      <c r="AY708" s="56">
        <f t="shared" si="627"/>
        <v>676.65032525508502</v>
      </c>
      <c r="AZ708" s="56">
        <f t="shared" si="628"/>
        <v>399.61224335391165</v>
      </c>
      <c r="BA708" s="53">
        <f t="shared" si="629"/>
        <v>7.4403432051347793E-3</v>
      </c>
      <c r="BB708" s="56">
        <f t="shared" si="630"/>
        <v>277.10710872391104</v>
      </c>
      <c r="BC708" s="56">
        <f t="shared" si="631"/>
        <v>-6.9026822737669136E-2</v>
      </c>
      <c r="BD708" s="53">
        <f t="shared" si="632"/>
        <v>-6.1690805410049074E-8</v>
      </c>
      <c r="BE708" s="32">
        <f t="shared" si="633"/>
        <v>6.1113188456898913</v>
      </c>
      <c r="BF708" s="53">
        <f t="shared" si="634"/>
        <v>8.9637673323080885E-7</v>
      </c>
      <c r="BG708" s="51">
        <f t="shared" si="655"/>
        <v>6.1113197420666241</v>
      </c>
      <c r="BH708" s="51">
        <f t="shared" si="635"/>
        <v>-8.9372221772702643E-3</v>
      </c>
      <c r="BI708" s="51">
        <f t="shared" si="636"/>
        <v>-8.3789623662067575E-2</v>
      </c>
    </row>
    <row r="709" spans="1:61" ht="12.75" customHeight="1" x14ac:dyDescent="0.2">
      <c r="A709" s="45">
        <f t="shared" si="637"/>
        <v>683</v>
      </c>
      <c r="B709" s="57">
        <f t="shared" si="656"/>
        <v>9.6758503868051279E-2</v>
      </c>
      <c r="C709" s="16">
        <f t="shared" si="638"/>
        <v>9.0121371378018011E-2</v>
      </c>
      <c r="D709" s="34">
        <f t="shared" si="639"/>
        <v>1</v>
      </c>
      <c r="E709" s="49">
        <f t="shared" si="657"/>
        <v>7.8029335817513784E-2</v>
      </c>
      <c r="F709" s="49">
        <f t="shared" si="640"/>
        <v>4.509196810928106E-2</v>
      </c>
      <c r="G709" s="20">
        <f t="shared" si="611"/>
        <v>4.509196810928106E-2</v>
      </c>
      <c r="H709" s="49">
        <f t="shared" si="641"/>
        <v>30.022977793096736</v>
      </c>
      <c r="I709" s="20">
        <f t="shared" si="612"/>
        <v>30.022977793096736</v>
      </c>
      <c r="J709" s="57">
        <f t="shared" si="642"/>
        <v>0</v>
      </c>
      <c r="K709" s="16">
        <f t="shared" si="613"/>
        <v>30.022977793096736</v>
      </c>
      <c r="L709" s="34">
        <f t="shared" si="643"/>
        <v>1</v>
      </c>
      <c r="M709" s="49">
        <f t="shared" si="658"/>
        <v>59.977052911582369</v>
      </c>
      <c r="N709" s="20">
        <f t="shared" si="659"/>
        <v>59.977052911582369</v>
      </c>
      <c r="O709" s="16">
        <f t="shared" si="644"/>
        <v>30.022947088417631</v>
      </c>
      <c r="P709" s="49">
        <f t="shared" si="660"/>
        <v>4.5091968109281053E-2</v>
      </c>
      <c r="Q709" s="20">
        <f t="shared" si="614"/>
        <v>4.5091968109281053E-2</v>
      </c>
      <c r="R709" s="49">
        <f t="shared" si="661"/>
        <v>9.0121371377609436E-2</v>
      </c>
      <c r="S709" s="20">
        <f t="shared" si="615"/>
        <v>9.0121371377609436E-2</v>
      </c>
      <c r="T709" s="57">
        <f t="shared" si="662"/>
        <v>-8.3789623662067575E-2</v>
      </c>
      <c r="U709" s="16">
        <f t="shared" si="645"/>
        <v>-5.7602878445537908E-3</v>
      </c>
      <c r="V709" s="16">
        <f t="shared" si="663"/>
        <v>-5.7602878445537908E-3</v>
      </c>
      <c r="W709" s="34">
        <f t="shared" si="616"/>
        <v>4</v>
      </c>
      <c r="X709" s="49">
        <f t="shared" si="664"/>
        <v>59.977022374234586</v>
      </c>
      <c r="Y709" s="20">
        <f t="shared" si="665"/>
        <v>59.977022374234586</v>
      </c>
      <c r="Z709" s="16">
        <f t="shared" si="646"/>
        <v>30.022977625765414</v>
      </c>
      <c r="AA709" s="49">
        <f t="shared" si="617"/>
        <v>-3.3287845686756292E-3</v>
      </c>
      <c r="AB709" s="20">
        <f t="shared" si="647"/>
        <v>359.99667121543132</v>
      </c>
      <c r="AC709" s="49">
        <f t="shared" si="648"/>
        <v>6.6529484622756558E-3</v>
      </c>
      <c r="AD709" s="20">
        <f t="shared" si="649"/>
        <v>359.99334705153774</v>
      </c>
      <c r="AF709" s="58">
        <f t="shared" si="666"/>
        <v>6.1113197420666241</v>
      </c>
      <c r="AG709" s="51">
        <f t="shared" si="650"/>
        <v>366.67918452399744</v>
      </c>
      <c r="AH709" s="16">
        <f t="shared" si="651"/>
        <v>250.00853490272553</v>
      </c>
      <c r="AI709" s="52">
        <f t="shared" si="618"/>
        <v>159.84494100490394</v>
      </c>
      <c r="AJ709" s="52">
        <f t="shared" si="652"/>
        <v>4.8420752677941437E-2</v>
      </c>
      <c r="AK709" s="16">
        <f t="shared" si="667"/>
        <v>33.057301589031681</v>
      </c>
      <c r="AL709" s="16">
        <f t="shared" si="668"/>
        <v>33.053972804463001</v>
      </c>
      <c r="AM709" s="32">
        <f t="shared" si="619"/>
        <v>6.1113197111815873</v>
      </c>
      <c r="AN709" s="32">
        <f t="shared" si="620"/>
        <v>-6.1440757180147745E-4</v>
      </c>
      <c r="AO709" s="32">
        <f t="shared" si="621"/>
        <v>5.1222462766142494</v>
      </c>
      <c r="AP709" s="32">
        <f t="shared" si="622"/>
        <v>-6.1440757180147745E-4</v>
      </c>
      <c r="AQ709" s="32">
        <f t="shared" si="623"/>
        <v>3.3332899204821729</v>
      </c>
      <c r="AR709" s="56">
        <f t="shared" si="670"/>
        <v>3951.8802766722574</v>
      </c>
      <c r="AS709" s="56">
        <f t="shared" si="670"/>
        <v>-0.15079854695126263</v>
      </c>
      <c r="AT709" s="56">
        <f t="shared" si="670"/>
        <v>1172.480814989792</v>
      </c>
      <c r="AU709" s="55">
        <f t="shared" si="654"/>
        <v>0.31005890174502254</v>
      </c>
      <c r="AV709" s="56">
        <f t="shared" si="624"/>
        <v>11547.793817792475</v>
      </c>
      <c r="AW709" s="53">
        <f t="shared" si="625"/>
        <v>1.0320519952601529E-2</v>
      </c>
      <c r="AX709" s="53">
        <f t="shared" si="626"/>
        <v>9.6758517083359238E-2</v>
      </c>
      <c r="AY709" s="56">
        <f t="shared" si="627"/>
        <v>676.65023283797575</v>
      </c>
      <c r="AZ709" s="56">
        <f t="shared" si="628"/>
        <v>399.61235251225986</v>
      </c>
      <c r="BA709" s="53">
        <f t="shared" si="629"/>
        <v>7.4403432051347793E-3</v>
      </c>
      <c r="BB709" s="56">
        <f t="shared" si="630"/>
        <v>277.10718441867459</v>
      </c>
      <c r="BC709" s="56">
        <f t="shared" si="631"/>
        <v>-6.9304092958702768E-2</v>
      </c>
      <c r="BD709" s="53">
        <f t="shared" si="632"/>
        <v>-6.1938607968147303E-8</v>
      </c>
      <c r="BE709" s="32">
        <f t="shared" si="633"/>
        <v>6.1113196801280161</v>
      </c>
      <c r="BF709" s="53">
        <f t="shared" si="634"/>
        <v>8.985124712766006E-7</v>
      </c>
      <c r="BG709" s="51">
        <f t="shared" si="655"/>
        <v>6.1113205786404876</v>
      </c>
      <c r="BH709" s="51">
        <f t="shared" si="635"/>
        <v>-8.9372221770558005E-3</v>
      </c>
      <c r="BI709" s="51">
        <f t="shared" si="636"/>
        <v>-8.3789612216044362E-2</v>
      </c>
    </row>
    <row r="710" spans="1:61" ht="12.75" customHeight="1" x14ac:dyDescent="0.2">
      <c r="A710" s="45">
        <f t="shared" si="637"/>
        <v>684</v>
      </c>
      <c r="B710" s="57">
        <f t="shared" si="656"/>
        <v>9.6758517083359238E-2</v>
      </c>
      <c r="C710" s="16">
        <f t="shared" si="638"/>
        <v>9.0105568621083876E-2</v>
      </c>
      <c r="D710" s="34">
        <f t="shared" si="639"/>
        <v>1</v>
      </c>
      <c r="E710" s="49">
        <f t="shared" si="657"/>
        <v>7.8015629369624653E-2</v>
      </c>
      <c r="F710" s="49">
        <f t="shared" si="640"/>
        <v>4.50841028162524E-2</v>
      </c>
      <c r="G710" s="20">
        <f t="shared" si="611"/>
        <v>4.50841028162524E-2</v>
      </c>
      <c r="H710" s="49">
        <f t="shared" si="641"/>
        <v>30.023008319696189</v>
      </c>
      <c r="I710" s="20">
        <f t="shared" si="612"/>
        <v>30.023008319696189</v>
      </c>
      <c r="J710" s="57">
        <f t="shared" si="642"/>
        <v>0</v>
      </c>
      <c r="K710" s="16">
        <f t="shared" si="613"/>
        <v>30.023008319696189</v>
      </c>
      <c r="L710" s="34">
        <f t="shared" si="643"/>
        <v>1</v>
      </c>
      <c r="M710" s="49">
        <f t="shared" si="658"/>
        <v>59.977022374234586</v>
      </c>
      <c r="N710" s="20">
        <f t="shared" si="659"/>
        <v>59.977022374234586</v>
      </c>
      <c r="O710" s="16">
        <f t="shared" si="644"/>
        <v>30.022977625765414</v>
      </c>
      <c r="P710" s="49">
        <f t="shared" si="660"/>
        <v>4.5084102816252393E-2</v>
      </c>
      <c r="Q710" s="20">
        <f t="shared" si="614"/>
        <v>4.5084102816252393E-2</v>
      </c>
      <c r="R710" s="49">
        <f t="shared" si="661"/>
        <v>9.0105568621947463E-2</v>
      </c>
      <c r="S710" s="20">
        <f t="shared" si="615"/>
        <v>9.0105568621947463E-2</v>
      </c>
      <c r="T710" s="57">
        <f t="shared" si="662"/>
        <v>-8.3789612216044362E-2</v>
      </c>
      <c r="U710" s="16">
        <f t="shared" si="645"/>
        <v>-5.773982846419709E-3</v>
      </c>
      <c r="V710" s="16">
        <f t="shared" si="663"/>
        <v>-5.773982846419709E-3</v>
      </c>
      <c r="W710" s="34">
        <f t="shared" si="616"/>
        <v>4</v>
      </c>
      <c r="X710" s="49">
        <f t="shared" si="664"/>
        <v>59.976991848431936</v>
      </c>
      <c r="Y710" s="20">
        <f t="shared" si="665"/>
        <v>59.976991848431936</v>
      </c>
      <c r="Z710" s="16">
        <f t="shared" si="646"/>
        <v>30.023008151568064</v>
      </c>
      <c r="AA710" s="49">
        <f t="shared" si="617"/>
        <v>-3.3367028099363419E-3</v>
      </c>
      <c r="AB710" s="20">
        <f t="shared" si="647"/>
        <v>359.99666329719008</v>
      </c>
      <c r="AC710" s="49">
        <f t="shared" si="648"/>
        <v>6.6687678046447908E-3</v>
      </c>
      <c r="AD710" s="20">
        <f t="shared" si="649"/>
        <v>359.99333123219537</v>
      </c>
      <c r="AF710" s="58">
        <f t="shared" si="666"/>
        <v>6.1113205786404876</v>
      </c>
      <c r="AG710" s="51">
        <f t="shared" si="650"/>
        <v>366.67923471842926</v>
      </c>
      <c r="AH710" s="16">
        <f t="shared" si="651"/>
        <v>250.00856912620179</v>
      </c>
      <c r="AI710" s="52">
        <f t="shared" si="618"/>
        <v>159.84498476700921</v>
      </c>
      <c r="AJ710" s="52">
        <f t="shared" si="652"/>
        <v>4.842080562616502E-2</v>
      </c>
      <c r="AK710" s="16">
        <f t="shared" si="667"/>
        <v>33.105722394657846</v>
      </c>
      <c r="AL710" s="16">
        <f t="shared" si="668"/>
        <v>33.102385691847928</v>
      </c>
      <c r="AM710" s="32">
        <f t="shared" si="619"/>
        <v>6.1113205476084147</v>
      </c>
      <c r="AN710" s="32">
        <f t="shared" si="620"/>
        <v>-6.1586840130622078E-4</v>
      </c>
      <c r="AO710" s="32">
        <f t="shared" si="621"/>
        <v>5.1194286381342886</v>
      </c>
      <c r="AP710" s="32">
        <f t="shared" si="622"/>
        <v>-6.1586840130622078E-4</v>
      </c>
      <c r="AQ710" s="32">
        <f t="shared" si="623"/>
        <v>3.3376173020092219</v>
      </c>
      <c r="AR710" s="56">
        <f t="shared" si="670"/>
        <v>3956.9997053103916</v>
      </c>
      <c r="AS710" s="56">
        <f t="shared" si="670"/>
        <v>-0.15141441535256886</v>
      </c>
      <c r="AT710" s="56">
        <f t="shared" si="670"/>
        <v>1175.8184322918012</v>
      </c>
      <c r="AU710" s="55">
        <f t="shared" si="654"/>
        <v>0.31005890174502254</v>
      </c>
      <c r="AV710" s="56">
        <f t="shared" si="624"/>
        <v>11547.796979329934</v>
      </c>
      <c r="AW710" s="53">
        <f t="shared" si="625"/>
        <v>1.0320522778137815E-2</v>
      </c>
      <c r="AX710" s="53">
        <f t="shared" si="626"/>
        <v>9.6758530328558287E-2</v>
      </c>
      <c r="AY710" s="56">
        <f t="shared" si="627"/>
        <v>676.650140211858</v>
      </c>
      <c r="AZ710" s="56">
        <f t="shared" si="628"/>
        <v>399.61246191752304</v>
      </c>
      <c r="BA710" s="53">
        <f t="shared" si="629"/>
        <v>7.4403432051347793E-3</v>
      </c>
      <c r="BB710" s="56">
        <f t="shared" si="630"/>
        <v>277.10726028465876</v>
      </c>
      <c r="BC710" s="56">
        <f t="shared" si="631"/>
        <v>-6.9581990323797527E-2</v>
      </c>
      <c r="BD710" s="53">
        <f t="shared" si="632"/>
        <v>-6.218697101882949E-8</v>
      </c>
      <c r="BE710" s="32">
        <f t="shared" si="633"/>
        <v>6.1113205164535165</v>
      </c>
      <c r="BF710" s="53">
        <f t="shared" si="634"/>
        <v>9.0064867180357799E-7</v>
      </c>
      <c r="BG710" s="51">
        <f t="shared" si="655"/>
        <v>6.1113214171021886</v>
      </c>
      <c r="BH710" s="51">
        <f t="shared" si="635"/>
        <v>-8.9372221768407815E-3</v>
      </c>
      <c r="BI710" s="51">
        <f t="shared" si="636"/>
        <v>-8.3789600744134426E-2</v>
      </c>
    </row>
    <row r="711" spans="1:61" ht="12.75" customHeight="1" x14ac:dyDescent="0.2">
      <c r="A711" s="45">
        <f t="shared" si="637"/>
        <v>685</v>
      </c>
      <c r="B711" s="57">
        <f t="shared" si="656"/>
        <v>9.6758530328558287E-2</v>
      </c>
      <c r="C711" s="16">
        <f t="shared" si="638"/>
        <v>9.0089762523916761E-2</v>
      </c>
      <c r="D711" s="34">
        <f t="shared" si="639"/>
        <v>1</v>
      </c>
      <c r="E711" s="49">
        <f t="shared" si="657"/>
        <v>7.8001920047168341E-2</v>
      </c>
      <c r="F711" s="49">
        <f t="shared" si="640"/>
        <v>4.5076235821632733E-2</v>
      </c>
      <c r="G711" s="20">
        <f t="shared" si="611"/>
        <v>4.5076235821632733E-2</v>
      </c>
      <c r="H711" s="49">
        <f t="shared" si="641"/>
        <v>30.023038834750118</v>
      </c>
      <c r="I711" s="20">
        <f t="shared" si="612"/>
        <v>30.023038834750118</v>
      </c>
      <c r="J711" s="57">
        <f t="shared" si="642"/>
        <v>0</v>
      </c>
      <c r="K711" s="16">
        <f t="shared" si="613"/>
        <v>30.023038834750118</v>
      </c>
      <c r="L711" s="34">
        <f t="shared" si="643"/>
        <v>1</v>
      </c>
      <c r="M711" s="49">
        <f t="shared" si="658"/>
        <v>59.976991848431922</v>
      </c>
      <c r="N711" s="20">
        <f t="shared" si="659"/>
        <v>59.976991848431922</v>
      </c>
      <c r="O711" s="16">
        <f t="shared" si="644"/>
        <v>30.023008151568078</v>
      </c>
      <c r="P711" s="49">
        <f t="shared" si="660"/>
        <v>4.507623582163274E-2</v>
      </c>
      <c r="Q711" s="20">
        <f t="shared" si="614"/>
        <v>4.507623582163274E-2</v>
      </c>
      <c r="R711" s="49">
        <f t="shared" si="661"/>
        <v>9.008976252387875E-2</v>
      </c>
      <c r="S711" s="20">
        <f t="shared" si="615"/>
        <v>9.008976252387875E-2</v>
      </c>
      <c r="T711" s="57">
        <f t="shared" si="662"/>
        <v>-8.3789600744134426E-2</v>
      </c>
      <c r="U711" s="16">
        <f t="shared" si="645"/>
        <v>-5.7876806969660854E-3</v>
      </c>
      <c r="V711" s="16">
        <f t="shared" si="663"/>
        <v>-5.7876806969660854E-3</v>
      </c>
      <c r="W711" s="34">
        <f t="shared" si="616"/>
        <v>4</v>
      </c>
      <c r="X711" s="49">
        <f t="shared" si="664"/>
        <v>59.976961334176877</v>
      </c>
      <c r="Y711" s="20">
        <f t="shared" si="665"/>
        <v>59.976961334176877</v>
      </c>
      <c r="Z711" s="16">
        <f t="shared" si="646"/>
        <v>30.023038665823123</v>
      </c>
      <c r="AA711" s="49">
        <f t="shared" si="617"/>
        <v>-3.3446227153240931E-3</v>
      </c>
      <c r="AB711" s="20">
        <f t="shared" si="647"/>
        <v>359.9966553772847</v>
      </c>
      <c r="AC711" s="49">
        <f t="shared" si="648"/>
        <v>6.6845903841697583E-3</v>
      </c>
      <c r="AD711" s="20">
        <f t="shared" si="649"/>
        <v>359.99331540961583</v>
      </c>
      <c r="AF711" s="58">
        <f t="shared" si="666"/>
        <v>6.1113214171021886</v>
      </c>
      <c r="AG711" s="51">
        <f t="shared" si="650"/>
        <v>366.67928502613131</v>
      </c>
      <c r="AH711" s="16">
        <f t="shared" si="651"/>
        <v>250.00860342690774</v>
      </c>
      <c r="AI711" s="52">
        <f t="shared" si="618"/>
        <v>159.84502862787539</v>
      </c>
      <c r="AJ711" s="52">
        <f t="shared" si="652"/>
        <v>4.842085853692879E-2</v>
      </c>
      <c r="AK711" s="16">
        <f t="shared" si="667"/>
        <v>33.154143253194775</v>
      </c>
      <c r="AL711" s="16">
        <f t="shared" si="668"/>
        <v>33.150798630479471</v>
      </c>
      <c r="AM711" s="32">
        <f t="shared" si="619"/>
        <v>6.1113213859227002</v>
      </c>
      <c r="AN711" s="32">
        <f t="shared" si="620"/>
        <v>-6.1732953524943918E-4</v>
      </c>
      <c r="AO711" s="32">
        <f t="shared" si="621"/>
        <v>5.1166073423826752</v>
      </c>
      <c r="AP711" s="32">
        <f t="shared" si="622"/>
        <v>-6.1732953524943918E-4</v>
      </c>
      <c r="AQ711" s="32">
        <f t="shared" si="623"/>
        <v>3.3419423073883023</v>
      </c>
      <c r="AR711" s="56">
        <f t="shared" si="670"/>
        <v>3962.1163126527745</v>
      </c>
      <c r="AS711" s="56">
        <f t="shared" si="670"/>
        <v>-0.15203174488781829</v>
      </c>
      <c r="AT711" s="56">
        <f t="shared" si="670"/>
        <v>1179.1603745991895</v>
      </c>
      <c r="AU711" s="55">
        <f t="shared" si="654"/>
        <v>0.31005890174502254</v>
      </c>
      <c r="AV711" s="56">
        <f t="shared" si="624"/>
        <v>11547.80014800225</v>
      </c>
      <c r="AW711" s="53">
        <f t="shared" si="625"/>
        <v>1.0320525610050677E-2</v>
      </c>
      <c r="AX711" s="53">
        <f t="shared" si="626"/>
        <v>9.6758543603646857E-2</v>
      </c>
      <c r="AY711" s="56">
        <f t="shared" si="627"/>
        <v>676.6500473767428</v>
      </c>
      <c r="AZ711" s="56">
        <f t="shared" si="628"/>
        <v>399.6125715696885</v>
      </c>
      <c r="BA711" s="53">
        <f t="shared" si="629"/>
        <v>7.4403432051347793E-3</v>
      </c>
      <c r="BB711" s="56">
        <f t="shared" si="630"/>
        <v>277.10733632185497</v>
      </c>
      <c r="BC711" s="56">
        <f t="shared" si="631"/>
        <v>-6.9860514800666351E-2</v>
      </c>
      <c r="BD711" s="53">
        <f t="shared" si="632"/>
        <v>-6.2435894533239973E-8</v>
      </c>
      <c r="BE711" s="32">
        <f t="shared" si="633"/>
        <v>6.1113213546662939</v>
      </c>
      <c r="BF711" s="53">
        <f t="shared" si="634"/>
        <v>9.027853166789427E-7</v>
      </c>
      <c r="BG711" s="51">
        <f t="shared" si="655"/>
        <v>6.1113222574516106</v>
      </c>
      <c r="BH711" s="51">
        <f t="shared" si="635"/>
        <v>-8.9372221766252057E-3</v>
      </c>
      <c r="BI711" s="51">
        <f t="shared" si="636"/>
        <v>-8.3789589246339113E-2</v>
      </c>
    </row>
    <row r="712" spans="1:61" ht="12.75" customHeight="1" x14ac:dyDescent="0.2">
      <c r="A712" s="45">
        <f t="shared" si="637"/>
        <v>686</v>
      </c>
      <c r="B712" s="57">
        <f t="shared" si="656"/>
        <v>9.6758543603646857E-2</v>
      </c>
      <c r="C712" s="16">
        <f t="shared" si="638"/>
        <v>9.0073953219473424E-2</v>
      </c>
      <c r="D712" s="34">
        <f t="shared" si="639"/>
        <v>1</v>
      </c>
      <c r="E712" s="49">
        <f t="shared" si="657"/>
        <v>7.7988207965261819E-2</v>
      </c>
      <c r="F712" s="49">
        <f t="shared" si="640"/>
        <v>4.5068367191947151E-2</v>
      </c>
      <c r="G712" s="20">
        <f t="shared" si="611"/>
        <v>4.5068367191947151E-2</v>
      </c>
      <c r="H712" s="49">
        <f t="shared" si="641"/>
        <v>30.023069338256125</v>
      </c>
      <c r="I712" s="20">
        <f t="shared" si="612"/>
        <v>30.023069338256125</v>
      </c>
      <c r="J712" s="57">
        <f t="shared" si="642"/>
        <v>0</v>
      </c>
      <c r="K712" s="16">
        <f t="shared" si="613"/>
        <v>30.023069338256125</v>
      </c>
      <c r="L712" s="34">
        <f t="shared" si="643"/>
        <v>1</v>
      </c>
      <c r="M712" s="49">
        <f t="shared" si="658"/>
        <v>59.976961334176892</v>
      </c>
      <c r="N712" s="20">
        <f t="shared" si="659"/>
        <v>59.976961334176892</v>
      </c>
      <c r="O712" s="16">
        <f t="shared" si="644"/>
        <v>30.023038665823108</v>
      </c>
      <c r="P712" s="49">
        <f t="shared" si="660"/>
        <v>4.5068367191947151E-2</v>
      </c>
      <c r="Q712" s="20">
        <f t="shared" si="614"/>
        <v>4.5068367191947151E-2</v>
      </c>
      <c r="R712" s="49">
        <f t="shared" si="661"/>
        <v>9.0073953223271358E-2</v>
      </c>
      <c r="S712" s="20">
        <f t="shared" si="615"/>
        <v>9.0073953223271358E-2</v>
      </c>
      <c r="T712" s="57">
        <f t="shared" si="662"/>
        <v>-8.3789589246339113E-2</v>
      </c>
      <c r="U712" s="16">
        <f t="shared" si="645"/>
        <v>-5.8013812810772947E-3</v>
      </c>
      <c r="V712" s="16">
        <f t="shared" si="663"/>
        <v>-5.8013812810772947E-3</v>
      </c>
      <c r="W712" s="34">
        <f t="shared" si="616"/>
        <v>4</v>
      </c>
      <c r="X712" s="49">
        <f t="shared" si="664"/>
        <v>59.976930831471805</v>
      </c>
      <c r="Y712" s="20">
        <f t="shared" si="665"/>
        <v>59.976930831471805</v>
      </c>
      <c r="Z712" s="16">
        <f t="shared" si="646"/>
        <v>30.023069168528195</v>
      </c>
      <c r="AA712" s="49">
        <f t="shared" si="617"/>
        <v>-3.3525442183097482E-3</v>
      </c>
      <c r="AB712" s="20">
        <f t="shared" si="647"/>
        <v>359.99664745578167</v>
      </c>
      <c r="AC712" s="49">
        <f t="shared" si="648"/>
        <v>6.7004162323253281E-3</v>
      </c>
      <c r="AD712" s="20">
        <f t="shared" si="649"/>
        <v>359.99329958376768</v>
      </c>
      <c r="AF712" s="58">
        <f t="shared" si="666"/>
        <v>6.1113222574516106</v>
      </c>
      <c r="AG712" s="51">
        <f t="shared" si="650"/>
        <v>366.67933544709666</v>
      </c>
      <c r="AH712" s="16">
        <f t="shared" si="651"/>
        <v>250.00863780483866</v>
      </c>
      <c r="AI712" s="52">
        <f t="shared" si="618"/>
        <v>159.84507258749642</v>
      </c>
      <c r="AJ712" s="52">
        <f t="shared" si="652"/>
        <v>4.8420911410289591E-2</v>
      </c>
      <c r="AK712" s="16">
        <f t="shared" si="667"/>
        <v>33.202564164605064</v>
      </c>
      <c r="AL712" s="16">
        <f t="shared" si="668"/>
        <v>33.199211620386734</v>
      </c>
      <c r="AM712" s="32">
        <f t="shared" si="619"/>
        <v>6.1113222261243267</v>
      </c>
      <c r="AN712" s="32">
        <f t="shared" si="620"/>
        <v>-6.1879096135405715E-4</v>
      </c>
      <c r="AO712" s="32">
        <f t="shared" si="621"/>
        <v>5.1137823913566987</v>
      </c>
      <c r="AP712" s="32">
        <f t="shared" si="622"/>
        <v>-6.1879096135405715E-4</v>
      </c>
      <c r="AQ712" s="32">
        <f t="shared" si="623"/>
        <v>3.3462649335298242</v>
      </c>
      <c r="AR712" s="56">
        <f t="shared" si="670"/>
        <v>3967.2300950441313</v>
      </c>
      <c r="AS712" s="56">
        <f t="shared" si="670"/>
        <v>-0.15265053584917235</v>
      </c>
      <c r="AT712" s="56">
        <f t="shared" si="670"/>
        <v>1182.5066395327194</v>
      </c>
      <c r="AU712" s="55">
        <f t="shared" si="654"/>
        <v>0.31005890174502254</v>
      </c>
      <c r="AV712" s="56">
        <f t="shared" si="624"/>
        <v>11547.803323808983</v>
      </c>
      <c r="AW712" s="53">
        <f t="shared" si="625"/>
        <v>1.0320528448339729E-2</v>
      </c>
      <c r="AX712" s="53">
        <f t="shared" si="626"/>
        <v>9.6758556908623103E-2</v>
      </c>
      <c r="AY712" s="56">
        <f t="shared" si="627"/>
        <v>676.64995433264323</v>
      </c>
      <c r="AZ712" s="56">
        <f t="shared" si="628"/>
        <v>399.61268146874102</v>
      </c>
      <c r="BA712" s="53">
        <f t="shared" si="629"/>
        <v>7.4403432051347793E-3</v>
      </c>
      <c r="BB712" s="56">
        <f t="shared" si="630"/>
        <v>277.10741253025253</v>
      </c>
      <c r="BC712" s="56">
        <f t="shared" si="631"/>
        <v>-7.0139666350314656E-2</v>
      </c>
      <c r="BD712" s="53">
        <f t="shared" si="632"/>
        <v>-6.2685378476528444E-8</v>
      </c>
      <c r="BE712" s="32">
        <f t="shared" si="633"/>
        <v>6.111322194766232</v>
      </c>
      <c r="BF712" s="53">
        <f t="shared" si="634"/>
        <v>9.0492238794650406E-7</v>
      </c>
      <c r="BG712" s="51">
        <f t="shared" si="655"/>
        <v>6.1113230996886196</v>
      </c>
      <c r="BH712" s="51">
        <f t="shared" si="635"/>
        <v>-8.9372221764090747E-3</v>
      </c>
      <c r="BI712" s="51">
        <f t="shared" si="636"/>
        <v>-8.3789577722660061E-2</v>
      </c>
    </row>
    <row r="713" spans="1:61" ht="12.75" customHeight="1" x14ac:dyDescent="0.2">
      <c r="A713" s="45">
        <f t="shared" si="637"/>
        <v>687</v>
      </c>
      <c r="B713" s="57">
        <f t="shared" si="656"/>
        <v>9.6758556908623103E-2</v>
      </c>
      <c r="C713" s="16">
        <f t="shared" si="638"/>
        <v>9.0058140676319454E-2</v>
      </c>
      <c r="D713" s="34">
        <f t="shared" si="639"/>
        <v>1</v>
      </c>
      <c r="E713" s="49">
        <f t="shared" si="657"/>
        <v>7.7974493096688163E-2</v>
      </c>
      <c r="F713" s="49">
        <f t="shared" si="640"/>
        <v>4.506049691146808E-2</v>
      </c>
      <c r="G713" s="20">
        <f t="shared" si="611"/>
        <v>4.506049691146808E-2</v>
      </c>
      <c r="H713" s="49">
        <f t="shared" si="641"/>
        <v>30.023099830211823</v>
      </c>
      <c r="I713" s="20">
        <f t="shared" si="612"/>
        <v>30.023099830211823</v>
      </c>
      <c r="J713" s="57">
        <f t="shared" si="642"/>
        <v>0</v>
      </c>
      <c r="K713" s="16">
        <f t="shared" si="613"/>
        <v>30.023099830211823</v>
      </c>
      <c r="L713" s="34">
        <f t="shared" si="643"/>
        <v>1</v>
      </c>
      <c r="M713" s="49">
        <f t="shared" si="658"/>
        <v>59.976930831471805</v>
      </c>
      <c r="N713" s="20">
        <f t="shared" si="659"/>
        <v>59.976930831471805</v>
      </c>
      <c r="O713" s="16">
        <f t="shared" si="644"/>
        <v>30.023069168528195</v>
      </c>
      <c r="P713" s="49">
        <f t="shared" si="660"/>
        <v>4.5060496911468101E-2</v>
      </c>
      <c r="Q713" s="20">
        <f t="shared" si="614"/>
        <v>4.5060496911468101E-2</v>
      </c>
      <c r="R713" s="49">
        <f t="shared" si="661"/>
        <v>9.005814067391818E-2</v>
      </c>
      <c r="S713" s="20">
        <f t="shared" si="615"/>
        <v>9.005814067391818E-2</v>
      </c>
      <c r="T713" s="57">
        <f t="shared" si="662"/>
        <v>-8.3789577722660061E-2</v>
      </c>
      <c r="U713" s="16">
        <f t="shared" si="645"/>
        <v>-5.8150846259718975E-3</v>
      </c>
      <c r="V713" s="16">
        <f t="shared" si="663"/>
        <v>-5.8150846259718975E-3</v>
      </c>
      <c r="W713" s="34">
        <f t="shared" si="616"/>
        <v>4</v>
      </c>
      <c r="X713" s="49">
        <f t="shared" si="664"/>
        <v>59.976900340319077</v>
      </c>
      <c r="Y713" s="20">
        <f t="shared" si="665"/>
        <v>59.976900340319077</v>
      </c>
      <c r="Z713" s="16">
        <f t="shared" si="646"/>
        <v>30.023099659680923</v>
      </c>
      <c r="AA713" s="49">
        <f t="shared" si="617"/>
        <v>-3.36046733461705E-3</v>
      </c>
      <c r="AB713" s="20">
        <f t="shared" si="647"/>
        <v>359.99663953266537</v>
      </c>
      <c r="AC713" s="49">
        <f t="shared" si="648"/>
        <v>6.7162452717349653E-3</v>
      </c>
      <c r="AD713" s="20">
        <f t="shared" si="649"/>
        <v>359.99328375472828</v>
      </c>
      <c r="AF713" s="58">
        <f t="shared" si="666"/>
        <v>6.1113230996886196</v>
      </c>
      <c r="AG713" s="51">
        <f t="shared" si="650"/>
        <v>366.67938598131718</v>
      </c>
      <c r="AH713" s="16">
        <f t="shared" si="651"/>
        <v>250.008672259989</v>
      </c>
      <c r="AI713" s="52">
        <f t="shared" si="618"/>
        <v>159.84511664586526</v>
      </c>
      <c r="AJ713" s="52">
        <f t="shared" si="652"/>
        <v>4.8420964246076892E-2</v>
      </c>
      <c r="AK713" s="16">
        <f t="shared" si="667"/>
        <v>33.250985128851141</v>
      </c>
      <c r="AL713" s="16">
        <f t="shared" si="668"/>
        <v>33.247624661516511</v>
      </c>
      <c r="AM713" s="32">
        <f t="shared" si="619"/>
        <v>6.111323068213161</v>
      </c>
      <c r="AN713" s="32">
        <f t="shared" si="620"/>
        <v>-6.2025268252474078E-4</v>
      </c>
      <c r="AO713" s="32">
        <f t="shared" si="621"/>
        <v>5.1109537870610549</v>
      </c>
      <c r="AP713" s="32">
        <f t="shared" si="622"/>
        <v>-6.2025268252474078E-4</v>
      </c>
      <c r="AQ713" s="32">
        <f t="shared" si="623"/>
        <v>3.3505851773385174</v>
      </c>
      <c r="AR713" s="56">
        <f t="shared" si="670"/>
        <v>3972.3410488311924</v>
      </c>
      <c r="AS713" s="56">
        <f t="shared" si="670"/>
        <v>-0.15327078853169709</v>
      </c>
      <c r="AT713" s="56">
        <f t="shared" si="670"/>
        <v>1185.8572247100578</v>
      </c>
      <c r="AU713" s="55">
        <f t="shared" si="654"/>
        <v>0.31005890174502254</v>
      </c>
      <c r="AV713" s="56">
        <f t="shared" si="624"/>
        <v>11547.806506749626</v>
      </c>
      <c r="AW713" s="53">
        <f t="shared" si="625"/>
        <v>1.0320531293004512E-2</v>
      </c>
      <c r="AX713" s="53">
        <f t="shared" si="626"/>
        <v>9.6758570243484873E-2</v>
      </c>
      <c r="AY713" s="56">
        <f t="shared" si="627"/>
        <v>676.64986107957452</v>
      </c>
      <c r="AZ713" s="56">
        <f t="shared" si="628"/>
        <v>399.61279161466314</v>
      </c>
      <c r="BA713" s="53">
        <f t="shared" si="629"/>
        <v>7.4403432051347793E-3</v>
      </c>
      <c r="BB713" s="56">
        <f t="shared" si="630"/>
        <v>277.10748890983928</v>
      </c>
      <c r="BC713" s="56">
        <f t="shared" si="631"/>
        <v>-7.0419444927892982E-2</v>
      </c>
      <c r="BD713" s="53">
        <f t="shared" si="632"/>
        <v>-6.2935422808611913E-8</v>
      </c>
      <c r="BE713" s="32">
        <f t="shared" si="633"/>
        <v>6.1113230367531965</v>
      </c>
      <c r="BF713" s="53">
        <f t="shared" si="634"/>
        <v>9.0705988985192058E-7</v>
      </c>
      <c r="BG713" s="51">
        <f t="shared" si="655"/>
        <v>6.111323943813086</v>
      </c>
      <c r="BH713" s="51">
        <f t="shared" si="635"/>
        <v>-8.9372221761923904E-3</v>
      </c>
      <c r="BI713" s="51">
        <f t="shared" si="636"/>
        <v>-8.3789566173099156E-2</v>
      </c>
    </row>
    <row r="714" spans="1:61" ht="12.75" customHeight="1" x14ac:dyDescent="0.2">
      <c r="A714" s="45">
        <f t="shared" si="637"/>
        <v>688</v>
      </c>
      <c r="B714" s="57">
        <f t="shared" si="656"/>
        <v>9.6758570243484873E-2</v>
      </c>
      <c r="C714" s="16">
        <f t="shared" si="638"/>
        <v>9.00423249717619E-2</v>
      </c>
      <c r="D714" s="34">
        <f t="shared" si="639"/>
        <v>1</v>
      </c>
      <c r="E714" s="49">
        <f t="shared" si="657"/>
        <v>7.7960775508381264E-2</v>
      </c>
      <c r="F714" s="49">
        <f t="shared" si="640"/>
        <v>4.5052625018876725E-2</v>
      </c>
      <c r="G714" s="20">
        <f t="shared" si="611"/>
        <v>4.5052625018876725E-2</v>
      </c>
      <c r="H714" s="49">
        <f t="shared" si="641"/>
        <v>30.023130310614892</v>
      </c>
      <c r="I714" s="20">
        <f t="shared" si="612"/>
        <v>30.023130310614892</v>
      </c>
      <c r="J714" s="57">
        <f t="shared" si="642"/>
        <v>0</v>
      </c>
      <c r="K714" s="16">
        <f t="shared" si="613"/>
        <v>30.023130310614892</v>
      </c>
      <c r="L714" s="34">
        <f t="shared" si="643"/>
        <v>1</v>
      </c>
      <c r="M714" s="49">
        <f t="shared" si="658"/>
        <v>59.976900340319077</v>
      </c>
      <c r="N714" s="20">
        <f t="shared" si="659"/>
        <v>59.976900340319077</v>
      </c>
      <c r="O714" s="16">
        <f t="shared" si="644"/>
        <v>30.023099659680923</v>
      </c>
      <c r="P714" s="49">
        <f t="shared" si="660"/>
        <v>4.5052625018876725E-2</v>
      </c>
      <c r="Q714" s="20">
        <f t="shared" si="614"/>
        <v>4.5052625018876725E-2</v>
      </c>
      <c r="R714" s="49">
        <f t="shared" si="661"/>
        <v>9.0042324971235876E-2</v>
      </c>
      <c r="S714" s="20">
        <f t="shared" si="615"/>
        <v>9.0042324971235876E-2</v>
      </c>
      <c r="T714" s="57">
        <f t="shared" si="662"/>
        <v>-8.3789566173099156E-2</v>
      </c>
      <c r="U714" s="16">
        <f t="shared" si="645"/>
        <v>-5.8287906647178922E-3</v>
      </c>
      <c r="V714" s="16">
        <f t="shared" si="663"/>
        <v>-5.8287906647178922E-3</v>
      </c>
      <c r="W714" s="34">
        <f t="shared" si="616"/>
        <v>4</v>
      </c>
      <c r="X714" s="49">
        <f t="shared" si="664"/>
        <v>59.976869860721045</v>
      </c>
      <c r="Y714" s="20">
        <f t="shared" si="665"/>
        <v>59.976869860721045</v>
      </c>
      <c r="Z714" s="16">
        <f t="shared" si="646"/>
        <v>30.023130139278955</v>
      </c>
      <c r="AA714" s="49">
        <f t="shared" si="617"/>
        <v>-3.3683920255612775E-3</v>
      </c>
      <c r="AB714" s="20">
        <f t="shared" si="647"/>
        <v>359.99663160797445</v>
      </c>
      <c r="AC714" s="49">
        <f t="shared" si="648"/>
        <v>6.732077371601539E-3</v>
      </c>
      <c r="AD714" s="20">
        <f t="shared" si="649"/>
        <v>359.99326792262838</v>
      </c>
      <c r="AF714" s="58">
        <f t="shared" si="666"/>
        <v>6.111323943813086</v>
      </c>
      <c r="AG714" s="51">
        <f t="shared" si="650"/>
        <v>366.67943662878514</v>
      </c>
      <c r="AH714" s="16">
        <f t="shared" si="651"/>
        <v>250.00870679235354</v>
      </c>
      <c r="AI714" s="52">
        <f t="shared" si="618"/>
        <v>159.84516080297522</v>
      </c>
      <c r="AJ714" s="52">
        <f t="shared" si="652"/>
        <v>4.842101704440438E-2</v>
      </c>
      <c r="AK714" s="16">
        <f t="shared" si="667"/>
        <v>33.299406145895546</v>
      </c>
      <c r="AL714" s="16">
        <f t="shared" si="668"/>
        <v>33.296037753869996</v>
      </c>
      <c r="AM714" s="32">
        <f t="shared" si="619"/>
        <v>6.1113239121890741</v>
      </c>
      <c r="AN714" s="32">
        <f t="shared" si="620"/>
        <v>-6.2171469162380325E-4</v>
      </c>
      <c r="AO714" s="32">
        <f t="shared" si="621"/>
        <v>5.1081215314998891</v>
      </c>
      <c r="AP714" s="32">
        <f t="shared" si="622"/>
        <v>-6.2171469162380325E-4</v>
      </c>
      <c r="AQ714" s="32">
        <f t="shared" si="623"/>
        <v>3.354903035725652</v>
      </c>
      <c r="AR714" s="56">
        <f t="shared" si="670"/>
        <v>3977.4491703626923</v>
      </c>
      <c r="AS714" s="56">
        <f t="shared" si="670"/>
        <v>-0.1538925032233209</v>
      </c>
      <c r="AT714" s="56">
        <f t="shared" si="670"/>
        <v>1189.2121277457834</v>
      </c>
      <c r="AU714" s="55">
        <f t="shared" si="654"/>
        <v>0.31005890174502254</v>
      </c>
      <c r="AV714" s="56">
        <f t="shared" si="624"/>
        <v>11547.809696823697</v>
      </c>
      <c r="AW714" s="53">
        <f t="shared" si="625"/>
        <v>1.03205341440446E-2</v>
      </c>
      <c r="AX714" s="53">
        <f t="shared" si="626"/>
        <v>9.6758583608230142E-2</v>
      </c>
      <c r="AY714" s="56">
        <f t="shared" si="627"/>
        <v>676.64976761755088</v>
      </c>
      <c r="AZ714" s="56">
        <f t="shared" si="628"/>
        <v>399.61290200743804</v>
      </c>
      <c r="BA714" s="53">
        <f t="shared" si="629"/>
        <v>7.4403432051347793E-3</v>
      </c>
      <c r="BB714" s="56">
        <f t="shared" si="630"/>
        <v>277.10756546060361</v>
      </c>
      <c r="BC714" s="56">
        <f t="shared" si="631"/>
        <v>-7.0699850490768767E-2</v>
      </c>
      <c r="BD714" s="53">
        <f t="shared" si="632"/>
        <v>-6.3186027491388733E-8</v>
      </c>
      <c r="BE714" s="32">
        <f t="shared" si="633"/>
        <v>6.1113238806270589</v>
      </c>
      <c r="BF714" s="53">
        <f t="shared" si="634"/>
        <v>9.0919781195487413E-7</v>
      </c>
      <c r="BG714" s="51">
        <f t="shared" si="655"/>
        <v>6.111324789824871</v>
      </c>
      <c r="BH714" s="51">
        <f t="shared" si="635"/>
        <v>-8.9372221759751527E-3</v>
      </c>
      <c r="BI714" s="51">
        <f t="shared" si="636"/>
        <v>-8.3789554597658175E-2</v>
      </c>
    </row>
    <row r="715" spans="1:61" ht="12.75" customHeight="1" x14ac:dyDescent="0.2">
      <c r="A715" s="45">
        <f t="shared" si="637"/>
        <v>689</v>
      </c>
      <c r="B715" s="57">
        <f t="shared" si="656"/>
        <v>9.6758583608230142E-2</v>
      </c>
      <c r="C715" s="16">
        <f t="shared" si="638"/>
        <v>9.002650623659747E-2</v>
      </c>
      <c r="D715" s="34">
        <f t="shared" si="639"/>
        <v>1</v>
      </c>
      <c r="E715" s="49">
        <f t="shared" si="657"/>
        <v>7.7947055313587657E-2</v>
      </c>
      <c r="F715" s="49">
        <f t="shared" si="640"/>
        <v>4.5044751579618E-2</v>
      </c>
      <c r="G715" s="20">
        <f t="shared" si="611"/>
        <v>4.5044751579618E-2</v>
      </c>
      <c r="H715" s="49">
        <f t="shared" si="641"/>
        <v>30.023160779463055</v>
      </c>
      <c r="I715" s="20">
        <f t="shared" si="612"/>
        <v>30.023160779463055</v>
      </c>
      <c r="J715" s="57">
        <f t="shared" si="642"/>
        <v>0</v>
      </c>
      <c r="K715" s="16">
        <f t="shared" si="613"/>
        <v>30.023160779463055</v>
      </c>
      <c r="L715" s="34">
        <f t="shared" si="643"/>
        <v>1</v>
      </c>
      <c r="M715" s="49">
        <f t="shared" si="658"/>
        <v>59.976869860721045</v>
      </c>
      <c r="N715" s="20">
        <f t="shared" si="659"/>
        <v>59.976869860721045</v>
      </c>
      <c r="O715" s="16">
        <f t="shared" si="644"/>
        <v>30.023130139278955</v>
      </c>
      <c r="P715" s="49">
        <f t="shared" si="660"/>
        <v>4.5044751579617986E-2</v>
      </c>
      <c r="Q715" s="20">
        <f t="shared" si="614"/>
        <v>4.5044751579617986E-2</v>
      </c>
      <c r="R715" s="49">
        <f t="shared" si="661"/>
        <v>9.0026506235042297E-2</v>
      </c>
      <c r="S715" s="20">
        <f t="shared" si="615"/>
        <v>9.0026506235042297E-2</v>
      </c>
      <c r="T715" s="57">
        <f t="shared" si="662"/>
        <v>-8.3789554597658175E-2</v>
      </c>
      <c r="U715" s="16">
        <f t="shared" si="645"/>
        <v>-5.8424992840705181E-3</v>
      </c>
      <c r="V715" s="16">
        <f t="shared" si="663"/>
        <v>-5.8424992840705181E-3</v>
      </c>
      <c r="W715" s="34">
        <f t="shared" si="616"/>
        <v>4</v>
      </c>
      <c r="X715" s="49">
        <f t="shared" si="664"/>
        <v>59.976839392679963</v>
      </c>
      <c r="Y715" s="20">
        <f t="shared" si="665"/>
        <v>59.976839392679963</v>
      </c>
      <c r="Z715" s="16">
        <f t="shared" si="646"/>
        <v>30.023160607320037</v>
      </c>
      <c r="AA715" s="49">
        <f t="shared" si="617"/>
        <v>-3.3763182256938687E-3</v>
      </c>
      <c r="AB715" s="20">
        <f t="shared" si="647"/>
        <v>359.99662368177428</v>
      </c>
      <c r="AC715" s="49">
        <f t="shared" si="648"/>
        <v>6.7479124563805141E-3</v>
      </c>
      <c r="AD715" s="20">
        <f t="shared" si="649"/>
        <v>359.99325208754362</v>
      </c>
      <c r="AF715" s="58">
        <f t="shared" si="666"/>
        <v>6.111324789824871</v>
      </c>
      <c r="AG715" s="51">
        <f t="shared" si="650"/>
        <v>366.67948738949229</v>
      </c>
      <c r="AH715" s="16">
        <f t="shared" si="651"/>
        <v>250.00874140192659</v>
      </c>
      <c r="AI715" s="52">
        <f t="shared" si="618"/>
        <v>159.84520505881915</v>
      </c>
      <c r="AJ715" s="52">
        <f t="shared" si="652"/>
        <v>4.8421069805328898E-2</v>
      </c>
      <c r="AK715" s="16">
        <f t="shared" si="667"/>
        <v>33.347827215700875</v>
      </c>
      <c r="AL715" s="16">
        <f t="shared" si="668"/>
        <v>33.344450897475156</v>
      </c>
      <c r="AM715" s="32">
        <f t="shared" si="619"/>
        <v>6.1113247580519285</v>
      </c>
      <c r="AN715" s="32">
        <f t="shared" si="620"/>
        <v>-6.2317697657370756E-4</v>
      </c>
      <c r="AO715" s="32">
        <f t="shared" si="621"/>
        <v>5.1052856266783815</v>
      </c>
      <c r="AP715" s="32">
        <f t="shared" si="622"/>
        <v>-6.2317697657370756E-4</v>
      </c>
      <c r="AQ715" s="32">
        <f t="shared" si="623"/>
        <v>3.3592185056065627</v>
      </c>
      <c r="AR715" s="56">
        <f t="shared" ref="AR715:AT730" si="671">AR714+AO715</f>
        <v>3982.5544559893706</v>
      </c>
      <c r="AS715" s="56">
        <f t="shared" si="671"/>
        <v>-0.15451568019989462</v>
      </c>
      <c r="AT715" s="56">
        <f t="shared" si="671"/>
        <v>1192.57134625139</v>
      </c>
      <c r="AU715" s="55">
        <f t="shared" si="654"/>
        <v>0.31005890174502254</v>
      </c>
      <c r="AV715" s="56">
        <f t="shared" si="624"/>
        <v>11547.812894030676</v>
      </c>
      <c r="AW715" s="53">
        <f t="shared" si="625"/>
        <v>1.0320537001459526E-2</v>
      </c>
      <c r="AX715" s="53">
        <f t="shared" si="626"/>
        <v>9.675859700285673E-2</v>
      </c>
      <c r="AY715" s="56">
        <f t="shared" si="627"/>
        <v>676.64967394658788</v>
      </c>
      <c r="AZ715" s="56">
        <f t="shared" si="628"/>
        <v>399.61301264704787</v>
      </c>
      <c r="BA715" s="53">
        <f t="shared" si="629"/>
        <v>7.4403432051347793E-3</v>
      </c>
      <c r="BB715" s="56">
        <f t="shared" si="630"/>
        <v>277.1076421825332</v>
      </c>
      <c r="BC715" s="56">
        <f t="shared" si="631"/>
        <v>-7.0980882993183059E-2</v>
      </c>
      <c r="BD715" s="53">
        <f t="shared" si="632"/>
        <v>-6.3437192483963096E-8</v>
      </c>
      <c r="BE715" s="32">
        <f t="shared" si="633"/>
        <v>6.1113247263876787</v>
      </c>
      <c r="BF715" s="53">
        <f t="shared" si="634"/>
        <v>9.1133613659099889E-7</v>
      </c>
      <c r="BG715" s="51">
        <f t="shared" si="655"/>
        <v>6.111325637723815</v>
      </c>
      <c r="BH715" s="51">
        <f t="shared" si="635"/>
        <v>-8.9372221757573617E-3</v>
      </c>
      <c r="BI715" s="51">
        <f t="shared" si="636"/>
        <v>-8.3789542996339034E-2</v>
      </c>
    </row>
    <row r="716" spans="1:61" ht="12.75" customHeight="1" x14ac:dyDescent="0.2">
      <c r="A716" s="45">
        <f t="shared" si="637"/>
        <v>690</v>
      </c>
      <c r="B716" s="57">
        <f t="shared" si="656"/>
        <v>9.675859700285673E-2</v>
      </c>
      <c r="C716" s="16">
        <f t="shared" si="638"/>
        <v>9.0010684546484754E-2</v>
      </c>
      <c r="D716" s="34">
        <f t="shared" si="639"/>
        <v>1</v>
      </c>
      <c r="E716" s="49">
        <f t="shared" si="657"/>
        <v>7.7933332577813638E-2</v>
      </c>
      <c r="F716" s="49">
        <f t="shared" si="640"/>
        <v>4.5036876631548817E-2</v>
      </c>
      <c r="G716" s="20">
        <f t="shared" si="611"/>
        <v>4.5036876631548817E-2</v>
      </c>
      <c r="H716" s="49">
        <f t="shared" si="641"/>
        <v>30.02319123675414</v>
      </c>
      <c r="I716" s="20">
        <f t="shared" si="612"/>
        <v>30.02319123675414</v>
      </c>
      <c r="J716" s="57">
        <f t="shared" si="642"/>
        <v>0</v>
      </c>
      <c r="K716" s="16">
        <f t="shared" si="613"/>
        <v>30.02319123675414</v>
      </c>
      <c r="L716" s="34">
        <f t="shared" si="643"/>
        <v>1</v>
      </c>
      <c r="M716" s="49">
        <f t="shared" si="658"/>
        <v>59.976839392679963</v>
      </c>
      <c r="N716" s="20">
        <f t="shared" si="659"/>
        <v>59.976839392679963</v>
      </c>
      <c r="O716" s="16">
        <f t="shared" si="644"/>
        <v>30.023160607320037</v>
      </c>
      <c r="P716" s="49">
        <f t="shared" si="660"/>
        <v>4.5036876631548796E-2</v>
      </c>
      <c r="Q716" s="20">
        <f t="shared" si="614"/>
        <v>4.5036876631548796E-2</v>
      </c>
      <c r="R716" s="49">
        <f t="shared" si="661"/>
        <v>9.0010684548757033E-2</v>
      </c>
      <c r="S716" s="20">
        <f t="shared" si="615"/>
        <v>9.0010684548757033E-2</v>
      </c>
      <c r="T716" s="57">
        <f t="shared" si="662"/>
        <v>-8.3789542996339034E-2</v>
      </c>
      <c r="U716" s="16">
        <f t="shared" si="645"/>
        <v>-5.8562104185253955E-3</v>
      </c>
      <c r="V716" s="16">
        <f t="shared" si="663"/>
        <v>-5.8562104185253955E-3</v>
      </c>
      <c r="W716" s="34">
        <f t="shared" si="616"/>
        <v>4</v>
      </c>
      <c r="X716" s="49">
        <f t="shared" si="664"/>
        <v>59.976808936198012</v>
      </c>
      <c r="Y716" s="20">
        <f t="shared" si="665"/>
        <v>59.976808936198012</v>
      </c>
      <c r="Z716" s="16">
        <f t="shared" si="646"/>
        <v>30.023191063801988</v>
      </c>
      <c r="AA716" s="49">
        <f t="shared" si="617"/>
        <v>-3.3842458971546385E-3</v>
      </c>
      <c r="AB716" s="20">
        <f t="shared" si="647"/>
        <v>359.99661575410283</v>
      </c>
      <c r="AC716" s="49">
        <f t="shared" si="648"/>
        <v>6.7637505050929534E-3</v>
      </c>
      <c r="AD716" s="20">
        <f t="shared" si="649"/>
        <v>359.99323624949488</v>
      </c>
      <c r="AF716" s="58">
        <f t="shared" si="666"/>
        <v>6.111325637723815</v>
      </c>
      <c r="AG716" s="51">
        <f t="shared" si="650"/>
        <v>366.67953826342892</v>
      </c>
      <c r="AH716" s="16">
        <f t="shared" si="651"/>
        <v>250.00877608870155</v>
      </c>
      <c r="AI716" s="52">
        <f t="shared" si="618"/>
        <v>159.84524941338861</v>
      </c>
      <c r="AJ716" s="52">
        <f t="shared" si="652"/>
        <v>4.842112252873676E-2</v>
      </c>
      <c r="AK716" s="16">
        <f t="shared" si="667"/>
        <v>33.396248338229611</v>
      </c>
      <c r="AL716" s="16">
        <f t="shared" si="668"/>
        <v>33.392864092332445</v>
      </c>
      <c r="AM716" s="32">
        <f t="shared" si="619"/>
        <v>6.1113256058015635</v>
      </c>
      <c r="AN716" s="32">
        <f t="shared" si="620"/>
        <v>-6.2463953038902889E-4</v>
      </c>
      <c r="AO716" s="32">
        <f t="shared" si="621"/>
        <v>5.1024460746059095</v>
      </c>
      <c r="AP716" s="32">
        <f t="shared" si="622"/>
        <v>-6.2463953038902889E-4</v>
      </c>
      <c r="AQ716" s="32">
        <f t="shared" si="623"/>
        <v>3.3635315838957998</v>
      </c>
      <c r="AR716" s="56">
        <f t="shared" si="671"/>
        <v>3987.6569020639763</v>
      </c>
      <c r="AS716" s="56">
        <f t="shared" si="671"/>
        <v>-0.15514031973028364</v>
      </c>
      <c r="AT716" s="56">
        <f t="shared" si="671"/>
        <v>1195.9348778352858</v>
      </c>
      <c r="AU716" s="55">
        <f t="shared" si="654"/>
        <v>0.31005890174502254</v>
      </c>
      <c r="AV716" s="56">
        <f t="shared" si="624"/>
        <v>11547.816098369954</v>
      </c>
      <c r="AW716" s="53">
        <f t="shared" si="625"/>
        <v>1.0320539865248746E-2</v>
      </c>
      <c r="AX716" s="53">
        <f t="shared" si="626"/>
        <v>9.675861042736203E-2</v>
      </c>
      <c r="AY716" s="56">
        <f t="shared" si="627"/>
        <v>676.64958006670361</v>
      </c>
      <c r="AZ716" s="56">
        <f t="shared" si="628"/>
        <v>399.61312353347154</v>
      </c>
      <c r="BA716" s="53">
        <f t="shared" si="629"/>
        <v>7.4403432051347793E-3</v>
      </c>
      <c r="BB716" s="56">
        <f t="shared" si="630"/>
        <v>277.10771907561337</v>
      </c>
      <c r="BC716" s="56">
        <f t="shared" si="631"/>
        <v>-7.1262542381305138E-2</v>
      </c>
      <c r="BD716" s="53">
        <f t="shared" si="632"/>
        <v>-6.3688917738225317E-8</v>
      </c>
      <c r="BE716" s="32">
        <f t="shared" si="633"/>
        <v>6.1113255740348968</v>
      </c>
      <c r="BF716" s="53">
        <f t="shared" si="634"/>
        <v>9.1347485354266274E-7</v>
      </c>
      <c r="BG716" s="51">
        <f t="shared" si="655"/>
        <v>6.1113264875097508</v>
      </c>
      <c r="BH716" s="51">
        <f t="shared" si="635"/>
        <v>-8.937222175539019E-3</v>
      </c>
      <c r="BI716" s="51">
        <f t="shared" si="636"/>
        <v>-8.3789531369143994E-2</v>
      </c>
    </row>
    <row r="717" spans="1:61" ht="12.75" customHeight="1" x14ac:dyDescent="0.2">
      <c r="A717" s="45">
        <f t="shared" si="637"/>
        <v>691</v>
      </c>
      <c r="B717" s="57">
        <f t="shared" si="656"/>
        <v>9.675861042736203E-2</v>
      </c>
      <c r="C717" s="16">
        <f t="shared" si="638"/>
        <v>8.9994859922228443E-2</v>
      </c>
      <c r="D717" s="34">
        <f t="shared" si="639"/>
        <v>1</v>
      </c>
      <c r="E717" s="49">
        <f t="shared" si="657"/>
        <v>7.7919607319071799E-2</v>
      </c>
      <c r="F717" s="49">
        <f t="shared" si="640"/>
        <v>4.5029000185080104E-2</v>
      </c>
      <c r="G717" s="20">
        <f t="shared" si="611"/>
        <v>4.5029000185080104E-2</v>
      </c>
      <c r="H717" s="49">
        <f t="shared" si="641"/>
        <v>30.023221682485971</v>
      </c>
      <c r="I717" s="20">
        <f t="shared" si="612"/>
        <v>30.023221682485971</v>
      </c>
      <c r="J717" s="57">
        <f t="shared" si="642"/>
        <v>0</v>
      </c>
      <c r="K717" s="16">
        <f t="shared" si="613"/>
        <v>30.023221682485971</v>
      </c>
      <c r="L717" s="34">
        <f t="shared" si="643"/>
        <v>1</v>
      </c>
      <c r="M717" s="49">
        <f t="shared" si="658"/>
        <v>59.976808936198019</v>
      </c>
      <c r="N717" s="20">
        <f t="shared" si="659"/>
        <v>59.976808936198019</v>
      </c>
      <c r="O717" s="16">
        <f t="shared" si="644"/>
        <v>30.023191063801981</v>
      </c>
      <c r="P717" s="49">
        <f t="shared" si="660"/>
        <v>4.5029000185080097E-2</v>
      </c>
      <c r="Q717" s="20">
        <f t="shared" si="614"/>
        <v>4.5029000185080097E-2</v>
      </c>
      <c r="R717" s="49">
        <f t="shared" si="661"/>
        <v>8.9994859922977691E-2</v>
      </c>
      <c r="S717" s="20">
        <f t="shared" si="615"/>
        <v>8.9994859922977691E-2</v>
      </c>
      <c r="T717" s="57">
        <f t="shared" si="662"/>
        <v>-8.3789531369143994E-2</v>
      </c>
      <c r="U717" s="16">
        <f t="shared" si="645"/>
        <v>-5.869924050072195E-3</v>
      </c>
      <c r="V717" s="16">
        <f t="shared" si="663"/>
        <v>-5.869924050072195E-3</v>
      </c>
      <c r="W717" s="34">
        <f t="shared" si="616"/>
        <v>4</v>
      </c>
      <c r="X717" s="49">
        <f t="shared" si="664"/>
        <v>59.976778491277351</v>
      </c>
      <c r="Y717" s="20">
        <f t="shared" si="665"/>
        <v>59.976778491277351</v>
      </c>
      <c r="Z717" s="16">
        <f t="shared" si="646"/>
        <v>30.023221508722649</v>
      </c>
      <c r="AA717" s="49">
        <f t="shared" si="617"/>
        <v>-3.3921750295295822E-3</v>
      </c>
      <c r="AB717" s="20">
        <f t="shared" si="647"/>
        <v>359.99660782497045</v>
      </c>
      <c r="AC717" s="49">
        <f t="shared" si="648"/>
        <v>6.7795914432248203E-3</v>
      </c>
      <c r="AD717" s="20">
        <f t="shared" si="649"/>
        <v>359.99322040855679</v>
      </c>
      <c r="AF717" s="58">
        <f t="shared" si="666"/>
        <v>6.1113264875097508</v>
      </c>
      <c r="AG717" s="51">
        <f t="shared" si="650"/>
        <v>366.67958925058508</v>
      </c>
      <c r="AH717" s="16">
        <f t="shared" si="651"/>
        <v>250.00881085267167</v>
      </c>
      <c r="AI717" s="52">
        <f t="shared" si="618"/>
        <v>159.84529386667498</v>
      </c>
      <c r="AJ717" s="52">
        <f t="shared" si="652"/>
        <v>4.8421175214627965E-2</v>
      </c>
      <c r="AK717" s="16">
        <f t="shared" si="667"/>
        <v>33.444669513444239</v>
      </c>
      <c r="AL717" s="16">
        <f t="shared" si="668"/>
        <v>33.441277338414693</v>
      </c>
      <c r="AM717" s="32">
        <f t="shared" si="619"/>
        <v>6.1113264554378137</v>
      </c>
      <c r="AN717" s="32">
        <f t="shared" si="620"/>
        <v>-6.261023511501849E-4</v>
      </c>
      <c r="AO717" s="32">
        <f t="shared" si="621"/>
        <v>5.0996028772960837</v>
      </c>
      <c r="AP717" s="32">
        <f t="shared" si="622"/>
        <v>-6.261023511501849E-4</v>
      </c>
      <c r="AQ717" s="32">
        <f t="shared" si="623"/>
        <v>3.3678422675071378</v>
      </c>
      <c r="AR717" s="56">
        <f t="shared" si="671"/>
        <v>3992.7565049412724</v>
      </c>
      <c r="AS717" s="56">
        <f t="shared" si="671"/>
        <v>-0.15576642208143382</v>
      </c>
      <c r="AT717" s="56">
        <f t="shared" si="671"/>
        <v>1199.3027201027928</v>
      </c>
      <c r="AU717" s="55">
        <f t="shared" si="654"/>
        <v>0.31005890174502254</v>
      </c>
      <c r="AV717" s="56">
        <f t="shared" si="624"/>
        <v>11547.81930984091</v>
      </c>
      <c r="AW717" s="53">
        <f t="shared" si="625"/>
        <v>1.0320542735411706E-2</v>
      </c>
      <c r="AX717" s="53">
        <f t="shared" si="626"/>
        <v>9.6758623881743513E-2</v>
      </c>
      <c r="AY717" s="56">
        <f t="shared" si="627"/>
        <v>676.64948597791647</v>
      </c>
      <c r="AZ717" s="56">
        <f t="shared" si="628"/>
        <v>399.61323466668745</v>
      </c>
      <c r="BA717" s="53">
        <f t="shared" si="629"/>
        <v>7.4403432051347793E-3</v>
      </c>
      <c r="BB717" s="56">
        <f t="shared" si="630"/>
        <v>277.10779613982908</v>
      </c>
      <c r="BC717" s="56">
        <f t="shared" si="631"/>
        <v>-7.1544828600053734E-2</v>
      </c>
      <c r="BD717" s="53">
        <f t="shared" si="632"/>
        <v>-6.3941203204948024E-8</v>
      </c>
      <c r="BE717" s="32">
        <f t="shared" si="633"/>
        <v>6.1113264235685474</v>
      </c>
      <c r="BF717" s="53">
        <f t="shared" si="634"/>
        <v>9.1561396000054326E-7</v>
      </c>
      <c r="BG717" s="51">
        <f t="shared" si="655"/>
        <v>6.1113273391825071</v>
      </c>
      <c r="BH717" s="51">
        <f t="shared" si="635"/>
        <v>-8.9372221753201246E-3</v>
      </c>
      <c r="BI717" s="51">
        <f t="shared" si="636"/>
        <v>-8.3789519716075359E-2</v>
      </c>
    </row>
    <row r="718" spans="1:61" ht="12.75" customHeight="1" x14ac:dyDescent="0.2">
      <c r="A718" s="45">
        <f t="shared" si="637"/>
        <v>692</v>
      </c>
      <c r="B718" s="57">
        <f t="shared" si="656"/>
        <v>9.6758623881743513E-2</v>
      </c>
      <c r="C718" s="16">
        <f t="shared" si="638"/>
        <v>8.997903243852079E-2</v>
      </c>
      <c r="D718" s="34">
        <f t="shared" si="639"/>
        <v>1</v>
      </c>
      <c r="E718" s="49">
        <f t="shared" si="657"/>
        <v>7.7905879602031561E-2</v>
      </c>
      <c r="F718" s="49">
        <f t="shared" si="640"/>
        <v>4.5021122277585604E-2</v>
      </c>
      <c r="G718" s="20">
        <f t="shared" si="611"/>
        <v>4.5021122277585604E-2</v>
      </c>
      <c r="H718" s="49">
        <f t="shared" si="641"/>
        <v>30.023252116656447</v>
      </c>
      <c r="I718" s="20">
        <f t="shared" si="612"/>
        <v>30.023252116656447</v>
      </c>
      <c r="J718" s="57">
        <f t="shared" si="642"/>
        <v>0</v>
      </c>
      <c r="K718" s="16">
        <f t="shared" si="613"/>
        <v>30.023252116656447</v>
      </c>
      <c r="L718" s="34">
        <f t="shared" si="643"/>
        <v>1</v>
      </c>
      <c r="M718" s="49">
        <f t="shared" si="658"/>
        <v>59.976778491277351</v>
      </c>
      <c r="N718" s="20">
        <f t="shared" si="659"/>
        <v>59.976778491277351</v>
      </c>
      <c r="O718" s="16">
        <f t="shared" si="644"/>
        <v>30.023221508722649</v>
      </c>
      <c r="P718" s="49">
        <f t="shared" si="660"/>
        <v>4.5021122277585604E-2</v>
      </c>
      <c r="Q718" s="20">
        <f t="shared" si="614"/>
        <v>4.5021122277585604E-2</v>
      </c>
      <c r="R718" s="49">
        <f t="shared" si="661"/>
        <v>8.9979032441200174E-2</v>
      </c>
      <c r="S718" s="20">
        <f t="shared" si="615"/>
        <v>8.9979032441200174E-2</v>
      </c>
      <c r="T718" s="57">
        <f t="shared" si="662"/>
        <v>-8.3789519716075359E-2</v>
      </c>
      <c r="U718" s="16">
        <f t="shared" si="645"/>
        <v>-5.8836401140437977E-3</v>
      </c>
      <c r="V718" s="16">
        <f t="shared" si="663"/>
        <v>-5.8836401140437977E-3</v>
      </c>
      <c r="W718" s="34">
        <f t="shared" si="616"/>
        <v>4</v>
      </c>
      <c r="X718" s="49">
        <f t="shared" si="664"/>
        <v>59.976748057920091</v>
      </c>
      <c r="Y718" s="20">
        <f t="shared" si="665"/>
        <v>59.976748057920091</v>
      </c>
      <c r="Z718" s="16">
        <f t="shared" si="646"/>
        <v>30.023251942079909</v>
      </c>
      <c r="AA718" s="49">
        <f t="shared" si="617"/>
        <v>-3.4001055854420872E-3</v>
      </c>
      <c r="AB718" s="20">
        <f t="shared" si="647"/>
        <v>359.99659989441454</v>
      </c>
      <c r="AC718" s="49">
        <f t="shared" si="648"/>
        <v>6.7954351432994841E-3</v>
      </c>
      <c r="AD718" s="20">
        <f t="shared" si="649"/>
        <v>359.99320456485668</v>
      </c>
      <c r="AF718" s="58">
        <f t="shared" si="666"/>
        <v>6.1113273391825071</v>
      </c>
      <c r="AG718" s="51">
        <f t="shared" si="650"/>
        <v>366.67964035095042</v>
      </c>
      <c r="AH718" s="16">
        <f t="shared" si="651"/>
        <v>250.00884569382984</v>
      </c>
      <c r="AI718" s="52">
        <f t="shared" si="618"/>
        <v>159.84533841866926</v>
      </c>
      <c r="AJ718" s="52">
        <f t="shared" si="652"/>
        <v>4.8421227863059357E-2</v>
      </c>
      <c r="AK718" s="16">
        <f t="shared" si="667"/>
        <v>33.493090741307299</v>
      </c>
      <c r="AL718" s="16">
        <f t="shared" si="668"/>
        <v>33.489690635721843</v>
      </c>
      <c r="AM718" s="32">
        <f t="shared" si="619"/>
        <v>6.1113273069605079</v>
      </c>
      <c r="AN718" s="32">
        <f t="shared" si="620"/>
        <v>-6.2756543196104903E-4</v>
      </c>
      <c r="AO718" s="32">
        <f t="shared" si="621"/>
        <v>5.0967560367635265</v>
      </c>
      <c r="AP718" s="32">
        <f t="shared" si="622"/>
        <v>-6.2756543196104903E-4</v>
      </c>
      <c r="AQ718" s="32">
        <f t="shared" si="623"/>
        <v>3.3721505533584537</v>
      </c>
      <c r="AR718" s="56">
        <f t="shared" si="671"/>
        <v>3997.8532609780359</v>
      </c>
      <c r="AS718" s="56">
        <f t="shared" si="671"/>
        <v>-0.15639398751339487</v>
      </c>
      <c r="AT718" s="56">
        <f t="shared" si="671"/>
        <v>1202.6748706561514</v>
      </c>
      <c r="AU718" s="55">
        <f t="shared" si="654"/>
        <v>0.31005890174502254</v>
      </c>
      <c r="AV718" s="56">
        <f t="shared" si="624"/>
        <v>11547.822528442894</v>
      </c>
      <c r="AW718" s="53">
        <f t="shared" si="625"/>
        <v>1.0320545611947824E-2</v>
      </c>
      <c r="AX718" s="53">
        <f t="shared" si="626"/>
        <v>9.6758637365998351E-2</v>
      </c>
      <c r="AY718" s="56">
        <f t="shared" si="627"/>
        <v>676.64939168024591</v>
      </c>
      <c r="AZ718" s="56">
        <f t="shared" si="628"/>
        <v>399.61334604667314</v>
      </c>
      <c r="BA718" s="53">
        <f t="shared" si="629"/>
        <v>7.4403432051347793E-3</v>
      </c>
      <c r="BB718" s="56">
        <f t="shared" si="630"/>
        <v>277.1078733751649</v>
      </c>
      <c r="BC718" s="56">
        <f t="shared" si="631"/>
        <v>-7.1827741592130678E-2</v>
      </c>
      <c r="BD718" s="53">
        <f t="shared" si="632"/>
        <v>-6.4194048832922571E-8</v>
      </c>
      <c r="BE718" s="32">
        <f t="shared" si="633"/>
        <v>6.111327274988458</v>
      </c>
      <c r="BF718" s="53">
        <f t="shared" si="634"/>
        <v>9.1775344587760726E-7</v>
      </c>
      <c r="BG718" s="51">
        <f t="shared" si="655"/>
        <v>6.1113281927419036</v>
      </c>
      <c r="BH718" s="51">
        <f t="shared" si="635"/>
        <v>-8.9372221751006804E-3</v>
      </c>
      <c r="BI718" s="51">
        <f t="shared" si="636"/>
        <v>-8.3789508037135488E-2</v>
      </c>
    </row>
    <row r="719" spans="1:61" ht="12.75" customHeight="1" x14ac:dyDescent="0.2">
      <c r="A719" s="45">
        <f t="shared" si="637"/>
        <v>693</v>
      </c>
      <c r="B719" s="57">
        <f t="shared" si="656"/>
        <v>9.6758637365998351E-2</v>
      </c>
      <c r="C719" s="16">
        <f t="shared" si="638"/>
        <v>8.9963202222691052E-2</v>
      </c>
      <c r="D719" s="34">
        <f t="shared" si="639"/>
        <v>1</v>
      </c>
      <c r="E719" s="49">
        <f t="shared" si="657"/>
        <v>7.7892149536936628E-2</v>
      </c>
      <c r="F719" s="49">
        <f t="shared" si="640"/>
        <v>4.5013242972776306E-2</v>
      </c>
      <c r="G719" s="20">
        <f t="shared" si="611"/>
        <v>4.5013242972776306E-2</v>
      </c>
      <c r="H719" s="49">
        <f t="shared" si="641"/>
        <v>30.023282539263533</v>
      </c>
      <c r="I719" s="20">
        <f t="shared" si="612"/>
        <v>30.023282539263533</v>
      </c>
      <c r="J719" s="57">
        <f t="shared" si="642"/>
        <v>0</v>
      </c>
      <c r="K719" s="16">
        <f t="shared" si="613"/>
        <v>30.023282539263533</v>
      </c>
      <c r="L719" s="34">
        <f t="shared" si="643"/>
        <v>1</v>
      </c>
      <c r="M719" s="49">
        <f t="shared" si="658"/>
        <v>59.976748057920091</v>
      </c>
      <c r="N719" s="20">
        <f t="shared" si="659"/>
        <v>59.976748057920091</v>
      </c>
      <c r="O719" s="16">
        <f t="shared" si="644"/>
        <v>30.023251942079909</v>
      </c>
      <c r="P719" s="49">
        <f t="shared" si="660"/>
        <v>4.5013242972776306E-2</v>
      </c>
      <c r="Q719" s="20">
        <f t="shared" si="614"/>
        <v>4.5013242972776306E-2</v>
      </c>
      <c r="R719" s="49">
        <f t="shared" si="661"/>
        <v>8.9963202223471359E-2</v>
      </c>
      <c r="S719" s="20">
        <f t="shared" si="615"/>
        <v>8.9963202223471359E-2</v>
      </c>
      <c r="T719" s="57">
        <f t="shared" si="662"/>
        <v>-8.3789508037135488E-2</v>
      </c>
      <c r="U719" s="16">
        <f t="shared" si="645"/>
        <v>-5.8973585001988599E-3</v>
      </c>
      <c r="V719" s="16">
        <f t="shared" si="663"/>
        <v>-5.8973585001988599E-3</v>
      </c>
      <c r="W719" s="34">
        <f t="shared" si="616"/>
        <v>4</v>
      </c>
      <c r="X719" s="49">
        <f t="shared" si="664"/>
        <v>59.976717636128271</v>
      </c>
      <c r="Y719" s="20">
        <f t="shared" si="665"/>
        <v>59.976717636128271</v>
      </c>
      <c r="Z719" s="16">
        <f t="shared" si="646"/>
        <v>30.023282363871729</v>
      </c>
      <c r="AA719" s="49">
        <f t="shared" si="617"/>
        <v>-3.4080375011783688E-3</v>
      </c>
      <c r="AB719" s="20">
        <f t="shared" si="647"/>
        <v>359.99659196249883</v>
      </c>
      <c r="AC719" s="49">
        <f t="shared" si="648"/>
        <v>6.8112815860427826E-3</v>
      </c>
      <c r="AD719" s="20">
        <f t="shared" si="649"/>
        <v>359.99318871841393</v>
      </c>
      <c r="AF719" s="58">
        <f t="shared" si="666"/>
        <v>6.1113281927419036</v>
      </c>
      <c r="AG719" s="51">
        <f t="shared" si="650"/>
        <v>366.6796915645142</v>
      </c>
      <c r="AH719" s="16">
        <f t="shared" si="651"/>
        <v>250.00888061216878</v>
      </c>
      <c r="AI719" s="52">
        <f t="shared" si="618"/>
        <v>159.84538306936216</v>
      </c>
      <c r="AJ719" s="52">
        <f t="shared" si="652"/>
        <v>4.8421280473974093E-2</v>
      </c>
      <c r="AK719" s="16">
        <f t="shared" si="667"/>
        <v>33.541512021781273</v>
      </c>
      <c r="AL719" s="16">
        <f t="shared" si="668"/>
        <v>33.538103984280099</v>
      </c>
      <c r="AM719" s="32">
        <f t="shared" si="619"/>
        <v>6.1113281603694656</v>
      </c>
      <c r="AN719" s="32">
        <f t="shared" si="620"/>
        <v>-6.2902876106441582E-4</v>
      </c>
      <c r="AO719" s="32">
        <f t="shared" si="621"/>
        <v>5.0939055550239152</v>
      </c>
      <c r="AP719" s="32">
        <f t="shared" si="622"/>
        <v>-6.2902876106441582E-4</v>
      </c>
      <c r="AQ719" s="32">
        <f t="shared" si="623"/>
        <v>3.3764564383716449</v>
      </c>
      <c r="AR719" s="56">
        <f t="shared" si="671"/>
        <v>4002.9471665330598</v>
      </c>
      <c r="AS719" s="56">
        <f t="shared" si="671"/>
        <v>-0.15702301627445928</v>
      </c>
      <c r="AT719" s="56">
        <f t="shared" si="671"/>
        <v>1206.051327094523</v>
      </c>
      <c r="AU719" s="55">
        <f t="shared" si="654"/>
        <v>0.31005890174502254</v>
      </c>
      <c r="AV719" s="56">
        <f t="shared" si="624"/>
        <v>11547.825754175232</v>
      </c>
      <c r="AW719" s="53">
        <f t="shared" si="625"/>
        <v>1.0320548494856497E-2</v>
      </c>
      <c r="AX719" s="53">
        <f t="shared" si="626"/>
        <v>9.6758650880123753E-2</v>
      </c>
      <c r="AY719" s="56">
        <f t="shared" si="627"/>
        <v>676.64929717371183</v>
      </c>
      <c r="AZ719" s="56">
        <f t="shared" si="628"/>
        <v>399.61345767340538</v>
      </c>
      <c r="BA719" s="53">
        <f t="shared" si="629"/>
        <v>7.4403432051347793E-3</v>
      </c>
      <c r="BB719" s="56">
        <f t="shared" si="630"/>
        <v>277.10795078160464</v>
      </c>
      <c r="BC719" s="56">
        <f t="shared" si="631"/>
        <v>-7.2111281298191443E-2</v>
      </c>
      <c r="BD719" s="53">
        <f t="shared" si="632"/>
        <v>-6.4447454569111432E-8</v>
      </c>
      <c r="BE719" s="32">
        <f t="shared" si="633"/>
        <v>6.1113281282944492</v>
      </c>
      <c r="BF719" s="53">
        <f t="shared" si="634"/>
        <v>9.1989329397797407E-7</v>
      </c>
      <c r="BG719" s="51">
        <f t="shared" si="655"/>
        <v>6.1113290481877431</v>
      </c>
      <c r="BH719" s="51">
        <f t="shared" si="635"/>
        <v>-8.9372221748806845E-3</v>
      </c>
      <c r="BI719" s="51">
        <f t="shared" si="636"/>
        <v>-8.3789496332326907E-2</v>
      </c>
    </row>
    <row r="720" spans="1:61" ht="12.75" customHeight="1" x14ac:dyDescent="0.2">
      <c r="A720" s="45">
        <f t="shared" si="637"/>
        <v>694</v>
      </c>
      <c r="B720" s="57">
        <f t="shared" si="656"/>
        <v>9.6758650880123753E-2</v>
      </c>
      <c r="C720" s="16">
        <f t="shared" si="638"/>
        <v>8.9947369294065993E-2</v>
      </c>
      <c r="D720" s="34">
        <f t="shared" si="639"/>
        <v>1</v>
      </c>
      <c r="E720" s="49">
        <f t="shared" si="657"/>
        <v>7.7878417140519546E-2</v>
      </c>
      <c r="F720" s="49">
        <f t="shared" si="640"/>
        <v>4.5005362280324174E-2</v>
      </c>
      <c r="G720" s="20">
        <f t="shared" si="611"/>
        <v>4.5005362280324174E-2</v>
      </c>
      <c r="H720" s="49">
        <f t="shared" si="641"/>
        <v>30.023312950305218</v>
      </c>
      <c r="I720" s="20">
        <f t="shared" si="612"/>
        <v>30.023312950305218</v>
      </c>
      <c r="J720" s="57">
        <f t="shared" si="642"/>
        <v>0</v>
      </c>
      <c r="K720" s="16">
        <f t="shared" si="613"/>
        <v>30.023312950305218</v>
      </c>
      <c r="L720" s="34">
        <f t="shared" si="643"/>
        <v>1</v>
      </c>
      <c r="M720" s="49">
        <f t="shared" si="658"/>
        <v>59.976717636128271</v>
      </c>
      <c r="N720" s="20">
        <f t="shared" si="659"/>
        <v>59.976717636128271</v>
      </c>
      <c r="O720" s="16">
        <f t="shared" si="644"/>
        <v>30.023282363871729</v>
      </c>
      <c r="P720" s="49">
        <f t="shared" si="660"/>
        <v>4.5005362280324181E-2</v>
      </c>
      <c r="Q720" s="20">
        <f t="shared" si="614"/>
        <v>4.5005362280324181E-2</v>
      </c>
      <c r="R720" s="49">
        <f t="shared" si="661"/>
        <v>8.994736929671146E-2</v>
      </c>
      <c r="S720" s="20">
        <f t="shared" si="615"/>
        <v>8.994736929671146E-2</v>
      </c>
      <c r="T720" s="57">
        <f t="shared" si="662"/>
        <v>-8.3789496332326907E-2</v>
      </c>
      <c r="U720" s="16">
        <f t="shared" si="645"/>
        <v>-5.9110791918073613E-3</v>
      </c>
      <c r="V720" s="16">
        <f t="shared" si="663"/>
        <v>-5.9110791918073613E-3</v>
      </c>
      <c r="W720" s="34">
        <f t="shared" si="616"/>
        <v>4</v>
      </c>
      <c r="X720" s="49">
        <f t="shared" si="664"/>
        <v>59.976687225903873</v>
      </c>
      <c r="Y720" s="20">
        <f t="shared" si="665"/>
        <v>59.976687225903873</v>
      </c>
      <c r="Z720" s="16">
        <f t="shared" si="646"/>
        <v>30.023312774096127</v>
      </c>
      <c r="AA720" s="49">
        <f t="shared" si="617"/>
        <v>-3.4159707670638607E-3</v>
      </c>
      <c r="AB720" s="20">
        <f t="shared" si="647"/>
        <v>359.99658402923296</v>
      </c>
      <c r="AC720" s="49">
        <f t="shared" si="648"/>
        <v>6.8271306989635136E-3</v>
      </c>
      <c r="AD720" s="20">
        <f t="shared" si="649"/>
        <v>359.99317286930102</v>
      </c>
      <c r="AF720" s="58">
        <f t="shared" si="666"/>
        <v>6.1113290481877431</v>
      </c>
      <c r="AG720" s="51">
        <f t="shared" si="650"/>
        <v>366.6797428912646</v>
      </c>
      <c r="AH720" s="16">
        <f t="shared" si="651"/>
        <v>250.00891560768042</v>
      </c>
      <c r="AI720" s="52">
        <f t="shared" si="618"/>
        <v>159.84542781874339</v>
      </c>
      <c r="AJ720" s="52">
        <f t="shared" si="652"/>
        <v>4.8421333047372173E-2</v>
      </c>
      <c r="AK720" s="16">
        <f t="shared" si="667"/>
        <v>33.589933354828645</v>
      </c>
      <c r="AL720" s="16">
        <f t="shared" si="668"/>
        <v>33.586517384061608</v>
      </c>
      <c r="AM720" s="32">
        <f t="shared" si="619"/>
        <v>6.1113290156644915</v>
      </c>
      <c r="AN720" s="32">
        <f t="shared" si="620"/>
        <v>-6.3049233667725299E-4</v>
      </c>
      <c r="AO720" s="32">
        <f t="shared" si="621"/>
        <v>5.0910514340987021</v>
      </c>
      <c r="AP720" s="32">
        <f t="shared" si="622"/>
        <v>-6.3049233667725299E-4</v>
      </c>
      <c r="AQ720" s="32">
        <f t="shared" si="623"/>
        <v>3.3807599194654845</v>
      </c>
      <c r="AR720" s="56">
        <f t="shared" si="671"/>
        <v>4008.0382179671583</v>
      </c>
      <c r="AS720" s="56">
        <f t="shared" si="671"/>
        <v>-0.15765350861113653</v>
      </c>
      <c r="AT720" s="56">
        <f t="shared" si="671"/>
        <v>1209.4320870139884</v>
      </c>
      <c r="AU720" s="55">
        <f t="shared" si="654"/>
        <v>0.31005890174502254</v>
      </c>
      <c r="AV720" s="56">
        <f t="shared" si="624"/>
        <v>11547.828987037185</v>
      </c>
      <c r="AW720" s="53">
        <f t="shared" si="625"/>
        <v>1.0320551384137065E-2</v>
      </c>
      <c r="AX720" s="53">
        <f t="shared" si="626"/>
        <v>9.6758664424116625E-2</v>
      </c>
      <c r="AY720" s="56">
        <f t="shared" si="627"/>
        <v>676.64920245833616</v>
      </c>
      <c r="AZ720" s="56">
        <f t="shared" si="628"/>
        <v>399.61356954685846</v>
      </c>
      <c r="BA720" s="53">
        <f t="shared" si="629"/>
        <v>7.4403432051347793E-3</v>
      </c>
      <c r="BB720" s="56">
        <f t="shared" si="630"/>
        <v>277.10802835913046</v>
      </c>
      <c r="BC720" s="56">
        <f t="shared" si="631"/>
        <v>-7.2395447652752409E-2</v>
      </c>
      <c r="BD720" s="53">
        <f t="shared" si="632"/>
        <v>-6.4701420354990442E-8</v>
      </c>
      <c r="BE720" s="32">
        <f t="shared" si="633"/>
        <v>6.1113289834863229</v>
      </c>
      <c r="BF720" s="53">
        <f t="shared" si="634"/>
        <v>9.2203350169202909E-7</v>
      </c>
      <c r="BG720" s="51">
        <f t="shared" si="655"/>
        <v>6.1113299055198249</v>
      </c>
      <c r="BH720" s="51">
        <f t="shared" si="635"/>
        <v>-8.9372221746601404E-3</v>
      </c>
      <c r="BI720" s="51">
        <f t="shared" si="636"/>
        <v>-8.3789484601652336E-2</v>
      </c>
    </row>
    <row r="721" spans="1:61" ht="12.75" customHeight="1" x14ac:dyDescent="0.2">
      <c r="A721" s="45">
        <f t="shared" si="637"/>
        <v>695</v>
      </c>
      <c r="B721" s="57">
        <f t="shared" si="656"/>
        <v>9.6758664424116625E-2</v>
      </c>
      <c r="C721" s="16">
        <f t="shared" si="638"/>
        <v>8.9931533725120971E-2</v>
      </c>
      <c r="D721" s="34">
        <f t="shared" si="639"/>
        <v>1</v>
      </c>
      <c r="E721" s="49">
        <f t="shared" si="657"/>
        <v>7.7864682475530023E-2</v>
      </c>
      <c r="F721" s="49">
        <f t="shared" si="640"/>
        <v>4.4997480236494386E-2</v>
      </c>
      <c r="G721" s="20">
        <f t="shared" si="611"/>
        <v>4.4997480236494386E-2</v>
      </c>
      <c r="H721" s="49">
        <f t="shared" si="641"/>
        <v>30.023343349779545</v>
      </c>
      <c r="I721" s="20">
        <f t="shared" si="612"/>
        <v>30.023343349779545</v>
      </c>
      <c r="J721" s="57">
        <f t="shared" si="642"/>
        <v>0</v>
      </c>
      <c r="K721" s="16">
        <f t="shared" si="613"/>
        <v>30.023343349779545</v>
      </c>
      <c r="L721" s="34">
        <f t="shared" si="643"/>
        <v>1</v>
      </c>
      <c r="M721" s="49">
        <f t="shared" si="658"/>
        <v>59.976687225903873</v>
      </c>
      <c r="N721" s="20">
        <f t="shared" si="659"/>
        <v>59.976687225903873</v>
      </c>
      <c r="O721" s="16">
        <f t="shared" si="644"/>
        <v>30.023312774096127</v>
      </c>
      <c r="P721" s="49">
        <f t="shared" si="660"/>
        <v>4.4997480236494386E-2</v>
      </c>
      <c r="Q721" s="20">
        <f t="shared" si="614"/>
        <v>4.4997480236494386E-2</v>
      </c>
      <c r="R721" s="49">
        <f t="shared" si="661"/>
        <v>8.9931533724315282E-2</v>
      </c>
      <c r="S721" s="20">
        <f t="shared" si="615"/>
        <v>8.9931533724315282E-2</v>
      </c>
      <c r="T721" s="57">
        <f t="shared" si="662"/>
        <v>-8.3789484601652336E-2</v>
      </c>
      <c r="U721" s="16">
        <f t="shared" si="645"/>
        <v>-5.9248021261223138E-3</v>
      </c>
      <c r="V721" s="16">
        <f t="shared" si="663"/>
        <v>-5.9248021261223138E-3</v>
      </c>
      <c r="W721" s="34">
        <f t="shared" si="616"/>
        <v>4</v>
      </c>
      <c r="X721" s="49">
        <f t="shared" si="664"/>
        <v>59.976656827248867</v>
      </c>
      <c r="Y721" s="20">
        <f t="shared" si="665"/>
        <v>59.976656827248867</v>
      </c>
      <c r="Z721" s="16">
        <f t="shared" si="646"/>
        <v>30.023343172751133</v>
      </c>
      <c r="AA721" s="49">
        <f t="shared" si="617"/>
        <v>-3.4239053468310349E-3</v>
      </c>
      <c r="AB721" s="20">
        <f t="shared" si="647"/>
        <v>359.99657609465316</v>
      </c>
      <c r="AC721" s="49">
        <f t="shared" si="648"/>
        <v>6.8429824102447532E-3</v>
      </c>
      <c r="AD721" s="20">
        <f t="shared" si="649"/>
        <v>359.99315701758974</v>
      </c>
      <c r="AF721" s="58">
        <f t="shared" si="666"/>
        <v>6.1113299055198249</v>
      </c>
      <c r="AG721" s="51">
        <f t="shared" si="650"/>
        <v>366.6797943311895</v>
      </c>
      <c r="AH721" s="16">
        <f t="shared" si="651"/>
        <v>250.00895068035649</v>
      </c>
      <c r="AI721" s="52">
        <f t="shared" si="618"/>
        <v>159.84547266680241</v>
      </c>
      <c r="AJ721" s="52">
        <f t="shared" si="652"/>
        <v>4.8421385583310439E-2</v>
      </c>
      <c r="AK721" s="16">
        <f t="shared" si="667"/>
        <v>33.638354740411955</v>
      </c>
      <c r="AL721" s="16">
        <f t="shared" si="668"/>
        <v>33.63493083506512</v>
      </c>
      <c r="AM721" s="32">
        <f t="shared" si="619"/>
        <v>6.111329872845384</v>
      </c>
      <c r="AN721" s="32">
        <f t="shared" si="620"/>
        <v>-6.3195615210822665E-4</v>
      </c>
      <c r="AO721" s="32">
        <f t="shared" si="621"/>
        <v>5.0881936760103734</v>
      </c>
      <c r="AP721" s="32">
        <f t="shared" si="622"/>
        <v>-6.3195615210822665E-4</v>
      </c>
      <c r="AQ721" s="32">
        <f t="shared" si="623"/>
        <v>3.3850609935628069</v>
      </c>
      <c r="AR721" s="56">
        <f t="shared" si="671"/>
        <v>4013.1264116431685</v>
      </c>
      <c r="AS721" s="56">
        <f t="shared" si="671"/>
        <v>-0.15828546476324476</v>
      </c>
      <c r="AT721" s="56">
        <f t="shared" si="671"/>
        <v>1212.8171480075512</v>
      </c>
      <c r="AU721" s="55">
        <f t="shared" si="654"/>
        <v>0.31005890174502254</v>
      </c>
      <c r="AV721" s="56">
        <f t="shared" si="624"/>
        <v>11547.832227027986</v>
      </c>
      <c r="AW721" s="53">
        <f t="shared" si="625"/>
        <v>1.0320554279788844E-2</v>
      </c>
      <c r="AX721" s="53">
        <f t="shared" si="626"/>
        <v>9.6758677997973705E-2</v>
      </c>
      <c r="AY721" s="56">
        <f t="shared" si="627"/>
        <v>676.64910753414154</v>
      </c>
      <c r="AZ721" s="56">
        <f t="shared" si="628"/>
        <v>399.61368166700601</v>
      </c>
      <c r="BA721" s="53">
        <f t="shared" si="629"/>
        <v>7.4403432051347793E-3</v>
      </c>
      <c r="BB721" s="56">
        <f t="shared" si="630"/>
        <v>277.1081061077241</v>
      </c>
      <c r="BC721" s="56">
        <f t="shared" si="631"/>
        <v>-7.2680240588567813E-2</v>
      </c>
      <c r="BD721" s="53">
        <f t="shared" si="632"/>
        <v>-6.4955946130460576E-8</v>
      </c>
      <c r="BE721" s="32">
        <f t="shared" si="633"/>
        <v>6.1113298405638785</v>
      </c>
      <c r="BF721" s="53">
        <f t="shared" si="634"/>
        <v>9.2417405923224839E-7</v>
      </c>
      <c r="BG721" s="51">
        <f t="shared" si="655"/>
        <v>6.1113307647379376</v>
      </c>
      <c r="BH721" s="51">
        <f t="shared" si="635"/>
        <v>-8.9372221744390464E-3</v>
      </c>
      <c r="BI721" s="51">
        <f t="shared" si="636"/>
        <v>-8.3789472845114538E-2</v>
      </c>
    </row>
    <row r="722" spans="1:61" ht="12.75" customHeight="1" x14ac:dyDescent="0.2">
      <c r="A722" s="45">
        <f t="shared" si="637"/>
        <v>696</v>
      </c>
      <c r="B722" s="57">
        <f t="shared" si="656"/>
        <v>9.6758677997973705E-2</v>
      </c>
      <c r="C722" s="16">
        <f t="shared" si="638"/>
        <v>8.9915695587706068E-2</v>
      </c>
      <c r="D722" s="34">
        <f t="shared" si="639"/>
        <v>1</v>
      </c>
      <c r="E722" s="49">
        <f t="shared" si="657"/>
        <v>7.7850945604176325E-2</v>
      </c>
      <c r="F722" s="49">
        <f t="shared" si="640"/>
        <v>4.4989596877239434E-2</v>
      </c>
      <c r="G722" s="20">
        <f t="shared" si="611"/>
        <v>4.4989596877239434E-2</v>
      </c>
      <c r="H722" s="49">
        <f t="shared" si="641"/>
        <v>30.023373737684576</v>
      </c>
      <c r="I722" s="20">
        <f t="shared" si="612"/>
        <v>30.023373737684576</v>
      </c>
      <c r="J722" s="57">
        <f t="shared" si="642"/>
        <v>0</v>
      </c>
      <c r="K722" s="16">
        <f t="shared" si="613"/>
        <v>30.023373737684576</v>
      </c>
      <c r="L722" s="34">
        <f t="shared" si="643"/>
        <v>1</v>
      </c>
      <c r="M722" s="49">
        <f t="shared" si="658"/>
        <v>59.976656827248895</v>
      </c>
      <c r="N722" s="20">
        <f t="shared" si="659"/>
        <v>59.976656827248895</v>
      </c>
      <c r="O722" s="16">
        <f t="shared" si="644"/>
        <v>30.023343172751105</v>
      </c>
      <c r="P722" s="49">
        <f t="shared" si="660"/>
        <v>4.4989596877239392E-2</v>
      </c>
      <c r="Q722" s="20">
        <f t="shared" si="614"/>
        <v>4.4989596877239392E-2</v>
      </c>
      <c r="R722" s="49">
        <f t="shared" si="661"/>
        <v>8.9915695585974814E-2</v>
      </c>
      <c r="S722" s="20">
        <f t="shared" si="615"/>
        <v>8.9915695585974814E-2</v>
      </c>
      <c r="T722" s="57">
        <f t="shared" si="662"/>
        <v>-8.3789472845114538E-2</v>
      </c>
      <c r="U722" s="16">
        <f t="shared" si="645"/>
        <v>-5.9385272409382128E-3</v>
      </c>
      <c r="V722" s="16">
        <f t="shared" si="663"/>
        <v>-5.9385272409382128E-3</v>
      </c>
      <c r="W722" s="34">
        <f t="shared" si="616"/>
        <v>4</v>
      </c>
      <c r="X722" s="49">
        <f t="shared" si="664"/>
        <v>59.976626440165184</v>
      </c>
      <c r="Y722" s="20">
        <f t="shared" si="665"/>
        <v>59.976626440165184</v>
      </c>
      <c r="Z722" s="16">
        <f t="shared" si="646"/>
        <v>30.023373559834816</v>
      </c>
      <c r="AA722" s="49">
        <f t="shared" si="617"/>
        <v>-3.4318412045251058E-3</v>
      </c>
      <c r="AB722" s="20">
        <f t="shared" si="647"/>
        <v>359.99656815879547</v>
      </c>
      <c r="AC722" s="49">
        <f t="shared" si="648"/>
        <v>6.8588365956158684E-3</v>
      </c>
      <c r="AD722" s="20">
        <f t="shared" si="649"/>
        <v>359.9931411634044</v>
      </c>
      <c r="AF722" s="58">
        <f t="shared" si="666"/>
        <v>6.1113307647379376</v>
      </c>
      <c r="AG722" s="51">
        <f t="shared" si="650"/>
        <v>366.67984588427623</v>
      </c>
      <c r="AH722" s="16">
        <f t="shared" si="651"/>
        <v>250.00898583018835</v>
      </c>
      <c r="AI722" s="52">
        <f t="shared" si="618"/>
        <v>159.84551761352827</v>
      </c>
      <c r="AJ722" s="52">
        <f t="shared" si="652"/>
        <v>4.8421438081788892E-2</v>
      </c>
      <c r="AK722" s="16">
        <f t="shared" si="667"/>
        <v>33.686776178493744</v>
      </c>
      <c r="AL722" s="16">
        <f t="shared" si="668"/>
        <v>33.683344337289213</v>
      </c>
      <c r="AM722" s="32">
        <f t="shared" si="619"/>
        <v>6.1113307319119325</v>
      </c>
      <c r="AN722" s="32">
        <f t="shared" si="620"/>
        <v>-6.3342020072375521E-4</v>
      </c>
      <c r="AO722" s="32">
        <f t="shared" si="621"/>
        <v>5.0853322827840239</v>
      </c>
      <c r="AP722" s="32">
        <f t="shared" si="622"/>
        <v>-6.3342020072375521E-4</v>
      </c>
      <c r="AQ722" s="32">
        <f t="shared" si="623"/>
        <v>3.3893596575881211</v>
      </c>
      <c r="AR722" s="56">
        <f t="shared" si="671"/>
        <v>4018.2117439259523</v>
      </c>
      <c r="AS722" s="56">
        <f t="shared" si="671"/>
        <v>-0.15891888496396853</v>
      </c>
      <c r="AT722" s="56">
        <f t="shared" si="671"/>
        <v>1216.2065076651393</v>
      </c>
      <c r="AU722" s="55">
        <f t="shared" si="654"/>
        <v>0.31005890174502254</v>
      </c>
      <c r="AV722" s="56">
        <f t="shared" si="624"/>
        <v>11547.83547414685</v>
      </c>
      <c r="AW722" s="53">
        <f t="shared" si="625"/>
        <v>1.0320557181811131E-2</v>
      </c>
      <c r="AX722" s="53">
        <f t="shared" si="626"/>
        <v>9.6758691601691718E-2</v>
      </c>
      <c r="AY722" s="56">
        <f t="shared" si="627"/>
        <v>676.64901240115148</v>
      </c>
      <c r="AZ722" s="56">
        <f t="shared" si="628"/>
        <v>399.61379403382068</v>
      </c>
      <c r="BA722" s="53">
        <f t="shared" si="629"/>
        <v>7.4403432051347793E-3</v>
      </c>
      <c r="BB722" s="56">
        <f t="shared" si="630"/>
        <v>277.10818402736652</v>
      </c>
      <c r="BC722" s="56">
        <f t="shared" si="631"/>
        <v>-7.2965660035720248E-2</v>
      </c>
      <c r="BD722" s="53">
        <f t="shared" si="632"/>
        <v>-6.5211031833035087E-8</v>
      </c>
      <c r="BE722" s="32">
        <f t="shared" si="633"/>
        <v>6.1113306995269054</v>
      </c>
      <c r="BF722" s="53">
        <f t="shared" si="634"/>
        <v>9.2631495689557192E-7</v>
      </c>
      <c r="BG722" s="51">
        <f t="shared" si="655"/>
        <v>6.1113316258418626</v>
      </c>
      <c r="BH722" s="51">
        <f t="shared" si="635"/>
        <v>-8.937222174217406E-3</v>
      </c>
      <c r="BI722" s="51">
        <f t="shared" si="636"/>
        <v>-8.378946106271648E-2</v>
      </c>
    </row>
    <row r="723" spans="1:61" ht="12.75" customHeight="1" x14ac:dyDescent="0.2">
      <c r="A723" s="45">
        <f t="shared" si="637"/>
        <v>697</v>
      </c>
      <c r="B723" s="57">
        <f t="shared" si="656"/>
        <v>9.6758691601691718E-2</v>
      </c>
      <c r="C723" s="16">
        <f t="shared" si="638"/>
        <v>8.9899855006080998E-2</v>
      </c>
      <c r="D723" s="34">
        <f t="shared" si="639"/>
        <v>1</v>
      </c>
      <c r="E723" s="49">
        <f t="shared" si="657"/>
        <v>7.7837206634043796E-2</v>
      </c>
      <c r="F723" s="49">
        <f t="shared" si="640"/>
        <v>4.4981712264735317E-2</v>
      </c>
      <c r="G723" s="20">
        <f t="shared" si="611"/>
        <v>4.4981712264735317E-2</v>
      </c>
      <c r="H723" s="49">
        <f t="shared" si="641"/>
        <v>30.023404114018575</v>
      </c>
      <c r="I723" s="20">
        <f t="shared" si="612"/>
        <v>30.023404114018575</v>
      </c>
      <c r="J723" s="57">
        <f t="shared" si="642"/>
        <v>0</v>
      </c>
      <c r="K723" s="16">
        <f t="shared" si="613"/>
        <v>30.023404114018575</v>
      </c>
      <c r="L723" s="34">
        <f t="shared" si="643"/>
        <v>1</v>
      </c>
      <c r="M723" s="49">
        <f t="shared" si="658"/>
        <v>59.976626440165184</v>
      </c>
      <c r="N723" s="20">
        <f t="shared" si="659"/>
        <v>59.976626440165184</v>
      </c>
      <c r="O723" s="16">
        <f t="shared" si="644"/>
        <v>30.023373559834816</v>
      </c>
      <c r="P723" s="49">
        <f t="shared" si="660"/>
        <v>4.4981712264735324E-2</v>
      </c>
      <c r="Q723" s="20">
        <f t="shared" si="614"/>
        <v>4.4981712264735324E-2</v>
      </c>
      <c r="R723" s="49">
        <f t="shared" si="661"/>
        <v>8.9899855010044522E-2</v>
      </c>
      <c r="S723" s="20">
        <f t="shared" si="615"/>
        <v>8.9899855010044522E-2</v>
      </c>
      <c r="T723" s="57">
        <f t="shared" si="662"/>
        <v>-8.378946106271648E-2</v>
      </c>
      <c r="U723" s="16">
        <f t="shared" si="645"/>
        <v>-5.9522544286726847E-3</v>
      </c>
      <c r="V723" s="16">
        <f t="shared" si="663"/>
        <v>-5.9522544286726847E-3</v>
      </c>
      <c r="W723" s="34">
        <f t="shared" si="616"/>
        <v>4</v>
      </c>
      <c r="X723" s="49">
        <f t="shared" si="664"/>
        <v>59.976596064654579</v>
      </c>
      <c r="Y723" s="20">
        <f t="shared" si="665"/>
        <v>59.976596064654579</v>
      </c>
      <c r="Z723" s="16">
        <f t="shared" si="646"/>
        <v>30.023403935345421</v>
      </c>
      <c r="AA723" s="49">
        <f t="shared" si="617"/>
        <v>-3.4397782779680632E-3</v>
      </c>
      <c r="AB723" s="20">
        <f t="shared" si="647"/>
        <v>359.99656022172201</v>
      </c>
      <c r="AC723" s="49">
        <f t="shared" si="648"/>
        <v>6.8746932379400308E-3</v>
      </c>
      <c r="AD723" s="20">
        <f t="shared" si="649"/>
        <v>359.99312530676207</v>
      </c>
      <c r="AF723" s="58">
        <f t="shared" si="666"/>
        <v>6.1113316258418626</v>
      </c>
      <c r="AG723" s="51">
        <f t="shared" si="650"/>
        <v>366.67989755051178</v>
      </c>
      <c r="AH723" s="16">
        <f t="shared" si="651"/>
        <v>250.00902105716713</v>
      </c>
      <c r="AI723" s="52">
        <f t="shared" si="618"/>
        <v>159.84556265890961</v>
      </c>
      <c r="AJ723" s="52">
        <f t="shared" si="652"/>
        <v>4.8421490542750689E-2</v>
      </c>
      <c r="AK723" s="16">
        <f t="shared" si="667"/>
        <v>33.735197669036495</v>
      </c>
      <c r="AL723" s="16">
        <f t="shared" si="668"/>
        <v>33.731757890758502</v>
      </c>
      <c r="AM723" s="32">
        <f t="shared" si="619"/>
        <v>6.1113315928639196</v>
      </c>
      <c r="AN723" s="32">
        <f t="shared" si="620"/>
        <v>-6.3488447105022579E-4</v>
      </c>
      <c r="AO723" s="32">
        <f t="shared" si="621"/>
        <v>5.0824672564458009</v>
      </c>
      <c r="AP723" s="32">
        <f t="shared" si="622"/>
        <v>-6.3488447105022579E-4</v>
      </c>
      <c r="AQ723" s="32">
        <f t="shared" si="623"/>
        <v>3.3936559084699418</v>
      </c>
      <c r="AR723" s="56">
        <f t="shared" si="671"/>
        <v>4023.2942111823982</v>
      </c>
      <c r="AS723" s="56">
        <f t="shared" si="671"/>
        <v>-0.15955376943501876</v>
      </c>
      <c r="AT723" s="56">
        <f t="shared" si="671"/>
        <v>1219.6001635736093</v>
      </c>
      <c r="AU723" s="55">
        <f t="shared" si="654"/>
        <v>0.31005890174502254</v>
      </c>
      <c r="AV723" s="56">
        <f t="shared" si="624"/>
        <v>11547.838728392951</v>
      </c>
      <c r="AW723" s="53">
        <f t="shared" si="625"/>
        <v>1.0320560090203188E-2</v>
      </c>
      <c r="AX723" s="53">
        <f t="shared" si="626"/>
        <v>9.6758705235267167E-2</v>
      </c>
      <c r="AY723" s="56">
        <f t="shared" si="627"/>
        <v>676.64891705939021</v>
      </c>
      <c r="AZ723" s="56">
        <f t="shared" si="628"/>
        <v>399.61390664727401</v>
      </c>
      <c r="BA723" s="53">
        <f t="shared" si="629"/>
        <v>7.4403432051347793E-3</v>
      </c>
      <c r="BB723" s="56">
        <f t="shared" si="630"/>
        <v>277.10826211803817</v>
      </c>
      <c r="BC723" s="56">
        <f t="shared" si="631"/>
        <v>-7.3251705921961729E-2</v>
      </c>
      <c r="BD723" s="53">
        <f t="shared" si="632"/>
        <v>-6.5466677398144349E-8</v>
      </c>
      <c r="BE723" s="32">
        <f t="shared" si="633"/>
        <v>6.1113315603751852</v>
      </c>
      <c r="BF723" s="53">
        <f t="shared" si="634"/>
        <v>9.2845617790087538E-7</v>
      </c>
      <c r="BG723" s="51">
        <f t="shared" si="655"/>
        <v>6.1113324888313629</v>
      </c>
      <c r="BH723" s="51">
        <f t="shared" si="635"/>
        <v>-8.9372221739952191E-3</v>
      </c>
      <c r="BI723" s="51">
        <f t="shared" si="636"/>
        <v>-8.3789449254461162E-2</v>
      </c>
    </row>
    <row r="724" spans="1:61" ht="12.75" customHeight="1" x14ac:dyDescent="0.2">
      <c r="A724" s="45">
        <f t="shared" si="637"/>
        <v>698</v>
      </c>
      <c r="B724" s="57">
        <f t="shared" si="656"/>
        <v>9.6758705235267167E-2</v>
      </c>
      <c r="C724" s="16">
        <f t="shared" si="638"/>
        <v>8.9884011997355628E-2</v>
      </c>
      <c r="D724" s="34">
        <f t="shared" si="639"/>
        <v>1</v>
      </c>
      <c r="E724" s="49">
        <f t="shared" si="657"/>
        <v>7.7823465579945197E-2</v>
      </c>
      <c r="F724" s="49">
        <f t="shared" si="640"/>
        <v>4.4973826407545631E-2</v>
      </c>
      <c r="G724" s="20">
        <f t="shared" si="611"/>
        <v>4.4973826407545631E-2</v>
      </c>
      <c r="H724" s="49">
        <f t="shared" si="641"/>
        <v>30.023434478779677</v>
      </c>
      <c r="I724" s="20">
        <f t="shared" si="612"/>
        <v>30.023434478779677</v>
      </c>
      <c r="J724" s="57">
        <f t="shared" si="642"/>
        <v>0</v>
      </c>
      <c r="K724" s="16">
        <f t="shared" si="613"/>
        <v>30.023434478779677</v>
      </c>
      <c r="L724" s="34">
        <f t="shared" si="643"/>
        <v>1</v>
      </c>
      <c r="M724" s="49">
        <f t="shared" si="658"/>
        <v>59.976596064654579</v>
      </c>
      <c r="N724" s="20">
        <f t="shared" si="659"/>
        <v>59.976596064654579</v>
      </c>
      <c r="O724" s="16">
        <f t="shared" si="644"/>
        <v>30.023403935345421</v>
      </c>
      <c r="P724" s="49">
        <f t="shared" si="660"/>
        <v>4.4973826407545631E-2</v>
      </c>
      <c r="Q724" s="20">
        <f t="shared" si="614"/>
        <v>4.4973826407545631E-2</v>
      </c>
      <c r="R724" s="49">
        <f t="shared" si="661"/>
        <v>8.9884011995264884E-2</v>
      </c>
      <c r="S724" s="20">
        <f t="shared" si="615"/>
        <v>8.9884011995264884E-2</v>
      </c>
      <c r="T724" s="57">
        <f t="shared" si="662"/>
        <v>-8.3789449254461162E-2</v>
      </c>
      <c r="U724" s="16">
        <f t="shared" si="645"/>
        <v>-5.965983674515965E-3</v>
      </c>
      <c r="V724" s="16">
        <f t="shared" si="663"/>
        <v>-5.965983674515965E-3</v>
      </c>
      <c r="W724" s="34">
        <f t="shared" si="616"/>
        <v>4</v>
      </c>
      <c r="X724" s="49">
        <f t="shared" si="664"/>
        <v>59.976565700718879</v>
      </c>
      <c r="Y724" s="20">
        <f t="shared" si="665"/>
        <v>59.976565700718879</v>
      </c>
      <c r="Z724" s="16">
        <f t="shared" si="646"/>
        <v>30.023434299281121</v>
      </c>
      <c r="AA724" s="49">
        <f t="shared" si="617"/>
        <v>-3.447716558594468E-3</v>
      </c>
      <c r="AB724" s="20">
        <f t="shared" si="647"/>
        <v>359.99655228344142</v>
      </c>
      <c r="AC724" s="49">
        <f t="shared" si="648"/>
        <v>6.8905522673722592E-3</v>
      </c>
      <c r="AD724" s="20">
        <f t="shared" si="649"/>
        <v>359.99310944773265</v>
      </c>
      <c r="AF724" s="58">
        <f t="shared" si="666"/>
        <v>6.1113324888313629</v>
      </c>
      <c r="AG724" s="51">
        <f t="shared" si="650"/>
        <v>366.67994932988177</v>
      </c>
      <c r="AH724" s="16">
        <f t="shared" si="651"/>
        <v>250.00905636128303</v>
      </c>
      <c r="AI724" s="52">
        <f t="shared" si="618"/>
        <v>159.84560780293398</v>
      </c>
      <c r="AJ724" s="52">
        <f t="shared" si="652"/>
        <v>4.8421542966138986E-2</v>
      </c>
      <c r="AK724" s="16">
        <f t="shared" si="667"/>
        <v>33.783619212002634</v>
      </c>
      <c r="AL724" s="16">
        <f t="shared" si="668"/>
        <v>33.780171495444051</v>
      </c>
      <c r="AM724" s="32">
        <f t="shared" si="619"/>
        <v>6.1113324557011079</v>
      </c>
      <c r="AN724" s="32">
        <f t="shared" si="620"/>
        <v>-6.363489615094103E-4</v>
      </c>
      <c r="AO724" s="32">
        <f t="shared" si="621"/>
        <v>5.0795985990276025</v>
      </c>
      <c r="AP724" s="32">
        <f t="shared" si="622"/>
        <v>-6.363489615094103E-4</v>
      </c>
      <c r="AQ724" s="32">
        <f t="shared" si="623"/>
        <v>3.3979497431337249</v>
      </c>
      <c r="AR724" s="56">
        <f t="shared" si="671"/>
        <v>4028.3738097814257</v>
      </c>
      <c r="AS724" s="56">
        <f t="shared" si="671"/>
        <v>-0.16019011839652816</v>
      </c>
      <c r="AT724" s="56">
        <f t="shared" si="671"/>
        <v>1222.998113316743</v>
      </c>
      <c r="AU724" s="55">
        <f t="shared" si="654"/>
        <v>0.31005890174502254</v>
      </c>
      <c r="AV724" s="56">
        <f t="shared" si="624"/>
        <v>11547.841989765391</v>
      </c>
      <c r="AW724" s="53">
        <f t="shared" si="625"/>
        <v>1.0320563004964214E-2</v>
      </c>
      <c r="AX724" s="53">
        <f t="shared" si="626"/>
        <v>9.6758718898696305E-2</v>
      </c>
      <c r="AY724" s="56">
        <f t="shared" si="627"/>
        <v>676.64882150888445</v>
      </c>
      <c r="AZ724" s="56">
        <f t="shared" si="628"/>
        <v>399.61401950733494</v>
      </c>
      <c r="BA724" s="53">
        <f t="shared" si="629"/>
        <v>7.4403432051347793E-3</v>
      </c>
      <c r="BB724" s="56">
        <f t="shared" si="630"/>
        <v>277.10834037971728</v>
      </c>
      <c r="BC724" s="56">
        <f t="shared" si="631"/>
        <v>-7.3538378167768315E-2</v>
      </c>
      <c r="BD724" s="53">
        <f t="shared" si="632"/>
        <v>-6.5722882754716052E-8</v>
      </c>
      <c r="BE724" s="32">
        <f t="shared" si="633"/>
        <v>6.1113324231084798</v>
      </c>
      <c r="BF724" s="53">
        <f t="shared" si="634"/>
        <v>9.3059771993807291E-7</v>
      </c>
      <c r="BG724" s="51">
        <f t="shared" si="655"/>
        <v>6.1113333537061996</v>
      </c>
      <c r="BH724" s="51">
        <f t="shared" si="635"/>
        <v>-8.9372221737724859E-3</v>
      </c>
      <c r="BI724" s="51">
        <f t="shared" si="636"/>
        <v>-8.3789437420351859E-2</v>
      </c>
    </row>
    <row r="725" spans="1:61" ht="12.75" customHeight="1" x14ac:dyDescent="0.2">
      <c r="A725" s="45">
        <f t="shared" si="637"/>
        <v>699</v>
      </c>
      <c r="B725" s="57">
        <f t="shared" si="656"/>
        <v>9.6758718898696305E-2</v>
      </c>
      <c r="C725" s="16">
        <f t="shared" si="638"/>
        <v>8.9868166631333679E-2</v>
      </c>
      <c r="D725" s="34">
        <f t="shared" si="639"/>
        <v>1</v>
      </c>
      <c r="E725" s="49">
        <f t="shared" si="657"/>
        <v>7.7809722502316603E-2</v>
      </c>
      <c r="F725" s="49">
        <f t="shared" si="640"/>
        <v>4.4965939340599545E-2</v>
      </c>
      <c r="G725" s="20">
        <f t="shared" si="611"/>
        <v>4.4965939340599545E-2</v>
      </c>
      <c r="H725" s="49">
        <f t="shared" si="641"/>
        <v>30.023464831966159</v>
      </c>
      <c r="I725" s="20">
        <f t="shared" si="612"/>
        <v>30.023464831966159</v>
      </c>
      <c r="J725" s="57">
        <f t="shared" si="642"/>
        <v>0</v>
      </c>
      <c r="K725" s="16">
        <f t="shared" si="613"/>
        <v>30.023464831966159</v>
      </c>
      <c r="L725" s="34">
        <f t="shared" si="643"/>
        <v>1</v>
      </c>
      <c r="M725" s="49">
        <f t="shared" si="658"/>
        <v>59.976565700718879</v>
      </c>
      <c r="N725" s="20">
        <f t="shared" si="659"/>
        <v>59.976565700718879</v>
      </c>
      <c r="O725" s="16">
        <f t="shared" si="644"/>
        <v>30.023434299281121</v>
      </c>
      <c r="P725" s="49">
        <f t="shared" si="660"/>
        <v>4.4965939340599552E-2</v>
      </c>
      <c r="Q725" s="20">
        <f t="shared" si="614"/>
        <v>4.4965939340599552E-2</v>
      </c>
      <c r="R725" s="49">
        <f t="shared" si="661"/>
        <v>8.986816662953373E-2</v>
      </c>
      <c r="S725" s="20">
        <f t="shared" si="615"/>
        <v>8.986816662953373E-2</v>
      </c>
      <c r="T725" s="57">
        <f t="shared" si="662"/>
        <v>-8.3789437420351859E-2</v>
      </c>
      <c r="U725" s="16">
        <f t="shared" si="645"/>
        <v>-5.979714918035256E-3</v>
      </c>
      <c r="V725" s="16">
        <f t="shared" si="663"/>
        <v>-5.979714918035256E-3</v>
      </c>
      <c r="W725" s="34">
        <f t="shared" si="616"/>
        <v>4</v>
      </c>
      <c r="X725" s="49">
        <f t="shared" si="664"/>
        <v>59.976535348359839</v>
      </c>
      <c r="Y725" s="20">
        <f t="shared" si="665"/>
        <v>59.976535348359839</v>
      </c>
      <c r="Z725" s="16">
        <f t="shared" si="646"/>
        <v>30.023464651640161</v>
      </c>
      <c r="AA725" s="49">
        <f t="shared" si="617"/>
        <v>-3.4556560114734599E-3</v>
      </c>
      <c r="AB725" s="20">
        <f t="shared" si="647"/>
        <v>359.99654434398855</v>
      </c>
      <c r="AC725" s="49">
        <f t="shared" si="648"/>
        <v>6.9064136146909615E-3</v>
      </c>
      <c r="AD725" s="20">
        <f t="shared" si="649"/>
        <v>359.99309358638533</v>
      </c>
      <c r="AF725" s="58">
        <f t="shared" si="666"/>
        <v>6.1113333537061996</v>
      </c>
      <c r="AG725" s="51">
        <f t="shared" si="650"/>
        <v>366.68000122237197</v>
      </c>
      <c r="AH725" s="16">
        <f t="shared" si="651"/>
        <v>250.00909174252635</v>
      </c>
      <c r="AI725" s="52">
        <f t="shared" si="618"/>
        <v>159.84565304558902</v>
      </c>
      <c r="AJ725" s="52">
        <f t="shared" si="652"/>
        <v>4.842159535206747E-2</v>
      </c>
      <c r="AK725" s="16">
        <f t="shared" si="667"/>
        <v>33.832040807354701</v>
      </c>
      <c r="AL725" s="16">
        <f t="shared" si="668"/>
        <v>33.828585151343248</v>
      </c>
      <c r="AM725" s="32">
        <f t="shared" si="619"/>
        <v>6.1113333204232605</v>
      </c>
      <c r="AN725" s="32">
        <f t="shared" si="620"/>
        <v>-6.3781366565679551E-4</v>
      </c>
      <c r="AO725" s="32">
        <f t="shared" si="621"/>
        <v>5.0767263125623749</v>
      </c>
      <c r="AP725" s="32">
        <f t="shared" si="622"/>
        <v>-6.3781366565679551E-4</v>
      </c>
      <c r="AQ725" s="32">
        <f t="shared" si="623"/>
        <v>3.4022411585089647</v>
      </c>
      <c r="AR725" s="56">
        <f t="shared" si="671"/>
        <v>4033.4505360939879</v>
      </c>
      <c r="AS725" s="56">
        <f t="shared" si="671"/>
        <v>-0.16082793206218496</v>
      </c>
      <c r="AT725" s="56">
        <f t="shared" si="671"/>
        <v>1226.400354475252</v>
      </c>
      <c r="AU725" s="55">
        <f t="shared" si="654"/>
        <v>0.31005890174502254</v>
      </c>
      <c r="AV725" s="56">
        <f t="shared" si="624"/>
        <v>11547.845258263282</v>
      </c>
      <c r="AW725" s="53">
        <f t="shared" si="625"/>
        <v>1.0320565926093411E-2</v>
      </c>
      <c r="AX725" s="53">
        <f t="shared" si="626"/>
        <v>9.6758732591975385E-2</v>
      </c>
      <c r="AY725" s="56">
        <f t="shared" si="627"/>
        <v>676.64872574966046</v>
      </c>
      <c r="AZ725" s="56">
        <f t="shared" si="628"/>
        <v>399.61413261397252</v>
      </c>
      <c r="BA725" s="53">
        <f t="shared" si="629"/>
        <v>7.4403432051347793E-3</v>
      </c>
      <c r="BB725" s="56">
        <f t="shared" si="630"/>
        <v>277.10841881238258</v>
      </c>
      <c r="BC725" s="56">
        <f t="shared" si="631"/>
        <v>-7.3825676694639242E-2</v>
      </c>
      <c r="BD725" s="53">
        <f t="shared" si="632"/>
        <v>-6.5979647832592295E-8</v>
      </c>
      <c r="BE725" s="32">
        <f t="shared" si="633"/>
        <v>6.111333287726552</v>
      </c>
      <c r="BF725" s="53">
        <f t="shared" si="634"/>
        <v>9.3273957358061765E-7</v>
      </c>
      <c r="BG725" s="51">
        <f t="shared" si="655"/>
        <v>6.1113342204661256</v>
      </c>
      <c r="BH725" s="51">
        <f t="shared" si="635"/>
        <v>-8.9372221735492061E-3</v>
      </c>
      <c r="BI725" s="51">
        <f t="shared" si="636"/>
        <v>-8.3789425560391873E-2</v>
      </c>
    </row>
    <row r="726" spans="1:61" ht="12.75" customHeight="1" x14ac:dyDescent="0.2">
      <c r="A726" s="45">
        <f t="shared" si="637"/>
        <v>700</v>
      </c>
      <c r="B726" s="57">
        <f t="shared" si="656"/>
        <v>9.6758732591975385E-2</v>
      </c>
      <c r="C726" s="16">
        <f t="shared" si="638"/>
        <v>8.9852318977307277E-2</v>
      </c>
      <c r="D726" s="34">
        <f t="shared" si="639"/>
        <v>1</v>
      </c>
      <c r="E726" s="49">
        <f t="shared" si="657"/>
        <v>7.7795977461150981E-2</v>
      </c>
      <c r="F726" s="49">
        <f t="shared" si="640"/>
        <v>4.4958051098570449E-2</v>
      </c>
      <c r="G726" s="20">
        <f t="shared" si="611"/>
        <v>4.4958051098570449E-2</v>
      </c>
      <c r="H726" s="49">
        <f t="shared" si="641"/>
        <v>30.023495173576297</v>
      </c>
      <c r="I726" s="20">
        <f t="shared" si="612"/>
        <v>30.023495173576297</v>
      </c>
      <c r="J726" s="57">
        <f t="shared" si="642"/>
        <v>0</v>
      </c>
      <c r="K726" s="16">
        <f t="shared" si="613"/>
        <v>30.023495173576297</v>
      </c>
      <c r="L726" s="34">
        <f t="shared" si="643"/>
        <v>1</v>
      </c>
      <c r="M726" s="49">
        <f t="shared" si="658"/>
        <v>59.976535348359839</v>
      </c>
      <c r="N726" s="20">
        <f t="shared" si="659"/>
        <v>59.976535348359839</v>
      </c>
      <c r="O726" s="16">
        <f t="shared" si="644"/>
        <v>30.023464651640161</v>
      </c>
      <c r="P726" s="49">
        <f t="shared" si="660"/>
        <v>4.4958051098570456E-2</v>
      </c>
      <c r="Q726" s="20">
        <f t="shared" si="614"/>
        <v>4.4958051098570456E-2</v>
      </c>
      <c r="R726" s="49">
        <f t="shared" si="661"/>
        <v>8.9852318980584156E-2</v>
      </c>
      <c r="S726" s="20">
        <f t="shared" si="615"/>
        <v>8.9852318980584156E-2</v>
      </c>
      <c r="T726" s="57">
        <f t="shared" si="662"/>
        <v>-8.3789425560391873E-2</v>
      </c>
      <c r="U726" s="16">
        <f t="shared" si="645"/>
        <v>-5.9934480992408917E-3</v>
      </c>
      <c r="V726" s="16">
        <f t="shared" si="663"/>
        <v>-5.9934480992408917E-3</v>
      </c>
      <c r="W726" s="34">
        <f t="shared" si="616"/>
        <v>4</v>
      </c>
      <c r="X726" s="49">
        <f t="shared" si="664"/>
        <v>59.976505007579163</v>
      </c>
      <c r="Y726" s="20">
        <f t="shared" si="665"/>
        <v>59.976505007579163</v>
      </c>
      <c r="Z726" s="16">
        <f t="shared" si="646"/>
        <v>30.023494992420837</v>
      </c>
      <c r="AA726" s="49">
        <f t="shared" si="617"/>
        <v>-3.4635966019300932E-3</v>
      </c>
      <c r="AB726" s="20">
        <f t="shared" si="647"/>
        <v>359.99653640339807</v>
      </c>
      <c r="AC726" s="49">
        <f t="shared" si="648"/>
        <v>6.9222772113106566E-3</v>
      </c>
      <c r="AD726" s="20">
        <f t="shared" si="649"/>
        <v>359.99307772278871</v>
      </c>
      <c r="AF726" s="58">
        <f t="shared" si="666"/>
        <v>6.1113342204661256</v>
      </c>
      <c r="AG726" s="51">
        <f t="shared" si="650"/>
        <v>366.68005322796756</v>
      </c>
      <c r="AH726" s="16">
        <f t="shared" si="651"/>
        <v>250.00912720088698</v>
      </c>
      <c r="AI726" s="52">
        <f t="shared" si="618"/>
        <v>159.84569838686178</v>
      </c>
      <c r="AJ726" s="52">
        <f t="shared" si="652"/>
        <v>4.8421647700479298E-2</v>
      </c>
      <c r="AK726" s="16">
        <f t="shared" si="667"/>
        <v>33.880462455055181</v>
      </c>
      <c r="AL726" s="16">
        <f t="shared" si="668"/>
        <v>33.876998858453248</v>
      </c>
      <c r="AM726" s="32">
        <f t="shared" si="619"/>
        <v>6.1113341870301285</v>
      </c>
      <c r="AN726" s="32">
        <f t="shared" si="620"/>
        <v>-6.3927857709512967E-4</v>
      </c>
      <c r="AO726" s="32">
        <f t="shared" si="621"/>
        <v>5.0738503990856643</v>
      </c>
      <c r="AP726" s="32">
        <f t="shared" si="622"/>
        <v>-6.3927857709512967E-4</v>
      </c>
      <c r="AQ726" s="32">
        <f t="shared" si="623"/>
        <v>3.4065301515268356</v>
      </c>
      <c r="AR726" s="56">
        <f t="shared" si="671"/>
        <v>4038.5243864930735</v>
      </c>
      <c r="AS726" s="56">
        <f t="shared" si="671"/>
        <v>-0.1614672106392801</v>
      </c>
      <c r="AT726" s="56">
        <f t="shared" si="671"/>
        <v>1229.8068846267788</v>
      </c>
      <c r="AU726" s="55">
        <f t="shared" si="654"/>
        <v>0.31005890174502254</v>
      </c>
      <c r="AV726" s="56">
        <f t="shared" si="624"/>
        <v>11547.848533885683</v>
      </c>
      <c r="AW726" s="53">
        <f t="shared" si="625"/>
        <v>1.0320568853589944E-2</v>
      </c>
      <c r="AX726" s="53">
        <f t="shared" si="626"/>
        <v>9.6758746315100494E-2</v>
      </c>
      <c r="AY726" s="56">
        <f t="shared" si="627"/>
        <v>676.64862978174597</v>
      </c>
      <c r="AZ726" s="56">
        <f t="shared" si="628"/>
        <v>399.61424596715449</v>
      </c>
      <c r="BA726" s="53">
        <f t="shared" si="629"/>
        <v>7.4403432051347793E-3</v>
      </c>
      <c r="BB726" s="56">
        <f t="shared" si="630"/>
        <v>277.10849741601152</v>
      </c>
      <c r="BC726" s="56">
        <f t="shared" si="631"/>
        <v>-7.4113601420037867E-2</v>
      </c>
      <c r="BD726" s="53">
        <f t="shared" si="632"/>
        <v>-6.6236972558008289E-8</v>
      </c>
      <c r="BE726" s="32">
        <f t="shared" si="633"/>
        <v>6.1113341542291533</v>
      </c>
      <c r="BF726" s="53">
        <f t="shared" si="634"/>
        <v>9.3488172947108462E-7</v>
      </c>
      <c r="BG726" s="51">
        <f t="shared" si="655"/>
        <v>6.1113350891108826</v>
      </c>
      <c r="BH726" s="51">
        <f t="shared" si="635"/>
        <v>-8.9372221733253817E-3</v>
      </c>
      <c r="BI726" s="51">
        <f t="shared" si="636"/>
        <v>-8.3789413674584645E-2</v>
      </c>
    </row>
    <row r="727" spans="1:61" ht="12.75" customHeight="1" x14ac:dyDescent="0.2">
      <c r="A727" s="45">
        <f t="shared" si="637"/>
        <v>701</v>
      </c>
      <c r="B727" s="57">
        <f t="shared" si="656"/>
        <v>9.6758746315100494E-2</v>
      </c>
      <c r="C727" s="16">
        <f t="shared" si="638"/>
        <v>8.9836469103829586E-2</v>
      </c>
      <c r="D727" s="34">
        <f t="shared" si="639"/>
        <v>1</v>
      </c>
      <c r="E727" s="49">
        <f t="shared" si="657"/>
        <v>7.7782230515801451E-2</v>
      </c>
      <c r="F727" s="49">
        <f t="shared" si="640"/>
        <v>4.495016171576223E-2</v>
      </c>
      <c r="G727" s="20">
        <f t="shared" si="611"/>
        <v>4.495016171576223E-2</v>
      </c>
      <c r="H727" s="49">
        <f t="shared" si="641"/>
        <v>30.023525503608454</v>
      </c>
      <c r="I727" s="20">
        <f t="shared" si="612"/>
        <v>30.023525503608454</v>
      </c>
      <c r="J727" s="57">
        <f t="shared" si="642"/>
        <v>0</v>
      </c>
      <c r="K727" s="16">
        <f t="shared" si="613"/>
        <v>30.023525503608454</v>
      </c>
      <c r="L727" s="34">
        <f t="shared" si="643"/>
        <v>1</v>
      </c>
      <c r="M727" s="49">
        <f t="shared" si="658"/>
        <v>59.976505007579163</v>
      </c>
      <c r="N727" s="20">
        <f t="shared" si="659"/>
        <v>59.976505007579163</v>
      </c>
      <c r="O727" s="16">
        <f t="shared" si="644"/>
        <v>30.023494992420837</v>
      </c>
      <c r="P727" s="49">
        <f t="shared" si="660"/>
        <v>4.4950161715762223E-2</v>
      </c>
      <c r="Q727" s="20">
        <f t="shared" si="614"/>
        <v>4.4950161715762223E-2</v>
      </c>
      <c r="R727" s="49">
        <f t="shared" si="661"/>
        <v>8.9836469103999519E-2</v>
      </c>
      <c r="S727" s="20">
        <f t="shared" si="615"/>
        <v>8.9836469103999519E-2</v>
      </c>
      <c r="T727" s="57">
        <f t="shared" si="662"/>
        <v>-8.3789413674584645E-2</v>
      </c>
      <c r="U727" s="16">
        <f t="shared" si="645"/>
        <v>-6.0071831587831942E-3</v>
      </c>
      <c r="V727" s="16">
        <f t="shared" si="663"/>
        <v>-6.0071831587831942E-3</v>
      </c>
      <c r="W727" s="34">
        <f t="shared" si="616"/>
        <v>4</v>
      </c>
      <c r="X727" s="49">
        <f t="shared" si="664"/>
        <v>59.97647467837848</v>
      </c>
      <c r="Y727" s="20">
        <f t="shared" si="665"/>
        <v>59.97647467837848</v>
      </c>
      <c r="Z727" s="16">
        <f t="shared" si="646"/>
        <v>30.02352532162152</v>
      </c>
      <c r="AA727" s="49">
        <f t="shared" si="617"/>
        <v>-3.4715382956590998E-3</v>
      </c>
      <c r="AB727" s="20">
        <f t="shared" si="647"/>
        <v>359.99652846170432</v>
      </c>
      <c r="AC727" s="49">
        <f t="shared" si="648"/>
        <v>6.9381429892692529E-3</v>
      </c>
      <c r="AD727" s="20">
        <f t="shared" si="649"/>
        <v>359.99306185701073</v>
      </c>
      <c r="AF727" s="58">
        <f t="shared" si="666"/>
        <v>6.1113350891108826</v>
      </c>
      <c r="AG727" s="51">
        <f t="shared" si="650"/>
        <v>366.68010534665297</v>
      </c>
      <c r="AH727" s="16">
        <f t="shared" si="651"/>
        <v>250.00916273635431</v>
      </c>
      <c r="AI727" s="52">
        <f t="shared" si="618"/>
        <v>159.84574382673878</v>
      </c>
      <c r="AJ727" s="52">
        <f t="shared" si="652"/>
        <v>4.8421700011431312E-2</v>
      </c>
      <c r="AK727" s="16">
        <f t="shared" si="667"/>
        <v>33.928884155066612</v>
      </c>
      <c r="AL727" s="16">
        <f t="shared" si="668"/>
        <v>33.925412616770927</v>
      </c>
      <c r="AM727" s="32">
        <f t="shared" si="619"/>
        <v>6.1113350555214563</v>
      </c>
      <c r="AN727" s="32">
        <f t="shared" si="620"/>
        <v>-6.4074368949541892E-4</v>
      </c>
      <c r="AO727" s="32">
        <f t="shared" si="621"/>
        <v>5.070970860635625</v>
      </c>
      <c r="AP727" s="32">
        <f t="shared" si="622"/>
        <v>-6.4074368949541892E-4</v>
      </c>
      <c r="AQ727" s="32">
        <f t="shared" si="623"/>
        <v>3.4108167191201924</v>
      </c>
      <c r="AR727" s="56">
        <f t="shared" si="671"/>
        <v>4043.595357353709</v>
      </c>
      <c r="AS727" s="56">
        <f t="shared" si="671"/>
        <v>-0.16210795432877553</v>
      </c>
      <c r="AT727" s="56">
        <f t="shared" si="671"/>
        <v>1233.2177013458991</v>
      </c>
      <c r="AU727" s="55">
        <f t="shared" si="654"/>
        <v>0.31005890174502254</v>
      </c>
      <c r="AV727" s="56">
        <f t="shared" si="624"/>
        <v>11547.851816631617</v>
      </c>
      <c r="AW727" s="53">
        <f t="shared" si="625"/>
        <v>1.0320571787452935E-2</v>
      </c>
      <c r="AX727" s="53">
        <f t="shared" si="626"/>
        <v>9.6758760068067426E-2</v>
      </c>
      <c r="AY727" s="56">
        <f t="shared" si="627"/>
        <v>676.64853360516986</v>
      </c>
      <c r="AZ727" s="56">
        <f t="shared" si="628"/>
        <v>399.61435956684693</v>
      </c>
      <c r="BA727" s="53">
        <f t="shared" si="629"/>
        <v>7.4403432051347793E-3</v>
      </c>
      <c r="BB727" s="56">
        <f t="shared" si="630"/>
        <v>277.10857619058078</v>
      </c>
      <c r="BC727" s="56">
        <f t="shared" si="631"/>
        <v>-7.440215225784641E-2</v>
      </c>
      <c r="BD727" s="53">
        <f t="shared" si="632"/>
        <v>-6.6494856853998623E-8</v>
      </c>
      <c r="BE727" s="32">
        <f t="shared" si="633"/>
        <v>6.1113350226160259</v>
      </c>
      <c r="BF727" s="53">
        <f t="shared" si="634"/>
        <v>9.3702417835187593E-7</v>
      </c>
      <c r="BG727" s="51">
        <f t="shared" si="655"/>
        <v>6.1113359596402042</v>
      </c>
      <c r="BH727" s="51">
        <f t="shared" si="635"/>
        <v>-8.9372221731010126E-3</v>
      </c>
      <c r="BI727" s="51">
        <f t="shared" si="636"/>
        <v>-8.3789401762933716E-2</v>
      </c>
    </row>
    <row r="728" spans="1:61" ht="12.75" customHeight="1" x14ac:dyDescent="0.2">
      <c r="A728" s="45">
        <f t="shared" si="637"/>
        <v>702</v>
      </c>
      <c r="B728" s="57">
        <f t="shared" si="656"/>
        <v>9.6758760068067426E-2</v>
      </c>
      <c r="C728" s="16">
        <f t="shared" si="638"/>
        <v>8.9820617078771647E-2</v>
      </c>
      <c r="D728" s="34">
        <f t="shared" si="639"/>
        <v>1</v>
      </c>
      <c r="E728" s="49">
        <f t="shared" si="657"/>
        <v>7.7768481725030356E-2</v>
      </c>
      <c r="F728" s="49">
        <f t="shared" si="640"/>
        <v>4.4942271226137656E-2</v>
      </c>
      <c r="G728" s="20">
        <f t="shared" si="611"/>
        <v>4.4942271226137656E-2</v>
      </c>
      <c r="H728" s="49">
        <f t="shared" si="641"/>
        <v>30.023555822061024</v>
      </c>
      <c r="I728" s="20">
        <f t="shared" si="612"/>
        <v>30.023555822061024</v>
      </c>
      <c r="J728" s="57">
        <f t="shared" si="642"/>
        <v>0</v>
      </c>
      <c r="K728" s="16">
        <f t="shared" si="613"/>
        <v>30.023555822061024</v>
      </c>
      <c r="L728" s="34">
        <f t="shared" si="643"/>
        <v>1</v>
      </c>
      <c r="M728" s="49">
        <f t="shared" si="658"/>
        <v>59.97647467837848</v>
      </c>
      <c r="N728" s="20">
        <f t="shared" si="659"/>
        <v>59.97647467837848</v>
      </c>
      <c r="O728" s="16">
        <f t="shared" si="644"/>
        <v>30.02352532162152</v>
      </c>
      <c r="P728" s="49">
        <f t="shared" si="660"/>
        <v>4.4942271226137656E-2</v>
      </c>
      <c r="Q728" s="20">
        <f t="shared" si="614"/>
        <v>4.4942271226137656E-2</v>
      </c>
      <c r="R728" s="49">
        <f t="shared" si="661"/>
        <v>8.9820617079764423E-2</v>
      </c>
      <c r="S728" s="20">
        <f t="shared" si="615"/>
        <v>8.9820617079764423E-2</v>
      </c>
      <c r="T728" s="57">
        <f t="shared" si="662"/>
        <v>-8.3789401762933716E-2</v>
      </c>
      <c r="U728" s="16">
        <f t="shared" si="645"/>
        <v>-6.0209200379033601E-3</v>
      </c>
      <c r="V728" s="16">
        <f t="shared" si="663"/>
        <v>-6.0209200379033601E-3</v>
      </c>
      <c r="W728" s="34">
        <f t="shared" si="616"/>
        <v>4</v>
      </c>
      <c r="X728" s="49">
        <f t="shared" si="664"/>
        <v>59.976444360759395</v>
      </c>
      <c r="Y728" s="20">
        <f t="shared" si="665"/>
        <v>59.976444360759395</v>
      </c>
      <c r="Z728" s="16">
        <f t="shared" si="646"/>
        <v>30.023555639240605</v>
      </c>
      <c r="AA728" s="49">
        <f t="shared" si="617"/>
        <v>-3.4794810586965155E-3</v>
      </c>
      <c r="AB728" s="20">
        <f t="shared" si="647"/>
        <v>359.99652051894128</v>
      </c>
      <c r="AC728" s="49">
        <f t="shared" si="648"/>
        <v>6.9540108288379488E-3</v>
      </c>
      <c r="AD728" s="20">
        <f t="shared" si="649"/>
        <v>359.99304598917115</v>
      </c>
      <c r="AF728" s="58">
        <f t="shared" si="666"/>
        <v>6.1113359596402042</v>
      </c>
      <c r="AG728" s="51">
        <f t="shared" si="650"/>
        <v>366.68015757841226</v>
      </c>
      <c r="AH728" s="16">
        <f t="shared" si="651"/>
        <v>250.00919834891747</v>
      </c>
      <c r="AI728" s="52">
        <f t="shared" si="618"/>
        <v>159.84578936520617</v>
      </c>
      <c r="AJ728" s="52">
        <f t="shared" si="652"/>
        <v>4.842175228486667E-2</v>
      </c>
      <c r="AK728" s="16">
        <f t="shared" si="667"/>
        <v>33.977305907351479</v>
      </c>
      <c r="AL728" s="16">
        <f t="shared" si="668"/>
        <v>33.97382642629276</v>
      </c>
      <c r="AM728" s="32">
        <f t="shared" si="619"/>
        <v>6.1113359258969764</v>
      </c>
      <c r="AN728" s="32">
        <f t="shared" si="620"/>
        <v>-6.4220899659169005E-4</v>
      </c>
      <c r="AO728" s="32">
        <f t="shared" si="621"/>
        <v>5.0680876992530193</v>
      </c>
      <c r="AP728" s="32">
        <f t="shared" si="622"/>
        <v>-6.4220899659169005E-4</v>
      </c>
      <c r="AQ728" s="32">
        <f t="shared" si="623"/>
        <v>3.4151008582235596</v>
      </c>
      <c r="AR728" s="56">
        <f t="shared" si="671"/>
        <v>4048.6634450529618</v>
      </c>
      <c r="AS728" s="56">
        <f t="shared" si="671"/>
        <v>-0.16275016332536724</v>
      </c>
      <c r="AT728" s="56">
        <f t="shared" si="671"/>
        <v>1236.6328022041225</v>
      </c>
      <c r="AU728" s="55">
        <f t="shared" si="654"/>
        <v>0.31005890174502254</v>
      </c>
      <c r="AV728" s="56">
        <f t="shared" si="624"/>
        <v>11547.855106500092</v>
      </c>
      <c r="AW728" s="53">
        <f t="shared" si="625"/>
        <v>1.0320574727681499E-2</v>
      </c>
      <c r="AX728" s="53">
        <f t="shared" si="626"/>
        <v>9.6758773850872073E-2</v>
      </c>
      <c r="AY728" s="56">
        <f t="shared" si="627"/>
        <v>676.64843721996169</v>
      </c>
      <c r="AZ728" s="56">
        <f t="shared" si="628"/>
        <v>399.61447341301545</v>
      </c>
      <c r="BA728" s="53">
        <f t="shared" si="629"/>
        <v>7.4403432051347793E-3</v>
      </c>
      <c r="BB728" s="56">
        <f t="shared" si="630"/>
        <v>277.10865513606632</v>
      </c>
      <c r="BC728" s="56">
        <f t="shared" si="631"/>
        <v>-7.4691329120071259E-2</v>
      </c>
      <c r="BD728" s="53">
        <f t="shared" si="632"/>
        <v>-6.6753300641921463E-8</v>
      </c>
      <c r="BE728" s="32">
        <f t="shared" si="633"/>
        <v>6.1113358928869035</v>
      </c>
      <c r="BF728" s="53">
        <f t="shared" si="634"/>
        <v>9.3916691105756116E-7</v>
      </c>
      <c r="BG728" s="51">
        <f t="shared" si="655"/>
        <v>6.1113368320538148</v>
      </c>
      <c r="BH728" s="51">
        <f t="shared" si="635"/>
        <v>-8.9372221728761005E-3</v>
      </c>
      <c r="BI728" s="51">
        <f t="shared" si="636"/>
        <v>-8.3789389825442789E-2</v>
      </c>
    </row>
    <row r="729" spans="1:61" ht="12.75" customHeight="1" x14ac:dyDescent="0.2">
      <c r="A729" s="45">
        <f t="shared" si="637"/>
        <v>703</v>
      </c>
      <c r="B729" s="57">
        <f t="shared" si="656"/>
        <v>9.6758773850872073E-2</v>
      </c>
      <c r="C729" s="16">
        <f t="shared" si="638"/>
        <v>8.9804763022016232E-2</v>
      </c>
      <c r="D729" s="34">
        <f t="shared" si="639"/>
        <v>1</v>
      </c>
      <c r="E729" s="49">
        <f t="shared" si="657"/>
        <v>7.7754731192632737E-2</v>
      </c>
      <c r="F729" s="49">
        <f t="shared" si="640"/>
        <v>4.4934379689684126E-2</v>
      </c>
      <c r="G729" s="20">
        <f t="shared" si="611"/>
        <v>4.4934379689684126E-2</v>
      </c>
      <c r="H729" s="49">
        <f t="shared" si="641"/>
        <v>30.023586128932507</v>
      </c>
      <c r="I729" s="20">
        <f t="shared" si="612"/>
        <v>30.023586128932507</v>
      </c>
      <c r="J729" s="57">
        <f t="shared" si="642"/>
        <v>0</v>
      </c>
      <c r="K729" s="16">
        <f t="shared" si="613"/>
        <v>30.023586128932507</v>
      </c>
      <c r="L729" s="34">
        <f t="shared" si="643"/>
        <v>1</v>
      </c>
      <c r="M729" s="49">
        <f t="shared" si="658"/>
        <v>59.976444360759395</v>
      </c>
      <c r="N729" s="20">
        <f t="shared" si="659"/>
        <v>59.976444360759395</v>
      </c>
      <c r="O729" s="16">
        <f t="shared" si="644"/>
        <v>30.023555639240605</v>
      </c>
      <c r="P729" s="49">
        <f t="shared" si="660"/>
        <v>4.4934379689684126E-2</v>
      </c>
      <c r="Q729" s="20">
        <f t="shared" si="614"/>
        <v>4.4934379689684126E-2</v>
      </c>
      <c r="R729" s="49">
        <f t="shared" si="661"/>
        <v>8.9804763020368716E-2</v>
      </c>
      <c r="S729" s="20">
        <f t="shared" si="615"/>
        <v>8.9804763020368716E-2</v>
      </c>
      <c r="T729" s="57">
        <f t="shared" si="662"/>
        <v>-8.3789389825442789E-2</v>
      </c>
      <c r="U729" s="16">
        <f t="shared" si="645"/>
        <v>-6.0346586328100527E-3</v>
      </c>
      <c r="V729" s="16">
        <f t="shared" si="663"/>
        <v>-6.0346586328100527E-3</v>
      </c>
      <c r="W729" s="34">
        <f t="shared" si="616"/>
        <v>4</v>
      </c>
      <c r="X729" s="49">
        <f t="shared" si="664"/>
        <v>59.976414054723406</v>
      </c>
      <c r="Y729" s="20">
        <f t="shared" si="665"/>
        <v>59.976414054723406</v>
      </c>
      <c r="Z729" s="16">
        <f t="shared" si="646"/>
        <v>30.023585945276594</v>
      </c>
      <c r="AA729" s="49">
        <f t="shared" si="617"/>
        <v>-3.4874248310539468E-3</v>
      </c>
      <c r="AB729" s="20">
        <f t="shared" si="647"/>
        <v>359.99651257516894</v>
      </c>
      <c r="AC729" s="49">
        <f t="shared" si="648"/>
        <v>6.9698807159078047E-3</v>
      </c>
      <c r="AD729" s="20">
        <f t="shared" si="649"/>
        <v>359.99303011928407</v>
      </c>
      <c r="AF729" s="58">
        <f t="shared" si="666"/>
        <v>6.1113368320538148</v>
      </c>
      <c r="AG729" s="51">
        <f t="shared" si="650"/>
        <v>366.68020992322892</v>
      </c>
      <c r="AH729" s="16">
        <f t="shared" si="651"/>
        <v>250.00923403856518</v>
      </c>
      <c r="AI729" s="52">
        <f t="shared" si="618"/>
        <v>159.84583500224957</v>
      </c>
      <c r="AJ729" s="52">
        <f t="shared" si="652"/>
        <v>4.8421804520728529E-2</v>
      </c>
      <c r="AK729" s="16">
        <f t="shared" si="667"/>
        <v>34.025727711872207</v>
      </c>
      <c r="AL729" s="16">
        <f t="shared" si="668"/>
        <v>34.022240287041143</v>
      </c>
      <c r="AM729" s="32">
        <f t="shared" si="619"/>
        <v>6.1113367981564153</v>
      </c>
      <c r="AN729" s="32">
        <f t="shared" si="620"/>
        <v>-6.4367448731466204E-4</v>
      </c>
      <c r="AO729" s="32">
        <f t="shared" si="621"/>
        <v>5.0652009169796548</v>
      </c>
      <c r="AP729" s="32">
        <f t="shared" si="622"/>
        <v>-6.4367448731466204E-4</v>
      </c>
      <c r="AQ729" s="32">
        <f t="shared" si="623"/>
        <v>3.4193825657754613</v>
      </c>
      <c r="AR729" s="56">
        <f t="shared" si="671"/>
        <v>4053.7286459699417</v>
      </c>
      <c r="AS729" s="56">
        <f t="shared" si="671"/>
        <v>-0.16339383781268191</v>
      </c>
      <c r="AT729" s="56">
        <f t="shared" si="671"/>
        <v>1240.0521847698981</v>
      </c>
      <c r="AU729" s="55">
        <f t="shared" si="654"/>
        <v>0.31005890174502254</v>
      </c>
      <c r="AV729" s="56">
        <f t="shared" si="624"/>
        <v>11547.858403490065</v>
      </c>
      <c r="AW729" s="53">
        <f t="shared" si="625"/>
        <v>1.0320577674274703E-2</v>
      </c>
      <c r="AX729" s="53">
        <f t="shared" si="626"/>
        <v>9.6758787663510065E-2</v>
      </c>
      <c r="AY729" s="56">
        <f t="shared" si="627"/>
        <v>676.64834062615205</v>
      </c>
      <c r="AZ729" s="56">
        <f t="shared" si="628"/>
        <v>399.61458750562394</v>
      </c>
      <c r="BA729" s="53">
        <f t="shared" si="629"/>
        <v>7.4403432051347793E-3</v>
      </c>
      <c r="BB729" s="56">
        <f t="shared" si="630"/>
        <v>277.1087342524433</v>
      </c>
      <c r="BC729" s="56">
        <f t="shared" si="631"/>
        <v>-7.498113191519451E-2</v>
      </c>
      <c r="BD729" s="53">
        <f t="shared" si="632"/>
        <v>-6.7012303839985228E-8</v>
      </c>
      <c r="BE729" s="32">
        <f t="shared" si="633"/>
        <v>6.1113367650415107</v>
      </c>
      <c r="BF729" s="53">
        <f t="shared" si="634"/>
        <v>9.413099113983571E-7</v>
      </c>
      <c r="BG729" s="51">
        <f t="shared" si="655"/>
        <v>6.1113377063514225</v>
      </c>
      <c r="BH729" s="51">
        <f t="shared" si="635"/>
        <v>-8.9372221726506471E-3</v>
      </c>
      <c r="BI729" s="51">
        <f t="shared" si="636"/>
        <v>-8.3789377862115683E-2</v>
      </c>
    </row>
    <row r="730" spans="1:61" ht="12.75" customHeight="1" x14ac:dyDescent="0.2">
      <c r="A730" s="45">
        <f t="shared" si="637"/>
        <v>704</v>
      </c>
      <c r="B730" s="57">
        <f t="shared" si="656"/>
        <v>9.6758787663510065E-2</v>
      </c>
      <c r="C730" s="16">
        <f t="shared" si="638"/>
        <v>8.9788906947603664E-2</v>
      </c>
      <c r="D730" s="34">
        <f t="shared" si="639"/>
        <v>1</v>
      </c>
      <c r="E730" s="49">
        <f t="shared" si="657"/>
        <v>7.7740978930763011E-2</v>
      </c>
      <c r="F730" s="49">
        <f t="shared" si="640"/>
        <v>4.492648711343035E-2</v>
      </c>
      <c r="G730" s="20">
        <f t="shared" ref="G730:G793" si="672">MOD(IF(OR(D730=2,D730=3,D730=6,D730=7,D730=10,D730=11,D730=14,D730=15),180+F730,F730),360)</f>
        <v>4.492648711343035E-2</v>
      </c>
      <c r="H730" s="49">
        <f t="shared" si="641"/>
        <v>30.023616424221391</v>
      </c>
      <c r="I730" s="20">
        <f t="shared" ref="I730:I793" si="673">IF(D730&gt;8,360-H730,H730)</f>
        <v>30.023616424221391</v>
      </c>
      <c r="J730" s="57">
        <f t="shared" si="642"/>
        <v>0</v>
      </c>
      <c r="K730" s="16">
        <f t="shared" ref="K730:K793" si="674">MOD(I730+J730,360)</f>
        <v>30.023616424221391</v>
      </c>
      <c r="L730" s="34">
        <f t="shared" si="643"/>
        <v>1</v>
      </c>
      <c r="M730" s="49">
        <f t="shared" si="658"/>
        <v>59.976414054723406</v>
      </c>
      <c r="N730" s="20">
        <f t="shared" si="659"/>
        <v>59.976414054723406</v>
      </c>
      <c r="O730" s="16">
        <f t="shared" si="644"/>
        <v>30.023585945276594</v>
      </c>
      <c r="P730" s="49">
        <f t="shared" si="660"/>
        <v>4.4926487113430322E-2</v>
      </c>
      <c r="Q730" s="20">
        <f t="shared" ref="Q730:Q793" si="675">MOD(IF(OR(L730=2,L730=3,L730=6,L730=7,L730=10,L730=11,L730=14,L730=15),180+P730,P730),360)</f>
        <v>4.4926487113430322E-2</v>
      </c>
      <c r="R730" s="49">
        <f t="shared" si="661"/>
        <v>8.9788906945022964E-2</v>
      </c>
      <c r="S730" s="20">
        <f t="shared" ref="S730:S793" si="676">MOD(IF(OR(L730=3,L730=4,L730=7,L730=8,L730=11,L730=12,L730=15,L730=16),360-R730,R730),360)</f>
        <v>8.9788906945022964E-2</v>
      </c>
      <c r="T730" s="57">
        <f t="shared" si="662"/>
        <v>-8.3789377862115683E-2</v>
      </c>
      <c r="U730" s="16">
        <f t="shared" si="645"/>
        <v>-6.048398931352672E-3</v>
      </c>
      <c r="V730" s="16">
        <f t="shared" si="663"/>
        <v>-6.048398931352672E-3</v>
      </c>
      <c r="W730" s="34">
        <f t="shared" ref="W730:W793" si="677">IF(AND(E730&gt;=0,V730&lt;0),IF(L730=1,4,IF(L730=2,3,IF(L730=7,6,IF(L730=8,5,IF(L730=11,10,IF(L730=12,9,IF(L730=13,16,IF(L730=14,15,L730)))))))),L730)</f>
        <v>4</v>
      </c>
      <c r="X730" s="49">
        <f t="shared" si="664"/>
        <v>59.976383760272036</v>
      </c>
      <c r="Y730" s="20">
        <f t="shared" si="665"/>
        <v>59.976383760272036</v>
      </c>
      <c r="Z730" s="16">
        <f t="shared" si="646"/>
        <v>30.023616239727964</v>
      </c>
      <c r="AA730" s="49">
        <f t="shared" ref="AA730:AA793" si="678">DEGREES(ATAN(TAN(RADIANS(K730))*SIN(RADIANS(V730))))</f>
        <v>-3.4953696057018831E-3</v>
      </c>
      <c r="AB730" s="20">
        <f t="shared" si="647"/>
        <v>359.99650463039427</v>
      </c>
      <c r="AC730" s="49">
        <f t="shared" si="648"/>
        <v>6.9857525321876295E-3</v>
      </c>
      <c r="AD730" s="20">
        <f t="shared" si="649"/>
        <v>359.99301424746784</v>
      </c>
      <c r="AF730" s="58">
        <f t="shared" si="666"/>
        <v>6.1113377063514225</v>
      </c>
      <c r="AG730" s="51">
        <f t="shared" si="650"/>
        <v>366.68026238108536</v>
      </c>
      <c r="AH730" s="16">
        <f t="shared" si="651"/>
        <v>250.0092698052855</v>
      </c>
      <c r="AI730" s="52">
        <f t="shared" ref="AI730:AI793" si="679">AG730^2*$H$7/2</f>
        <v>159.84588073785372</v>
      </c>
      <c r="AJ730" s="52">
        <f t="shared" si="652"/>
        <v>4.8421856719187417E-2</v>
      </c>
      <c r="AK730" s="16">
        <f t="shared" si="667"/>
        <v>34.074149568591395</v>
      </c>
      <c r="AL730" s="16">
        <f t="shared" si="668"/>
        <v>34.070654198985665</v>
      </c>
      <c r="AM730" s="32">
        <f t="shared" ref="AM730:AM793" si="680">AF730*COS(RADIANS($V730))</f>
        <v>6.1113376722994808</v>
      </c>
      <c r="AN730" s="32">
        <f t="shared" ref="AN730:AN793" si="681">AF730*SIN(RADIANS($V730))</f>
        <v>-6.4514016036971902E-4</v>
      </c>
      <c r="AO730" s="32">
        <f t="shared" ref="AO730:AO793" si="682">AM730*COS(RADIANS(AL730))</f>
        <v>5.0623105158630608</v>
      </c>
      <c r="AP730" s="32">
        <f t="shared" ref="AP730:AP793" si="683">AN730</f>
        <v>-6.4514016036971902E-4</v>
      </c>
      <c r="AQ730" s="32">
        <f t="shared" ref="AQ730:AQ793" si="684">AM730*SIN(RADIANS(AL730))</f>
        <v>3.4236618387114559</v>
      </c>
      <c r="AR730" s="56">
        <f t="shared" si="671"/>
        <v>4058.7909564858046</v>
      </c>
      <c r="AS730" s="56">
        <f t="shared" si="671"/>
        <v>-0.16403897797305161</v>
      </c>
      <c r="AT730" s="56">
        <f t="shared" si="671"/>
        <v>1243.4758466086096</v>
      </c>
      <c r="AU730" s="55">
        <f t="shared" si="654"/>
        <v>0.31005890174502254</v>
      </c>
      <c r="AV730" s="56">
        <f t="shared" ref="AV730:AV793" si="685">AI730*AU730*$C$16</f>
        <v>11547.861707600434</v>
      </c>
      <c r="AW730" s="53">
        <f t="shared" ref="AW730:AW793" si="686">(AV730/$C$6)*$H$8^2</f>
        <v>1.0320580627231565E-2</v>
      </c>
      <c r="AX730" s="53">
        <f t="shared" ref="AX730:AX793" si="687">AW730*360 / (2*PI()*AF730)</f>
        <v>9.6758801505976766E-2</v>
      </c>
      <c r="AY730" s="56">
        <f t="shared" ref="AY730:AY793" si="688">550*$H$19*$C$13/AG730</f>
        <v>676.64824382377367</v>
      </c>
      <c r="AZ730" s="56">
        <f t="shared" ref="AZ730:AZ793" si="689">AI730*$C$18*$C$19</f>
        <v>399.61470184463428</v>
      </c>
      <c r="BA730" s="53">
        <f t="shared" ref="BA730:BA793" si="690">ABS((AU730^2)/(PI()*$C$17*$C$14))</f>
        <v>7.4403432051347793E-3</v>
      </c>
      <c r="BB730" s="56">
        <f t="shared" ref="BB730:BB793" si="691">BA730*AI730*$C$16</f>
        <v>277.10881353968512</v>
      </c>
      <c r="BC730" s="56">
        <f t="shared" ref="BC730:BC793" si="692">AY730-AZ730-BB730</f>
        <v>-7.5271560545729699E-2</v>
      </c>
      <c r="BD730" s="53">
        <f t="shared" ref="BD730:BD793" si="693">(BC730/$C$6)*$H$8^2</f>
        <v>-6.7271866361064098E-8</v>
      </c>
      <c r="BE730" s="32">
        <f t="shared" ref="BE730:BE793" si="694">AF730+BD730</f>
        <v>6.1113376390795562</v>
      </c>
      <c r="BF730" s="53">
        <f t="shared" ref="BF730:BF793" si="695">-$H$9*SIN(RADIANS(V730))</f>
        <v>9.4345317747896519E-7</v>
      </c>
      <c r="BG730" s="51">
        <f t="shared" si="655"/>
        <v>6.111338582532734</v>
      </c>
      <c r="BH730" s="51">
        <f t="shared" ref="BH730:BH793" si="696">-$H$9*COS(RADIANS(V730))</f>
        <v>-8.9372221724246508E-3</v>
      </c>
      <c r="BI730" s="51">
        <f t="shared" ref="BI730:BI793" si="697">BH730*360 / (2*PI()*AF730)</f>
        <v>-8.3789365872956392E-2</v>
      </c>
    </row>
    <row r="731" spans="1:61" ht="12.75" customHeight="1" x14ac:dyDescent="0.2">
      <c r="A731" s="45">
        <f t="shared" ref="A731:A794" si="698">A730+1</f>
        <v>705</v>
      </c>
      <c r="B731" s="57">
        <f t="shared" si="656"/>
        <v>9.6758801505976766E-2</v>
      </c>
      <c r="C731" s="16">
        <f t="shared" ref="C731:C794" si="699">MOD(AD730+B731,360)</f>
        <v>8.9773048973825098E-2</v>
      </c>
      <c r="D731" s="34">
        <f t="shared" ref="D731:D794" si="700">IF($O730&gt;=270,IF(C731&gt;270,16,IF(C731&gt;180,15,IF(C731&gt;90,14,13))),IF($O730&gt;=180,IF(C731&gt;270,12,IF(C731&gt;180,11,IF(C731&gt;90,10,9))),IF($O730&gt;=90,IF(C731&gt;270,8,IF(C731&gt;180,7,IF(C731&gt;90,6,5))),IF(C731&gt;270,4,IF(C731&gt;180,3,IF(C731&gt;90,2,1))))))</f>
        <v>1</v>
      </c>
      <c r="E731" s="49">
        <f t="shared" si="657"/>
        <v>7.7727225041837891E-2</v>
      </c>
      <c r="F731" s="49">
        <f t="shared" ref="F731:F794" si="701">IF(OR(N730=90, N730=270), 0, DEGREES(ATAN(COS(RADIANS(Y730))*TAN(RADIANS(C731)))))</f>
        <v>4.4918593556567708E-2</v>
      </c>
      <c r="G731" s="20">
        <f t="shared" si="672"/>
        <v>4.4918593556567708E-2</v>
      </c>
      <c r="H731" s="49">
        <f t="shared" ref="H731:H794" si="702">DEGREES(ACOS(SIN(RADIANS(Y730))*COS(RADIANS(G731))))</f>
        <v>30.023646707926275</v>
      </c>
      <c r="I731" s="20">
        <f t="shared" si="673"/>
        <v>30.023646707926275</v>
      </c>
      <c r="J731" s="57">
        <f t="shared" ref="J731:J794" si="703">J730</f>
        <v>0</v>
      </c>
      <c r="K731" s="16">
        <f t="shared" si="674"/>
        <v>30.023646707926275</v>
      </c>
      <c r="L731" s="34">
        <f t="shared" ref="L731:L794" si="704">IF(J731&gt;0,IF(K731&gt;=270,IF(D731=9,16,IF(D731=12,13,IF(D731=14,11,IF(D731=15,10,D731)))),IF(K731&gt;=180,IF(D731=2,14,IF(D731=3,15,IF(D731=5,9,IF(D731=8,12,D731)))),IF(K731&gt;=90,IF(D731=1,8,IF(D731=4,5,IF(D731=6,3,IF(D731=7,2,D731)))),IF(D731=10,6,IF(D731=11,7,IF(D731=13,1,IF(D731=16,4,D731))))))),IF(K731&gt;=270,IF(D731=1,13,IF(D731=4,16,IF(D731=6,10,IF(D731=7,11,D731)))),IF(K731&gt;=180,IF(D731=10,15,IF(D731=11,14,IF(D731=13,12,IF(D731=16,9,D731)))),IF(K731&gt;=90,IF(D731=9,5,IF(D731=12,8,IF(D731=14,2,IF(D731=15,3,D731)))),IF(D731=2,7,IF(D731=3,6,IF(D731=5,4,IF(D731=8,1,D731))))))))</f>
        <v>1</v>
      </c>
      <c r="M731" s="49">
        <f t="shared" si="658"/>
        <v>59.976383760272036</v>
      </c>
      <c r="N731" s="20">
        <f t="shared" si="659"/>
        <v>59.976383760272036</v>
      </c>
      <c r="O731" s="16">
        <f t="shared" ref="O731:O794" si="705">MOD(90-N731,360)</f>
        <v>30.023616239727964</v>
      </c>
      <c r="P731" s="49">
        <f t="shared" si="660"/>
        <v>4.4918593556567715E-2</v>
      </c>
      <c r="Q731" s="20">
        <f t="shared" si="675"/>
        <v>4.4918593556567715E-2</v>
      </c>
      <c r="R731" s="49">
        <f t="shared" si="661"/>
        <v>8.9773048974460992E-2</v>
      </c>
      <c r="S731" s="20">
        <f t="shared" si="676"/>
        <v>8.9773048974460992E-2</v>
      </c>
      <c r="T731" s="57">
        <f t="shared" si="662"/>
        <v>-8.3789365872956392E-2</v>
      </c>
      <c r="U731" s="16">
        <f t="shared" ref="U731:U794" si="706">E731+T731</f>
        <v>-6.062140831118501E-3</v>
      </c>
      <c r="V731" s="16">
        <f t="shared" si="663"/>
        <v>-6.062140831118501E-3</v>
      </c>
      <c r="W731" s="34">
        <f t="shared" si="677"/>
        <v>4</v>
      </c>
      <c r="X731" s="49">
        <f t="shared" si="664"/>
        <v>59.976353477406668</v>
      </c>
      <c r="Y731" s="20">
        <f t="shared" si="665"/>
        <v>59.976353477406668</v>
      </c>
      <c r="Z731" s="16">
        <f t="shared" ref="Z731:Z794" si="707">MOD(90-Y731,360)</f>
        <v>30.023646522593332</v>
      </c>
      <c r="AA731" s="49">
        <f t="shared" si="678"/>
        <v>-3.5033153234482507E-3</v>
      </c>
      <c r="AB731" s="20">
        <f t="shared" ref="AB731:AB794" si="708">MOD(IF(OR(W731=2,W731=3,W731=6,W731=7,W731=10,W731=11,W731=14,W731=15),180+AA731,AA731),360)</f>
        <v>359.99649668467657</v>
      </c>
      <c r="AC731" s="49">
        <f t="shared" ref="AC731:AC794" si="709">DEGREES(ACOS(COS(RADIANS(V731))*COS(RADIANS(AB731))))</f>
        <v>7.0016262125142201E-3</v>
      </c>
      <c r="AD731" s="20">
        <f t="shared" ref="AD731:AD794" si="710">MOD(IF(OR(W731=3,W731=4,W731=7,W731=8,W731=11,W731=12,W731=15,W731=16),360-AC731,AC731),360)</f>
        <v>359.99299837378749</v>
      </c>
      <c r="AF731" s="58">
        <f t="shared" si="666"/>
        <v>6.111338582532734</v>
      </c>
      <c r="AG731" s="51">
        <f t="shared" ref="AG731:AG794" si="711">AF731/$H$8</f>
        <v>366.68031495196402</v>
      </c>
      <c r="AH731" s="16">
        <f t="shared" ref="AH731:AH794" si="712">AG731/(5280/3600)</f>
        <v>250.00930564906639</v>
      </c>
      <c r="AI731" s="52">
        <f t="shared" si="679"/>
        <v>159.84592657200335</v>
      </c>
      <c r="AJ731" s="52">
        <f t="shared" ref="AJ731:AJ794" si="713">MOD(Q731-AB731,360)</f>
        <v>4.8421908880015962E-2</v>
      </c>
      <c r="AK731" s="16">
        <f t="shared" si="667"/>
        <v>34.122571477471411</v>
      </c>
      <c r="AL731" s="16">
        <f t="shared" si="668"/>
        <v>34.119068162147983</v>
      </c>
      <c r="AM731" s="32">
        <f t="shared" si="680"/>
        <v>6.1113385483258806</v>
      </c>
      <c r="AN731" s="32">
        <f t="shared" si="681"/>
        <v>-6.4660600483461761E-4</v>
      </c>
      <c r="AO731" s="32">
        <f t="shared" si="682"/>
        <v>5.0594164979502541</v>
      </c>
      <c r="AP731" s="32">
        <f t="shared" si="683"/>
        <v>-6.4660600483461761E-4</v>
      </c>
      <c r="AQ731" s="32">
        <f t="shared" si="684"/>
        <v>3.4279386739734234</v>
      </c>
      <c r="AR731" s="56">
        <f t="shared" ref="AR731:AT746" si="714">AR730+AO731</f>
        <v>4063.8503729837548</v>
      </c>
      <c r="AS731" s="56">
        <f t="shared" si="714"/>
        <v>-0.16468558397788624</v>
      </c>
      <c r="AT731" s="56">
        <f t="shared" si="714"/>
        <v>1246.9037852825829</v>
      </c>
      <c r="AU731" s="55">
        <f t="shared" ref="AU731:AU794" si="715">$H$15</f>
        <v>0.31005890174502254</v>
      </c>
      <c r="AV731" s="56">
        <f t="shared" si="685"/>
        <v>11547.865018830093</v>
      </c>
      <c r="AW731" s="53">
        <f t="shared" si="686"/>
        <v>1.0320583586551094E-2</v>
      </c>
      <c r="AX731" s="53">
        <f t="shared" si="687"/>
        <v>9.6758815378267499E-2</v>
      </c>
      <c r="AY731" s="56">
        <f t="shared" si="688"/>
        <v>676.64814681285907</v>
      </c>
      <c r="AZ731" s="56">
        <f t="shared" si="689"/>
        <v>399.61481643000837</v>
      </c>
      <c r="BA731" s="53">
        <f t="shared" si="690"/>
        <v>7.4403432051347793E-3</v>
      </c>
      <c r="BB731" s="56">
        <f t="shared" si="691"/>
        <v>277.10889299776539</v>
      </c>
      <c r="BC731" s="56">
        <f t="shared" si="692"/>
        <v>-7.5562614914701953E-2</v>
      </c>
      <c r="BD731" s="53">
        <f t="shared" si="693"/>
        <v>-6.7531988118489462E-8</v>
      </c>
      <c r="BE731" s="32">
        <f t="shared" si="694"/>
        <v>6.111338515000746</v>
      </c>
      <c r="BF731" s="53">
        <f t="shared" si="695"/>
        <v>9.4559669332464461E-7</v>
      </c>
      <c r="BG731" s="51">
        <f t="shared" ref="BG731:BG794" si="716">BE731+BF731</f>
        <v>6.1113394605974394</v>
      </c>
      <c r="BH731" s="51">
        <f t="shared" si="696"/>
        <v>-8.937222172198115E-3</v>
      </c>
      <c r="BI731" s="51">
        <f t="shared" si="697"/>
        <v>-8.3789353857968984E-2</v>
      </c>
    </row>
    <row r="732" spans="1:61" ht="12.75" customHeight="1" x14ac:dyDescent="0.2">
      <c r="A732" s="45">
        <f t="shared" si="698"/>
        <v>706</v>
      </c>
      <c r="B732" s="57">
        <f t="shared" ref="B732:B795" si="717">AX731</f>
        <v>9.6758815378267499E-2</v>
      </c>
      <c r="C732" s="16">
        <f t="shared" si="699"/>
        <v>8.9757189165766249E-2</v>
      </c>
      <c r="D732" s="34">
        <f t="shared" si="700"/>
        <v>1</v>
      </c>
      <c r="E732" s="49">
        <f t="shared" ref="E732:E795" si="718">DEGREES(ASIN(SIN(RADIANS(Y731))*SIN(RADIANS(C732))))</f>
        <v>7.7713469582207664E-2</v>
      </c>
      <c r="F732" s="49">
        <f t="shared" si="701"/>
        <v>4.4910699051666267E-2</v>
      </c>
      <c r="G732" s="20">
        <f t="shared" si="672"/>
        <v>4.4910699051666267E-2</v>
      </c>
      <c r="H732" s="49">
        <f t="shared" si="702"/>
        <v>30.023676980045774</v>
      </c>
      <c r="I732" s="20">
        <f t="shared" si="673"/>
        <v>30.023676980045774</v>
      </c>
      <c r="J732" s="57">
        <f t="shared" si="703"/>
        <v>0</v>
      </c>
      <c r="K732" s="16">
        <f t="shared" si="674"/>
        <v>30.023676980045774</v>
      </c>
      <c r="L732" s="34">
        <f t="shared" si="704"/>
        <v>1</v>
      </c>
      <c r="M732" s="49">
        <f t="shared" ref="M732:M795" si="719">DEGREES(ACOS(SIN(RADIANS(K732))*COS(RADIANS(E732))))</f>
        <v>59.976353477406654</v>
      </c>
      <c r="N732" s="20">
        <f t="shared" ref="N732:N795" si="720">MOD(IF(AND(L732&gt;=5,L732&lt;=12),360-M732,M732),360)</f>
        <v>59.976353477406654</v>
      </c>
      <c r="O732" s="16">
        <f t="shared" si="705"/>
        <v>30.023646522593346</v>
      </c>
      <c r="P732" s="49">
        <f t="shared" ref="P732:P795" si="721">IF(OR(N732=90, N732=270), 0, DEGREES(ATAN(TAN(RADIANS(K732))*SIN(RADIANS(E732)))))</f>
        <v>4.4910699051666281E-2</v>
      </c>
      <c r="Q732" s="20">
        <f t="shared" si="675"/>
        <v>4.4910699051666281E-2</v>
      </c>
      <c r="R732" s="49">
        <f t="shared" ref="R732:R795" si="722">DEGREES(ACOS(COS(RADIANS(E732))*COS(RADIANS(Q732))))</f>
        <v>8.9757189168591753E-2</v>
      </c>
      <c r="S732" s="20">
        <f t="shared" si="676"/>
        <v>8.9757189168591753E-2</v>
      </c>
      <c r="T732" s="57">
        <f t="shared" ref="T732:T795" si="723">BI731</f>
        <v>-8.3789353857968984E-2</v>
      </c>
      <c r="U732" s="16">
        <f t="shared" si="706"/>
        <v>-6.0758842757613202E-3</v>
      </c>
      <c r="V732" s="16">
        <f t="shared" ref="V732:V795" si="724">IF(U732&lt;-90,-90,U732)</f>
        <v>-6.0758842757613202E-3</v>
      </c>
      <c r="W732" s="34">
        <f t="shared" si="677"/>
        <v>4</v>
      </c>
      <c r="X732" s="49">
        <f t="shared" ref="X732:X795" si="725">DEGREES(ACOS(SIN(RADIANS(K732))*COS(RADIANS(V732))))</f>
        <v>59.976323206128683</v>
      </c>
      <c r="Y732" s="20">
        <f t="shared" ref="Y732:Y795" si="726">MOD(IF(AND(W732&gt;=5,W732&lt;=12),360-X732,X732),360)</f>
        <v>59.976323206128683</v>
      </c>
      <c r="Z732" s="16">
        <f t="shared" si="707"/>
        <v>30.023676793871317</v>
      </c>
      <c r="AA732" s="49">
        <f t="shared" si="678"/>
        <v>-3.5112619517225756E-3</v>
      </c>
      <c r="AB732" s="20">
        <f t="shared" si="708"/>
        <v>359.9964887380483</v>
      </c>
      <c r="AC732" s="49">
        <f t="shared" si="709"/>
        <v>7.0175016922841499E-3</v>
      </c>
      <c r="AD732" s="20">
        <f t="shared" si="710"/>
        <v>359.9929824983077</v>
      </c>
      <c r="AF732" s="58">
        <f t="shared" ref="AF732:AF795" si="727">BG731</f>
        <v>6.1113394605974394</v>
      </c>
      <c r="AG732" s="51">
        <f t="shared" si="711"/>
        <v>366.68036763584638</v>
      </c>
      <c r="AH732" s="16">
        <f t="shared" si="712"/>
        <v>250.00934156989527</v>
      </c>
      <c r="AI732" s="52">
        <f t="shared" si="679"/>
        <v>159.84597250468235</v>
      </c>
      <c r="AJ732" s="52">
        <f t="shared" si="713"/>
        <v>4.8421961003384695E-2</v>
      </c>
      <c r="AK732" s="16">
        <f t="shared" ref="AK732:AK795" si="728">MOD(AJ732+AK731,360)</f>
        <v>34.170993438474795</v>
      </c>
      <c r="AL732" s="16">
        <f t="shared" ref="AL732:AL795" si="729">MOD(AB732+AK732,360)</f>
        <v>34.167482176523094</v>
      </c>
      <c r="AM732" s="32">
        <f t="shared" si="680"/>
        <v>6.1113394262353049</v>
      </c>
      <c r="AN732" s="32">
        <f t="shared" si="681"/>
        <v>-6.4807201470069734E-4</v>
      </c>
      <c r="AO732" s="32">
        <f t="shared" si="682"/>
        <v>5.0565188652924133</v>
      </c>
      <c r="AP732" s="32">
        <f t="shared" si="683"/>
        <v>-6.4807201470069734E-4</v>
      </c>
      <c r="AQ732" s="32">
        <f t="shared" si="684"/>
        <v>3.4322130685025933</v>
      </c>
      <c r="AR732" s="56">
        <f t="shared" si="714"/>
        <v>4068.906891849047</v>
      </c>
      <c r="AS732" s="56">
        <f t="shared" si="714"/>
        <v>-0.16533365599258693</v>
      </c>
      <c r="AT732" s="56">
        <f t="shared" si="714"/>
        <v>1250.3359983510854</v>
      </c>
      <c r="AU732" s="55">
        <f t="shared" si="715"/>
        <v>0.31005890174502254</v>
      </c>
      <c r="AV732" s="56">
        <f t="shared" si="685"/>
        <v>11547.868337177882</v>
      </c>
      <c r="AW732" s="53">
        <f t="shared" si="686"/>
        <v>1.0320586552232254E-2</v>
      </c>
      <c r="AX732" s="53">
        <f t="shared" si="687"/>
        <v>9.6758829280377462E-2</v>
      </c>
      <c r="AY732" s="56">
        <f t="shared" si="688"/>
        <v>676.64804959344258</v>
      </c>
      <c r="AZ732" s="56">
        <f t="shared" si="689"/>
        <v>399.61493126170586</v>
      </c>
      <c r="BA732" s="53">
        <f t="shared" si="690"/>
        <v>7.4403432051347793E-3</v>
      </c>
      <c r="BB732" s="56">
        <f t="shared" si="691"/>
        <v>277.10897262665617</v>
      </c>
      <c r="BC732" s="56">
        <f t="shared" si="692"/>
        <v>-7.5854294919452059E-2</v>
      </c>
      <c r="BD732" s="53">
        <f t="shared" si="693"/>
        <v>-6.7792669020512512E-8</v>
      </c>
      <c r="BE732" s="32">
        <f t="shared" si="694"/>
        <v>6.1113393928047701</v>
      </c>
      <c r="BF732" s="53">
        <f t="shared" si="695"/>
        <v>9.4774045014628929E-7</v>
      </c>
      <c r="BG732" s="51">
        <f t="shared" si="716"/>
        <v>6.1113403405452207</v>
      </c>
      <c r="BH732" s="51">
        <f t="shared" si="696"/>
        <v>-8.9372221719710397E-3</v>
      </c>
      <c r="BI732" s="51">
        <f t="shared" si="697"/>
        <v>-8.3789341817157775E-2</v>
      </c>
    </row>
    <row r="733" spans="1:61" ht="12.75" customHeight="1" x14ac:dyDescent="0.2">
      <c r="A733" s="45">
        <f t="shared" si="698"/>
        <v>707</v>
      </c>
      <c r="B733" s="57">
        <f t="shared" si="717"/>
        <v>9.6758829280377462E-2</v>
      </c>
      <c r="C733" s="16">
        <f t="shared" si="699"/>
        <v>8.9741327588058084E-2</v>
      </c>
      <c r="D733" s="34">
        <f t="shared" si="700"/>
        <v>1</v>
      </c>
      <c r="E733" s="49">
        <f t="shared" si="718"/>
        <v>7.769971260782875E-2</v>
      </c>
      <c r="F733" s="49">
        <f t="shared" si="701"/>
        <v>4.4902803631068688E-2</v>
      </c>
      <c r="G733" s="20">
        <f t="shared" si="672"/>
        <v>4.4902803631068688E-2</v>
      </c>
      <c r="H733" s="49">
        <f t="shared" si="702"/>
        <v>30.02370724057856</v>
      </c>
      <c r="I733" s="20">
        <f t="shared" si="673"/>
        <v>30.02370724057856</v>
      </c>
      <c r="J733" s="57">
        <f t="shared" si="703"/>
        <v>0</v>
      </c>
      <c r="K733" s="16">
        <f t="shared" si="674"/>
        <v>30.02370724057856</v>
      </c>
      <c r="L733" s="34">
        <f t="shared" si="704"/>
        <v>1</v>
      </c>
      <c r="M733" s="49">
        <f t="shared" si="719"/>
        <v>59.976323206128697</v>
      </c>
      <c r="N733" s="20">
        <f t="shared" si="720"/>
        <v>59.976323206128697</v>
      </c>
      <c r="O733" s="16">
        <f t="shared" si="705"/>
        <v>30.023676793871303</v>
      </c>
      <c r="P733" s="49">
        <f t="shared" si="721"/>
        <v>4.4902803631068675E-2</v>
      </c>
      <c r="Q733" s="20">
        <f t="shared" si="675"/>
        <v>4.4902803631068675E-2</v>
      </c>
      <c r="R733" s="49">
        <f t="shared" si="722"/>
        <v>8.9741327587362335E-2</v>
      </c>
      <c r="S733" s="20">
        <f t="shared" si="676"/>
        <v>8.9741327587362335E-2</v>
      </c>
      <c r="T733" s="57">
        <f t="shared" si="723"/>
        <v>-8.3789341817157775E-2</v>
      </c>
      <c r="U733" s="16">
        <f t="shared" si="706"/>
        <v>-6.0896292093290255E-3</v>
      </c>
      <c r="V733" s="16">
        <f t="shared" si="724"/>
        <v>-6.0896292093290255E-3</v>
      </c>
      <c r="W733" s="34">
        <f t="shared" si="677"/>
        <v>4</v>
      </c>
      <c r="X733" s="49">
        <f t="shared" si="725"/>
        <v>59.976292946439415</v>
      </c>
      <c r="Y733" s="20">
        <f t="shared" si="726"/>
        <v>59.976292946439415</v>
      </c>
      <c r="Z733" s="16">
        <f t="shared" si="707"/>
        <v>30.023707053560585</v>
      </c>
      <c r="AA733" s="49">
        <f t="shared" si="678"/>
        <v>-3.5192094581819951E-3</v>
      </c>
      <c r="AB733" s="20">
        <f t="shared" si="708"/>
        <v>359.9964807905418</v>
      </c>
      <c r="AC733" s="49">
        <f t="shared" si="709"/>
        <v>7.0333789593349776E-3</v>
      </c>
      <c r="AD733" s="20">
        <f t="shared" si="710"/>
        <v>359.99296662104064</v>
      </c>
      <c r="AF733" s="58">
        <f t="shared" si="727"/>
        <v>6.1113403405452207</v>
      </c>
      <c r="AG733" s="51">
        <f t="shared" si="711"/>
        <v>366.68042043271322</v>
      </c>
      <c r="AH733" s="16">
        <f t="shared" si="712"/>
        <v>250.00937756775903</v>
      </c>
      <c r="AI733" s="52">
        <f t="shared" si="679"/>
        <v>159.84601853587395</v>
      </c>
      <c r="AJ733" s="52">
        <f t="shared" si="713"/>
        <v>4.8422013089293614E-2</v>
      </c>
      <c r="AK733" s="16">
        <f t="shared" si="728"/>
        <v>34.219415451564089</v>
      </c>
      <c r="AL733" s="16">
        <f t="shared" si="729"/>
        <v>34.215896242105885</v>
      </c>
      <c r="AM733" s="32">
        <f t="shared" si="680"/>
        <v>6.1113403060274365</v>
      </c>
      <c r="AN733" s="32">
        <f t="shared" si="681"/>
        <v>-6.4953818400133063E-4</v>
      </c>
      <c r="AO733" s="32">
        <f t="shared" si="682"/>
        <v>5.0536176199433083</v>
      </c>
      <c r="AP733" s="32">
        <f t="shared" si="683"/>
        <v>-6.4953818400133063E-4</v>
      </c>
      <c r="AQ733" s="32">
        <f t="shared" si="684"/>
        <v>3.436485019241907</v>
      </c>
      <c r="AR733" s="56">
        <f t="shared" si="714"/>
        <v>4073.9605094689905</v>
      </c>
      <c r="AS733" s="56">
        <f t="shared" si="714"/>
        <v>-0.16598319417658824</v>
      </c>
      <c r="AT733" s="56">
        <f t="shared" si="714"/>
        <v>1253.7724833703273</v>
      </c>
      <c r="AU733" s="55">
        <f t="shared" si="715"/>
        <v>0.31005890174502254</v>
      </c>
      <c r="AV733" s="56">
        <f t="shared" si="685"/>
        <v>11547.871662642588</v>
      </c>
      <c r="AW733" s="53">
        <f t="shared" si="686"/>
        <v>1.0320589524273963E-2</v>
      </c>
      <c r="AX733" s="53">
        <f t="shared" si="687"/>
        <v>9.6758843212301479E-2</v>
      </c>
      <c r="AY733" s="56">
        <f t="shared" si="688"/>
        <v>676.6479521655599</v>
      </c>
      <c r="AZ733" s="56">
        <f t="shared" si="689"/>
        <v>399.61504633968491</v>
      </c>
      <c r="BA733" s="53">
        <f t="shared" si="690"/>
        <v>7.4403432051347793E-3</v>
      </c>
      <c r="BB733" s="56">
        <f t="shared" si="691"/>
        <v>277.10905242632839</v>
      </c>
      <c r="BC733" s="56">
        <f t="shared" si="692"/>
        <v>-7.6146600453398605E-2</v>
      </c>
      <c r="BD733" s="53">
        <f t="shared" si="693"/>
        <v>-6.8053908971879084E-8</v>
      </c>
      <c r="BE733" s="32">
        <f t="shared" si="694"/>
        <v>6.1113402724913115</v>
      </c>
      <c r="BF733" s="53">
        <f t="shared" si="695"/>
        <v>9.4988443921626878E-7</v>
      </c>
      <c r="BG733" s="51">
        <f t="shared" si="716"/>
        <v>6.1113412223757511</v>
      </c>
      <c r="BH733" s="51">
        <f t="shared" si="696"/>
        <v>-8.9372221717434249E-3</v>
      </c>
      <c r="BI733" s="51">
        <f t="shared" si="697"/>
        <v>-8.3789329750527095E-2</v>
      </c>
    </row>
    <row r="734" spans="1:61" ht="12.75" customHeight="1" x14ac:dyDescent="0.2">
      <c r="A734" s="45">
        <f t="shared" si="698"/>
        <v>708</v>
      </c>
      <c r="B734" s="57">
        <f t="shared" si="717"/>
        <v>9.6758843212301479E-2</v>
      </c>
      <c r="C734" s="16">
        <f t="shared" si="699"/>
        <v>8.9725464252921938E-2</v>
      </c>
      <c r="D734" s="34">
        <f t="shared" si="700"/>
        <v>1</v>
      </c>
      <c r="E734" s="49">
        <f t="shared" si="718"/>
        <v>7.7685954129280269E-2</v>
      </c>
      <c r="F734" s="49">
        <f t="shared" si="701"/>
        <v>4.4894907300894078E-2</v>
      </c>
      <c r="G734" s="20">
        <f t="shared" si="672"/>
        <v>4.4894907300894078E-2</v>
      </c>
      <c r="H734" s="49">
        <f t="shared" si="702"/>
        <v>30.023737489523327</v>
      </c>
      <c r="I734" s="20">
        <f t="shared" si="673"/>
        <v>30.023737489523327</v>
      </c>
      <c r="J734" s="57">
        <f t="shared" si="703"/>
        <v>0</v>
      </c>
      <c r="K734" s="16">
        <f t="shared" si="674"/>
        <v>30.023737489523327</v>
      </c>
      <c r="L734" s="34">
        <f t="shared" si="704"/>
        <v>1</v>
      </c>
      <c r="M734" s="49">
        <f t="shared" si="719"/>
        <v>59.976292946439415</v>
      </c>
      <c r="N734" s="20">
        <f t="shared" si="720"/>
        <v>59.976292946439415</v>
      </c>
      <c r="O734" s="16">
        <f t="shared" si="705"/>
        <v>30.023707053560585</v>
      </c>
      <c r="P734" s="49">
        <f t="shared" si="721"/>
        <v>4.4894907300894078E-2</v>
      </c>
      <c r="Q734" s="20">
        <f t="shared" si="675"/>
        <v>4.4894907300894078E-2</v>
      </c>
      <c r="R734" s="49">
        <f t="shared" si="722"/>
        <v>8.9725464250135958E-2</v>
      </c>
      <c r="S734" s="20">
        <f t="shared" si="676"/>
        <v>8.9725464250135958E-2</v>
      </c>
      <c r="T734" s="57">
        <f t="shared" si="723"/>
        <v>-8.3789329750527095E-2</v>
      </c>
      <c r="U734" s="16">
        <f t="shared" si="706"/>
        <v>-6.103375621246826E-3</v>
      </c>
      <c r="V734" s="16">
        <f t="shared" si="724"/>
        <v>-6.103375621246826E-3</v>
      </c>
      <c r="W734" s="34">
        <f t="shared" si="677"/>
        <v>4</v>
      </c>
      <c r="X734" s="49">
        <f t="shared" si="725"/>
        <v>59.976262698340157</v>
      </c>
      <c r="Y734" s="20">
        <f t="shared" si="726"/>
        <v>59.976262698340157</v>
      </c>
      <c r="Z734" s="16">
        <f t="shared" si="707"/>
        <v>30.023737301659843</v>
      </c>
      <c r="AA734" s="49">
        <f t="shared" si="678"/>
        <v>-3.5271578367071575E-3</v>
      </c>
      <c r="AB734" s="20">
        <f t="shared" si="708"/>
        <v>359.99647284216331</v>
      </c>
      <c r="AC734" s="49">
        <f t="shared" si="709"/>
        <v>7.0492578464585818E-3</v>
      </c>
      <c r="AD734" s="20">
        <f t="shared" si="710"/>
        <v>359.99295074215354</v>
      </c>
      <c r="AF734" s="58">
        <f t="shared" si="727"/>
        <v>6.1113412223757511</v>
      </c>
      <c r="AG734" s="51">
        <f t="shared" si="711"/>
        <v>366.68047334254504</v>
      </c>
      <c r="AH734" s="16">
        <f t="shared" si="712"/>
        <v>250.00941364264438</v>
      </c>
      <c r="AI734" s="52">
        <f t="shared" si="679"/>
        <v>159.84606466556124</v>
      </c>
      <c r="AJ734" s="52">
        <f t="shared" si="713"/>
        <v>4.842206513757219E-2</v>
      </c>
      <c r="AK734" s="16">
        <f t="shared" si="728"/>
        <v>34.267837516701661</v>
      </c>
      <c r="AL734" s="16">
        <f t="shared" si="729"/>
        <v>34.264310358864975</v>
      </c>
      <c r="AM734" s="32">
        <f t="shared" si="680"/>
        <v>6.1113411877019486</v>
      </c>
      <c r="AN734" s="32">
        <f t="shared" si="681"/>
        <v>-6.5100451160996723E-4</v>
      </c>
      <c r="AO734" s="32">
        <f t="shared" si="682"/>
        <v>5.050712763960866</v>
      </c>
      <c r="AP734" s="32">
        <f t="shared" si="683"/>
        <v>-6.5100451160996723E-4</v>
      </c>
      <c r="AQ734" s="32">
        <f t="shared" si="684"/>
        <v>3.4407545231337058</v>
      </c>
      <c r="AR734" s="56">
        <f t="shared" si="714"/>
        <v>4079.0112222329512</v>
      </c>
      <c r="AS734" s="56">
        <f t="shared" si="714"/>
        <v>-0.1666341986881982</v>
      </c>
      <c r="AT734" s="56">
        <f t="shared" si="714"/>
        <v>1257.2132378934612</v>
      </c>
      <c r="AU734" s="55">
        <f t="shared" si="715"/>
        <v>0.31005890174502254</v>
      </c>
      <c r="AV734" s="56">
        <f t="shared" si="685"/>
        <v>11547.87499522299</v>
      </c>
      <c r="AW734" s="53">
        <f t="shared" si="686"/>
        <v>1.0320592502675125E-2</v>
      </c>
      <c r="AX734" s="53">
        <f t="shared" si="687"/>
        <v>9.6758857174034471E-2</v>
      </c>
      <c r="AY734" s="56">
        <f t="shared" si="688"/>
        <v>676.6478545292473</v>
      </c>
      <c r="AZ734" s="56">
        <f t="shared" si="689"/>
        <v>399.61516166390311</v>
      </c>
      <c r="BA734" s="53">
        <f t="shared" si="690"/>
        <v>7.4403432051347793E-3</v>
      </c>
      <c r="BB734" s="56">
        <f t="shared" si="691"/>
        <v>277.10913239675278</v>
      </c>
      <c r="BC734" s="56">
        <f t="shared" si="692"/>
        <v>-7.643953140859594E-2</v>
      </c>
      <c r="BD734" s="53">
        <f t="shared" si="693"/>
        <v>-6.8315707876115715E-8</v>
      </c>
      <c r="BE734" s="32">
        <f t="shared" si="694"/>
        <v>6.1113411540600433</v>
      </c>
      <c r="BF734" s="53">
        <f t="shared" si="695"/>
        <v>9.5202865888508509E-7</v>
      </c>
      <c r="BG734" s="51">
        <f t="shared" si="716"/>
        <v>6.1113421060887019</v>
      </c>
      <c r="BH734" s="51">
        <f t="shared" si="696"/>
        <v>-8.9372221715152706E-3</v>
      </c>
      <c r="BI734" s="51">
        <f t="shared" si="697"/>
        <v>-8.378931765808148E-2</v>
      </c>
    </row>
    <row r="735" spans="1:61" ht="12.75" customHeight="1" x14ac:dyDescent="0.2">
      <c r="A735" s="45">
        <f t="shared" si="698"/>
        <v>709</v>
      </c>
      <c r="B735" s="57">
        <f t="shared" si="717"/>
        <v>9.6758857174034471E-2</v>
      </c>
      <c r="C735" s="16">
        <f t="shared" si="699"/>
        <v>8.970959932759115E-2</v>
      </c>
      <c r="D735" s="34">
        <f t="shared" si="700"/>
        <v>1</v>
      </c>
      <c r="E735" s="49">
        <f t="shared" si="718"/>
        <v>7.7672194291353441E-2</v>
      </c>
      <c r="F735" s="49">
        <f t="shared" si="701"/>
        <v>4.4887010144823491E-2</v>
      </c>
      <c r="G735" s="20">
        <f t="shared" si="672"/>
        <v>4.4887010144823491E-2</v>
      </c>
      <c r="H735" s="49">
        <f t="shared" si="702"/>
        <v>30.023767726878916</v>
      </c>
      <c r="I735" s="20">
        <f t="shared" si="673"/>
        <v>30.023767726878916</v>
      </c>
      <c r="J735" s="57">
        <f t="shared" si="703"/>
        <v>0</v>
      </c>
      <c r="K735" s="16">
        <f t="shared" si="674"/>
        <v>30.023767726878916</v>
      </c>
      <c r="L735" s="34">
        <f t="shared" si="704"/>
        <v>1</v>
      </c>
      <c r="M735" s="49">
        <f t="shared" si="719"/>
        <v>59.976262698340129</v>
      </c>
      <c r="N735" s="20">
        <f t="shared" si="720"/>
        <v>59.976262698340129</v>
      </c>
      <c r="O735" s="16">
        <f t="shared" si="705"/>
        <v>30.023737301659871</v>
      </c>
      <c r="P735" s="49">
        <f t="shared" si="721"/>
        <v>4.4887010144823519E-2</v>
      </c>
      <c r="Q735" s="20">
        <f t="shared" si="675"/>
        <v>4.4887010144823519E-2</v>
      </c>
      <c r="R735" s="49">
        <f t="shared" si="722"/>
        <v>8.970959932660158E-2</v>
      </c>
      <c r="S735" s="20">
        <f t="shared" si="676"/>
        <v>8.970959932660158E-2</v>
      </c>
      <c r="T735" s="57">
        <f t="shared" si="723"/>
        <v>-8.378931765808148E-2</v>
      </c>
      <c r="U735" s="16">
        <f t="shared" si="706"/>
        <v>-6.1171233667280389E-3</v>
      </c>
      <c r="V735" s="16">
        <f t="shared" si="724"/>
        <v>-6.1171233667280389E-3</v>
      </c>
      <c r="W735" s="34">
        <f t="shared" si="677"/>
        <v>4</v>
      </c>
      <c r="X735" s="49">
        <f t="shared" si="725"/>
        <v>59.976232461832069</v>
      </c>
      <c r="Y735" s="20">
        <f t="shared" si="726"/>
        <v>59.976232461832069</v>
      </c>
      <c r="Z735" s="16">
        <f t="shared" si="707"/>
        <v>30.023767538167931</v>
      </c>
      <c r="AA735" s="49">
        <f t="shared" si="678"/>
        <v>-3.5351070036171777E-3</v>
      </c>
      <c r="AB735" s="20">
        <f t="shared" si="708"/>
        <v>359.99646489299636</v>
      </c>
      <c r="AC735" s="49">
        <f t="shared" si="709"/>
        <v>7.0651383427520215E-3</v>
      </c>
      <c r="AD735" s="20">
        <f t="shared" si="710"/>
        <v>359.99293486165726</v>
      </c>
      <c r="AF735" s="58">
        <f t="shared" si="727"/>
        <v>6.1113421060887019</v>
      </c>
      <c r="AG735" s="51">
        <f t="shared" si="711"/>
        <v>366.68052636532212</v>
      </c>
      <c r="AH735" s="16">
        <f t="shared" si="712"/>
        <v>250.00944979453783</v>
      </c>
      <c r="AI735" s="52">
        <f t="shared" si="679"/>
        <v>159.84611089372709</v>
      </c>
      <c r="AJ735" s="52">
        <f t="shared" si="713"/>
        <v>4.8422117148447796E-2</v>
      </c>
      <c r="AK735" s="16">
        <f t="shared" si="728"/>
        <v>34.316259633850109</v>
      </c>
      <c r="AL735" s="16">
        <f t="shared" si="729"/>
        <v>34.312724526846466</v>
      </c>
      <c r="AM735" s="32">
        <f t="shared" si="680"/>
        <v>6.1113420712585143</v>
      </c>
      <c r="AN735" s="32">
        <f t="shared" si="681"/>
        <v>-6.5247098208460748E-4</v>
      </c>
      <c r="AO735" s="32">
        <f t="shared" si="682"/>
        <v>5.0478042994009469</v>
      </c>
      <c r="AP735" s="32">
        <f t="shared" si="683"/>
        <v>-6.5247098208460748E-4</v>
      </c>
      <c r="AQ735" s="32">
        <f t="shared" si="684"/>
        <v>3.4450215771288892</v>
      </c>
      <c r="AR735" s="56">
        <f t="shared" si="714"/>
        <v>4084.0590265323522</v>
      </c>
      <c r="AS735" s="56">
        <f t="shared" si="714"/>
        <v>-0.1672866696702828</v>
      </c>
      <c r="AT735" s="56">
        <f t="shared" si="714"/>
        <v>1260.6582594705901</v>
      </c>
      <c r="AU735" s="55">
        <f t="shared" si="715"/>
        <v>0.31005890174502254</v>
      </c>
      <c r="AV735" s="56">
        <f t="shared" si="685"/>
        <v>11547.87833491785</v>
      </c>
      <c r="AW735" s="53">
        <f t="shared" si="686"/>
        <v>1.0320595487434636E-2</v>
      </c>
      <c r="AX735" s="53">
        <f t="shared" si="687"/>
        <v>9.6758871165571206E-2</v>
      </c>
      <c r="AY735" s="56">
        <f t="shared" si="688"/>
        <v>676.64775668454115</v>
      </c>
      <c r="AZ735" s="56">
        <f t="shared" si="689"/>
        <v>399.61527723431772</v>
      </c>
      <c r="BA735" s="53">
        <f t="shared" si="690"/>
        <v>7.4403432051347793E-3</v>
      </c>
      <c r="BB735" s="56">
        <f t="shared" si="691"/>
        <v>277.10921253789951</v>
      </c>
      <c r="BC735" s="56">
        <f t="shared" si="692"/>
        <v>-7.6733087676075229E-2</v>
      </c>
      <c r="BD735" s="53">
        <f t="shared" si="693"/>
        <v>-6.8578065635834564E-8</v>
      </c>
      <c r="BE735" s="32">
        <f t="shared" si="694"/>
        <v>6.111342037510636</v>
      </c>
      <c r="BF735" s="53">
        <f t="shared" si="695"/>
        <v>9.5417308656833909E-7</v>
      </c>
      <c r="BG735" s="51">
        <f t="shared" si="716"/>
        <v>6.1113429916837223</v>
      </c>
      <c r="BH735" s="51">
        <f t="shared" si="696"/>
        <v>-8.9372221712865803E-3</v>
      </c>
      <c r="BI735" s="51">
        <f t="shared" si="697"/>
        <v>-8.3789305539825484E-2</v>
      </c>
    </row>
    <row r="736" spans="1:61" ht="12.75" customHeight="1" x14ac:dyDescent="0.2">
      <c r="A736" s="45">
        <f t="shared" si="698"/>
        <v>710</v>
      </c>
      <c r="B736" s="57">
        <f t="shared" si="717"/>
        <v>9.6758871165571206E-2</v>
      </c>
      <c r="C736" s="16">
        <f t="shared" si="699"/>
        <v>8.9693732822809125E-2</v>
      </c>
      <c r="D736" s="34">
        <f t="shared" si="700"/>
        <v>1</v>
      </c>
      <c r="E736" s="49">
        <f t="shared" si="718"/>
        <v>7.7658433103347552E-2</v>
      </c>
      <c r="F736" s="49">
        <f t="shared" si="701"/>
        <v>4.4879112168237111E-2</v>
      </c>
      <c r="G736" s="20">
        <f t="shared" si="672"/>
        <v>4.4879112168237111E-2</v>
      </c>
      <c r="H736" s="49">
        <f t="shared" si="702"/>
        <v>30.023797952644106</v>
      </c>
      <c r="I736" s="20">
        <f t="shared" si="673"/>
        <v>30.023797952644106</v>
      </c>
      <c r="J736" s="57">
        <f t="shared" si="703"/>
        <v>0</v>
      </c>
      <c r="K736" s="16">
        <f t="shared" si="674"/>
        <v>30.023797952644106</v>
      </c>
      <c r="L736" s="34">
        <f t="shared" si="704"/>
        <v>1</v>
      </c>
      <c r="M736" s="49">
        <f t="shared" si="719"/>
        <v>59.976232461832069</v>
      </c>
      <c r="N736" s="20">
        <f t="shared" si="720"/>
        <v>59.976232461832069</v>
      </c>
      <c r="O736" s="16">
        <f t="shared" si="705"/>
        <v>30.023767538167931</v>
      </c>
      <c r="P736" s="49">
        <f t="shared" si="721"/>
        <v>4.4879112168237111E-2</v>
      </c>
      <c r="Q736" s="20">
        <f t="shared" si="675"/>
        <v>4.4879112168237111E-2</v>
      </c>
      <c r="R736" s="49">
        <f t="shared" si="722"/>
        <v>8.969373282407446E-2</v>
      </c>
      <c r="S736" s="20">
        <f t="shared" si="676"/>
        <v>8.969373282407446E-2</v>
      </c>
      <c r="T736" s="57">
        <f t="shared" si="723"/>
        <v>-8.3789305539825484E-2</v>
      </c>
      <c r="U736" s="16">
        <f t="shared" si="706"/>
        <v>-6.1308724364779327E-3</v>
      </c>
      <c r="V736" s="16">
        <f t="shared" si="724"/>
        <v>-6.1308724364779327E-3</v>
      </c>
      <c r="W736" s="34">
        <f t="shared" si="677"/>
        <v>4</v>
      </c>
      <c r="X736" s="49">
        <f t="shared" si="725"/>
        <v>59.976202236916365</v>
      </c>
      <c r="Y736" s="20">
        <f t="shared" si="726"/>
        <v>59.976202236916365</v>
      </c>
      <c r="Z736" s="16">
        <f t="shared" si="707"/>
        <v>30.023797763083635</v>
      </c>
      <c r="AA736" s="49">
        <f t="shared" si="678"/>
        <v>-3.5430569535321202E-3</v>
      </c>
      <c r="AB736" s="20">
        <f t="shared" si="708"/>
        <v>359.9964569430465</v>
      </c>
      <c r="AC736" s="49">
        <f t="shared" si="709"/>
        <v>7.0810203859018699E-3</v>
      </c>
      <c r="AD736" s="20">
        <f t="shared" si="710"/>
        <v>359.9929189796141</v>
      </c>
      <c r="AF736" s="58">
        <f t="shared" si="727"/>
        <v>6.1113429916837223</v>
      </c>
      <c r="AG736" s="51">
        <f t="shared" si="711"/>
        <v>366.68057950102332</v>
      </c>
      <c r="AH736" s="16">
        <f t="shared" si="712"/>
        <v>250.00948602342501</v>
      </c>
      <c r="AI736" s="52">
        <f t="shared" si="679"/>
        <v>159.84615722035309</v>
      </c>
      <c r="AJ736" s="52">
        <f t="shared" si="713"/>
        <v>4.8422169121749903E-2</v>
      </c>
      <c r="AK736" s="16">
        <f t="shared" si="728"/>
        <v>34.364681802971859</v>
      </c>
      <c r="AL736" s="16">
        <f t="shared" si="729"/>
        <v>34.361138746018355</v>
      </c>
      <c r="AM736" s="32">
        <f t="shared" si="680"/>
        <v>6.1113429566967818</v>
      </c>
      <c r="AN736" s="32">
        <f t="shared" si="681"/>
        <v>-6.5393759443522614E-4</v>
      </c>
      <c r="AO736" s="32">
        <f t="shared" si="682"/>
        <v>5.0448922283266642</v>
      </c>
      <c r="AP736" s="32">
        <f t="shared" si="683"/>
        <v>-6.5393759443522614E-4</v>
      </c>
      <c r="AQ736" s="32">
        <f t="shared" si="684"/>
        <v>3.4492861781731867</v>
      </c>
      <c r="AR736" s="56">
        <f t="shared" si="714"/>
        <v>4089.1039187606789</v>
      </c>
      <c r="AS736" s="56">
        <f t="shared" si="714"/>
        <v>-0.16794060726471802</v>
      </c>
      <c r="AT736" s="56">
        <f t="shared" si="714"/>
        <v>1264.1075456487633</v>
      </c>
      <c r="AU736" s="55">
        <f t="shared" si="715"/>
        <v>0.31005890174502254</v>
      </c>
      <c r="AV736" s="56">
        <f t="shared" si="685"/>
        <v>11547.881681725839</v>
      </c>
      <c r="AW736" s="53">
        <f t="shared" si="686"/>
        <v>1.032059847855131E-2</v>
      </c>
      <c r="AX736" s="53">
        <f t="shared" si="687"/>
        <v>9.6758885186906146E-2</v>
      </c>
      <c r="AY736" s="56">
        <f t="shared" si="688"/>
        <v>676.64765863148068</v>
      </c>
      <c r="AZ736" s="56">
        <f t="shared" si="689"/>
        <v>399.61539305088274</v>
      </c>
      <c r="BA736" s="53">
        <f t="shared" si="690"/>
        <v>7.4403432051347793E-3</v>
      </c>
      <c r="BB736" s="56">
        <f t="shared" si="691"/>
        <v>277.10929284973685</v>
      </c>
      <c r="BC736" s="56">
        <f t="shared" si="692"/>
        <v>-7.702726913890956E-2</v>
      </c>
      <c r="BD736" s="53">
        <f t="shared" si="693"/>
        <v>-6.8840982146535444E-8</v>
      </c>
      <c r="BE736" s="32">
        <f t="shared" si="694"/>
        <v>6.1113429228427405</v>
      </c>
      <c r="BF736" s="53">
        <f t="shared" si="695"/>
        <v>9.5631772081620176E-7</v>
      </c>
      <c r="BG736" s="51">
        <f t="shared" si="716"/>
        <v>6.1113438791604615</v>
      </c>
      <c r="BH736" s="51">
        <f t="shared" si="696"/>
        <v>-8.9372221710573539E-3</v>
      </c>
      <c r="BI736" s="51">
        <f t="shared" si="697"/>
        <v>-8.3789293395763922E-2</v>
      </c>
    </row>
    <row r="737" spans="1:61" ht="12.75" customHeight="1" x14ac:dyDescent="0.2">
      <c r="A737" s="45">
        <f t="shared" si="698"/>
        <v>711</v>
      </c>
      <c r="B737" s="57">
        <f t="shared" si="717"/>
        <v>9.6758885186906146E-2</v>
      </c>
      <c r="C737" s="16">
        <f t="shared" si="699"/>
        <v>8.9677864800989937E-2</v>
      </c>
      <c r="D737" s="34">
        <f t="shared" si="700"/>
        <v>1</v>
      </c>
      <c r="E737" s="49">
        <f t="shared" si="718"/>
        <v>7.7644670619299153E-2</v>
      </c>
      <c r="F737" s="49">
        <f t="shared" si="701"/>
        <v>4.4871213402368999E-2</v>
      </c>
      <c r="G737" s="20">
        <f t="shared" si="672"/>
        <v>4.4871213402368999E-2</v>
      </c>
      <c r="H737" s="49">
        <f t="shared" si="702"/>
        <v>30.023828166817776</v>
      </c>
      <c r="I737" s="20">
        <f t="shared" si="673"/>
        <v>30.023828166817776</v>
      </c>
      <c r="J737" s="57">
        <f t="shared" si="703"/>
        <v>0</v>
      </c>
      <c r="K737" s="16">
        <f t="shared" si="674"/>
        <v>30.023828166817776</v>
      </c>
      <c r="L737" s="34">
        <f t="shared" si="704"/>
        <v>1</v>
      </c>
      <c r="M737" s="49">
        <f t="shared" si="719"/>
        <v>59.976202236916365</v>
      </c>
      <c r="N737" s="20">
        <f t="shared" si="720"/>
        <v>59.976202236916365</v>
      </c>
      <c r="O737" s="16">
        <f t="shared" si="705"/>
        <v>30.023797763083635</v>
      </c>
      <c r="P737" s="49">
        <f t="shared" si="721"/>
        <v>4.4871213402368985E-2</v>
      </c>
      <c r="Q737" s="20">
        <f t="shared" si="675"/>
        <v>4.4871213402368985E-2</v>
      </c>
      <c r="R737" s="49">
        <f t="shared" si="722"/>
        <v>8.967786480265437E-2</v>
      </c>
      <c r="S737" s="20">
        <f t="shared" si="676"/>
        <v>8.967786480265437E-2</v>
      </c>
      <c r="T737" s="57">
        <f t="shared" si="723"/>
        <v>-8.3789293395763922E-2</v>
      </c>
      <c r="U737" s="16">
        <f t="shared" si="706"/>
        <v>-6.1446227764647698E-3</v>
      </c>
      <c r="V737" s="16">
        <f t="shared" si="724"/>
        <v>-6.1446227764647698E-3</v>
      </c>
      <c r="W737" s="34">
        <f t="shared" si="677"/>
        <v>4</v>
      </c>
      <c r="X737" s="49">
        <f t="shared" si="725"/>
        <v>59.976172023594167</v>
      </c>
      <c r="Y737" s="20">
        <f t="shared" si="726"/>
        <v>59.976172023594167</v>
      </c>
      <c r="Z737" s="16">
        <f t="shared" si="707"/>
        <v>30.023827976405833</v>
      </c>
      <c r="AA737" s="49">
        <f t="shared" si="678"/>
        <v>-3.5510076552182973E-3</v>
      </c>
      <c r="AB737" s="20">
        <f t="shared" si="708"/>
        <v>359.99644899234477</v>
      </c>
      <c r="AC737" s="49">
        <f t="shared" si="709"/>
        <v>7.0969038628203238E-3</v>
      </c>
      <c r="AD737" s="20">
        <f t="shared" si="710"/>
        <v>359.99290309613718</v>
      </c>
      <c r="AF737" s="58">
        <f t="shared" si="727"/>
        <v>6.1113438791604615</v>
      </c>
      <c r="AG737" s="51">
        <f t="shared" si="711"/>
        <v>366.6806327496277</v>
      </c>
      <c r="AH737" s="16">
        <f t="shared" si="712"/>
        <v>250.00952232929163</v>
      </c>
      <c r="AI737" s="52">
        <f t="shared" si="679"/>
        <v>159.84620364542101</v>
      </c>
      <c r="AJ737" s="52">
        <f t="shared" si="713"/>
        <v>4.8422221057592196E-2</v>
      </c>
      <c r="AK737" s="16">
        <f t="shared" si="728"/>
        <v>34.413104024029451</v>
      </c>
      <c r="AL737" s="16">
        <f t="shared" si="729"/>
        <v>34.409553016374218</v>
      </c>
      <c r="AM737" s="32">
        <f t="shared" si="680"/>
        <v>6.1113438440164032</v>
      </c>
      <c r="AN737" s="32">
        <f t="shared" si="681"/>
        <v>-6.5540434290001053E-4</v>
      </c>
      <c r="AO737" s="32">
        <f t="shared" si="682"/>
        <v>5.0419765528021827</v>
      </c>
      <c r="AP737" s="32">
        <f t="shared" si="683"/>
        <v>-6.5540434290001053E-4</v>
      </c>
      <c r="AQ737" s="32">
        <f t="shared" si="684"/>
        <v>3.4535483232163129</v>
      </c>
      <c r="AR737" s="56">
        <f t="shared" si="714"/>
        <v>4094.1458953134811</v>
      </c>
      <c r="AS737" s="56">
        <f t="shared" si="714"/>
        <v>-0.16859601160761803</v>
      </c>
      <c r="AT737" s="56">
        <f t="shared" si="714"/>
        <v>1267.5610939719797</v>
      </c>
      <c r="AU737" s="55">
        <f t="shared" si="715"/>
        <v>0.31005890174502254</v>
      </c>
      <c r="AV737" s="56">
        <f t="shared" si="685"/>
        <v>11547.885035645637</v>
      </c>
      <c r="AW737" s="53">
        <f t="shared" si="686"/>
        <v>1.0320601476023964E-2</v>
      </c>
      <c r="AX737" s="53">
        <f t="shared" si="687"/>
        <v>9.6758899238033685E-2</v>
      </c>
      <c r="AY737" s="56">
        <f t="shared" si="688"/>
        <v>676.64756037010477</v>
      </c>
      <c r="AZ737" s="56">
        <f t="shared" si="689"/>
        <v>399.61550911355255</v>
      </c>
      <c r="BA737" s="53">
        <f t="shared" si="690"/>
        <v>7.4403432051347793E-3</v>
      </c>
      <c r="BB737" s="56">
        <f t="shared" si="691"/>
        <v>277.10937333223308</v>
      </c>
      <c r="BC737" s="56">
        <f t="shared" si="692"/>
        <v>-7.7322075680854141E-2</v>
      </c>
      <c r="BD737" s="53">
        <f t="shared" si="693"/>
        <v>-6.9104457304327805E-8</v>
      </c>
      <c r="BE737" s="32">
        <f t="shared" si="694"/>
        <v>6.1113438100560042</v>
      </c>
      <c r="BF737" s="53">
        <f t="shared" si="695"/>
        <v>9.5846255320058885E-7</v>
      </c>
      <c r="BG737" s="51">
        <f t="shared" si="716"/>
        <v>6.1113447685185571</v>
      </c>
      <c r="BH737" s="51">
        <f t="shared" si="696"/>
        <v>-8.9372221708275915E-3</v>
      </c>
      <c r="BI737" s="51">
        <f t="shared" si="697"/>
        <v>-8.3789281225901652E-2</v>
      </c>
    </row>
    <row r="738" spans="1:61" ht="12.75" customHeight="1" x14ac:dyDescent="0.2">
      <c r="A738" s="45">
        <f t="shared" si="698"/>
        <v>712</v>
      </c>
      <c r="B738" s="57">
        <f t="shared" si="717"/>
        <v>9.6758899238033685E-2</v>
      </c>
      <c r="C738" s="16">
        <f t="shared" si="699"/>
        <v>8.9661995375195147E-2</v>
      </c>
      <c r="D738" s="34">
        <f t="shared" si="700"/>
        <v>1</v>
      </c>
      <c r="E738" s="49">
        <f t="shared" si="718"/>
        <v>7.7630906937096192E-2</v>
      </c>
      <c r="F738" s="49">
        <f t="shared" si="701"/>
        <v>4.4863313903795533E-2</v>
      </c>
      <c r="G738" s="20">
        <f t="shared" si="672"/>
        <v>4.4863313903795533E-2</v>
      </c>
      <c r="H738" s="49">
        <f t="shared" si="702"/>
        <v>30.023858369398887</v>
      </c>
      <c r="I738" s="20">
        <f t="shared" si="673"/>
        <v>30.023858369398887</v>
      </c>
      <c r="J738" s="57">
        <f t="shared" si="703"/>
        <v>0</v>
      </c>
      <c r="K738" s="16">
        <f t="shared" si="674"/>
        <v>30.023858369398887</v>
      </c>
      <c r="L738" s="34">
        <f t="shared" si="704"/>
        <v>1</v>
      </c>
      <c r="M738" s="49">
        <f t="shared" si="719"/>
        <v>59.97617202359416</v>
      </c>
      <c r="N738" s="20">
        <f t="shared" si="720"/>
        <v>59.97617202359416</v>
      </c>
      <c r="O738" s="16">
        <f t="shared" si="705"/>
        <v>30.02382797640584</v>
      </c>
      <c r="P738" s="49">
        <f t="shared" si="721"/>
        <v>4.4863313903795533E-2</v>
      </c>
      <c r="Q738" s="20">
        <f t="shared" si="675"/>
        <v>4.4863313903795533E-2</v>
      </c>
      <c r="R738" s="49">
        <f t="shared" si="722"/>
        <v>8.9661995379423889E-2</v>
      </c>
      <c r="S738" s="20">
        <f t="shared" si="676"/>
        <v>8.9661995379423889E-2</v>
      </c>
      <c r="T738" s="57">
        <f t="shared" si="723"/>
        <v>-8.3789281225901652E-2</v>
      </c>
      <c r="U738" s="16">
        <f t="shared" si="706"/>
        <v>-6.1583742888054599E-3</v>
      </c>
      <c r="V738" s="16">
        <f t="shared" si="724"/>
        <v>-6.1583742888054599E-3</v>
      </c>
      <c r="W738" s="34">
        <f t="shared" si="677"/>
        <v>4</v>
      </c>
      <c r="X738" s="49">
        <f t="shared" si="725"/>
        <v>59.976141821866527</v>
      </c>
      <c r="Y738" s="20">
        <f t="shared" si="726"/>
        <v>59.976141821866527</v>
      </c>
      <c r="Z738" s="16">
        <f t="shared" si="707"/>
        <v>30.023858178133473</v>
      </c>
      <c r="AA738" s="49">
        <f t="shared" si="678"/>
        <v>-3.5589590520999346E-3</v>
      </c>
      <c r="AB738" s="20">
        <f t="shared" si="708"/>
        <v>359.9964410409479</v>
      </c>
      <c r="AC738" s="49">
        <f t="shared" si="709"/>
        <v>7.1127887126570116E-3</v>
      </c>
      <c r="AD738" s="20">
        <f t="shared" si="710"/>
        <v>359.99288721128733</v>
      </c>
      <c r="AF738" s="58">
        <f t="shared" si="727"/>
        <v>6.1113447685185571</v>
      </c>
      <c r="AG738" s="51">
        <f t="shared" si="711"/>
        <v>366.68068611111346</v>
      </c>
      <c r="AH738" s="16">
        <f t="shared" si="712"/>
        <v>250.00955871212284</v>
      </c>
      <c r="AI738" s="52">
        <f t="shared" si="679"/>
        <v>159.84625016891192</v>
      </c>
      <c r="AJ738" s="52">
        <f t="shared" si="713"/>
        <v>4.8422272955917833E-2</v>
      </c>
      <c r="AK738" s="16">
        <f t="shared" si="728"/>
        <v>34.461526296985369</v>
      </c>
      <c r="AL738" s="16">
        <f t="shared" si="729"/>
        <v>34.457967337933269</v>
      </c>
      <c r="AM738" s="32">
        <f t="shared" si="680"/>
        <v>6.1113447332170141</v>
      </c>
      <c r="AN738" s="32">
        <f t="shared" si="681"/>
        <v>-6.5687121703982281E-4</v>
      </c>
      <c r="AO738" s="32">
        <f t="shared" si="682"/>
        <v>5.0390572748926887</v>
      </c>
      <c r="AP738" s="32">
        <f t="shared" si="683"/>
        <v>-6.5687121703982281E-4</v>
      </c>
      <c r="AQ738" s="32">
        <f t="shared" si="684"/>
        <v>3.4578080092119641</v>
      </c>
      <c r="AR738" s="56">
        <f t="shared" si="714"/>
        <v>4099.1849525883736</v>
      </c>
      <c r="AS738" s="56">
        <f t="shared" si="714"/>
        <v>-0.16925288282465786</v>
      </c>
      <c r="AT738" s="56">
        <f t="shared" si="714"/>
        <v>1271.0189019811917</v>
      </c>
      <c r="AU738" s="55">
        <f t="shared" si="715"/>
        <v>0.31005890174502254</v>
      </c>
      <c r="AV738" s="56">
        <f t="shared" si="685"/>
        <v>11547.888396675879</v>
      </c>
      <c r="AW738" s="53">
        <f t="shared" si="686"/>
        <v>1.0320604479851381E-2</v>
      </c>
      <c r="AX738" s="53">
        <f t="shared" si="687"/>
        <v>9.6758913318948161E-2</v>
      </c>
      <c r="AY738" s="56">
        <f t="shared" si="688"/>
        <v>676.64746190045389</v>
      </c>
      <c r="AZ738" s="56">
        <f t="shared" si="689"/>
        <v>399.61562542227978</v>
      </c>
      <c r="BA738" s="53">
        <f t="shared" si="690"/>
        <v>7.4403432051347793E-3</v>
      </c>
      <c r="BB738" s="56">
        <f t="shared" si="691"/>
        <v>277.10945398535534</v>
      </c>
      <c r="BC738" s="56">
        <f t="shared" si="692"/>
        <v>-7.7617507181230394E-2</v>
      </c>
      <c r="BD738" s="53">
        <f t="shared" si="693"/>
        <v>-6.9368491001358519E-8</v>
      </c>
      <c r="BE738" s="32">
        <f t="shared" si="694"/>
        <v>6.1113446991500657</v>
      </c>
      <c r="BF738" s="53">
        <f t="shared" si="695"/>
        <v>9.6060756845330884E-7</v>
      </c>
      <c r="BG738" s="51">
        <f t="shared" si="716"/>
        <v>6.1113456597576343</v>
      </c>
      <c r="BH738" s="51">
        <f t="shared" si="696"/>
        <v>-8.9372221705972931E-3</v>
      </c>
      <c r="BI738" s="51">
        <f t="shared" si="697"/>
        <v>-8.3789269030243654E-2</v>
      </c>
    </row>
    <row r="739" spans="1:61" ht="12.75" customHeight="1" x14ac:dyDescent="0.2">
      <c r="A739" s="45">
        <f t="shared" si="698"/>
        <v>713</v>
      </c>
      <c r="B739" s="57">
        <f t="shared" si="717"/>
        <v>9.6758913318948161E-2</v>
      </c>
      <c r="C739" s="16">
        <f t="shared" si="699"/>
        <v>8.9646124606247213E-2</v>
      </c>
      <c r="D739" s="34">
        <f t="shared" si="700"/>
        <v>1</v>
      </c>
      <c r="E739" s="49">
        <f t="shared" si="718"/>
        <v>7.7617142109396936E-2</v>
      </c>
      <c r="F739" s="49">
        <f t="shared" si="701"/>
        <v>4.4855413702954927E-2</v>
      </c>
      <c r="G739" s="20">
        <f t="shared" si="672"/>
        <v>4.4855413702954927E-2</v>
      </c>
      <c r="H739" s="49">
        <f t="shared" si="702"/>
        <v>30.023888560386389</v>
      </c>
      <c r="I739" s="20">
        <f t="shared" si="673"/>
        <v>30.023888560386389</v>
      </c>
      <c r="J739" s="57">
        <f t="shared" si="703"/>
        <v>0</v>
      </c>
      <c r="K739" s="16">
        <f t="shared" si="674"/>
        <v>30.023888560386389</v>
      </c>
      <c r="L739" s="34">
        <f t="shared" si="704"/>
        <v>1</v>
      </c>
      <c r="M739" s="49">
        <f t="shared" si="719"/>
        <v>59.976141821866541</v>
      </c>
      <c r="N739" s="20">
        <f t="shared" si="720"/>
        <v>59.976141821866541</v>
      </c>
      <c r="O739" s="16">
        <f t="shared" si="705"/>
        <v>30.023858178133459</v>
      </c>
      <c r="P739" s="49">
        <f t="shared" si="721"/>
        <v>4.485541370295492E-2</v>
      </c>
      <c r="Q739" s="20">
        <f t="shared" si="675"/>
        <v>4.485541370295492E-2</v>
      </c>
      <c r="R739" s="49">
        <f t="shared" si="722"/>
        <v>8.9646124602434832E-2</v>
      </c>
      <c r="S739" s="20">
        <f t="shared" si="676"/>
        <v>8.9646124602434832E-2</v>
      </c>
      <c r="T739" s="57">
        <f t="shared" si="723"/>
        <v>-8.3789269030243654E-2</v>
      </c>
      <c r="U739" s="16">
        <f t="shared" si="706"/>
        <v>-6.1721269208467183E-3</v>
      </c>
      <c r="V739" s="16">
        <f t="shared" si="724"/>
        <v>-6.1721269208467183E-3</v>
      </c>
      <c r="W739" s="34">
        <f t="shared" si="677"/>
        <v>4</v>
      </c>
      <c r="X739" s="49">
        <f t="shared" si="725"/>
        <v>59.976111631734469</v>
      </c>
      <c r="Y739" s="20">
        <f t="shared" si="726"/>
        <v>59.976111631734469</v>
      </c>
      <c r="Z739" s="16">
        <f t="shared" si="707"/>
        <v>30.023888368265531</v>
      </c>
      <c r="AA739" s="49">
        <f t="shared" si="678"/>
        <v>-3.5669111137395693E-3</v>
      </c>
      <c r="AB739" s="20">
        <f t="shared" si="708"/>
        <v>359.99643308888625</v>
      </c>
      <c r="AC739" s="49">
        <f t="shared" si="709"/>
        <v>7.1286748751086164E-3</v>
      </c>
      <c r="AD739" s="20">
        <f t="shared" si="710"/>
        <v>359.9928713251249</v>
      </c>
      <c r="AF739" s="58">
        <f t="shared" si="727"/>
        <v>6.1113456597576343</v>
      </c>
      <c r="AG739" s="51">
        <f t="shared" si="711"/>
        <v>366.68073958545807</v>
      </c>
      <c r="AH739" s="16">
        <f t="shared" si="712"/>
        <v>250.00959517190324</v>
      </c>
      <c r="AI739" s="52">
        <f t="shared" si="679"/>
        <v>159.84629679080618</v>
      </c>
      <c r="AJ739" s="52">
        <f t="shared" si="713"/>
        <v>4.8422324816726814E-2</v>
      </c>
      <c r="AK739" s="16">
        <f t="shared" si="728"/>
        <v>34.509948621802096</v>
      </c>
      <c r="AL739" s="16">
        <f t="shared" si="729"/>
        <v>34.506381710688345</v>
      </c>
      <c r="AM739" s="32">
        <f t="shared" si="680"/>
        <v>6.1113456242982425</v>
      </c>
      <c r="AN739" s="32">
        <f t="shared" si="681"/>
        <v>-6.5833821123986909E-4</v>
      </c>
      <c r="AO739" s="32">
        <f t="shared" si="682"/>
        <v>5.0361343966675287</v>
      </c>
      <c r="AP739" s="32">
        <f t="shared" si="683"/>
        <v>-6.5833821123986909E-4</v>
      </c>
      <c r="AQ739" s="32">
        <f t="shared" si="684"/>
        <v>3.4620652331132433</v>
      </c>
      <c r="AR739" s="56">
        <f t="shared" si="714"/>
        <v>4104.2210869850414</v>
      </c>
      <c r="AS739" s="56">
        <f t="shared" si="714"/>
        <v>-0.16991122103589773</v>
      </c>
      <c r="AT739" s="56">
        <f t="shared" si="714"/>
        <v>1274.4809672143049</v>
      </c>
      <c r="AU739" s="55">
        <f t="shared" si="715"/>
        <v>0.31005890174502254</v>
      </c>
      <c r="AV739" s="56">
        <f t="shared" si="685"/>
        <v>11547.891764815144</v>
      </c>
      <c r="AW739" s="53">
        <f t="shared" si="686"/>
        <v>1.032060749003229E-2</v>
      </c>
      <c r="AX739" s="53">
        <f t="shared" si="687"/>
        <v>9.6758927429643565E-2</v>
      </c>
      <c r="AY739" s="56">
        <f t="shared" si="688"/>
        <v>676.64736322256977</v>
      </c>
      <c r="AZ739" s="56">
        <f t="shared" si="689"/>
        <v>399.61574197701543</v>
      </c>
      <c r="BA739" s="53">
        <f t="shared" si="690"/>
        <v>7.4403432051347793E-3</v>
      </c>
      <c r="BB739" s="56">
        <f t="shared" si="691"/>
        <v>277.10953480906966</v>
      </c>
      <c r="BC739" s="56">
        <f t="shared" si="692"/>
        <v>-7.7913563515323858E-2</v>
      </c>
      <c r="BD739" s="53">
        <f t="shared" si="693"/>
        <v>-6.9633083126167485E-8</v>
      </c>
      <c r="BE739" s="32">
        <f t="shared" si="694"/>
        <v>6.111345590124551</v>
      </c>
      <c r="BF739" s="53">
        <f t="shared" si="695"/>
        <v>9.6275275836129414E-7</v>
      </c>
      <c r="BG739" s="51">
        <f t="shared" si="716"/>
        <v>6.1113465528773094</v>
      </c>
      <c r="BH739" s="51">
        <f t="shared" si="696"/>
        <v>-8.9372221703664621E-3</v>
      </c>
      <c r="BI739" s="51">
        <f t="shared" si="697"/>
        <v>-8.3789256808795121E-2</v>
      </c>
    </row>
    <row r="740" spans="1:61" ht="12.75" customHeight="1" x14ac:dyDescent="0.2">
      <c r="A740" s="45">
        <f t="shared" si="698"/>
        <v>714</v>
      </c>
      <c r="B740" s="57">
        <f t="shared" si="717"/>
        <v>9.6758927429643565E-2</v>
      </c>
      <c r="C740" s="16">
        <f t="shared" si="699"/>
        <v>8.9630252554513845E-2</v>
      </c>
      <c r="D740" s="34">
        <f t="shared" si="700"/>
        <v>1</v>
      </c>
      <c r="E740" s="49">
        <f t="shared" si="718"/>
        <v>7.7603376188465842E-2</v>
      </c>
      <c r="F740" s="49">
        <f t="shared" si="701"/>
        <v>4.4847512830058077E-2</v>
      </c>
      <c r="G740" s="20">
        <f t="shared" si="672"/>
        <v>4.4847512830058077E-2</v>
      </c>
      <c r="H740" s="49">
        <f t="shared" si="702"/>
        <v>30.023918739779358</v>
      </c>
      <c r="I740" s="20">
        <f t="shared" si="673"/>
        <v>30.023918739779358</v>
      </c>
      <c r="J740" s="57">
        <f t="shared" si="703"/>
        <v>0</v>
      </c>
      <c r="K740" s="16">
        <f t="shared" si="674"/>
        <v>30.023918739779358</v>
      </c>
      <c r="L740" s="34">
        <f t="shared" si="704"/>
        <v>1</v>
      </c>
      <c r="M740" s="49">
        <f t="shared" si="719"/>
        <v>59.976111631734469</v>
      </c>
      <c r="N740" s="20">
        <f t="shared" si="720"/>
        <v>59.976111631734469</v>
      </c>
      <c r="O740" s="16">
        <f t="shared" si="705"/>
        <v>30.023888368265531</v>
      </c>
      <c r="P740" s="49">
        <f t="shared" si="721"/>
        <v>4.484751283005807E-2</v>
      </c>
      <c r="Q740" s="20">
        <f t="shared" si="675"/>
        <v>4.484751283005807E-2</v>
      </c>
      <c r="R740" s="49">
        <f t="shared" si="722"/>
        <v>8.9630252552282463E-2</v>
      </c>
      <c r="S740" s="20">
        <f t="shared" si="676"/>
        <v>8.9630252552282463E-2</v>
      </c>
      <c r="T740" s="57">
        <f t="shared" si="723"/>
        <v>-8.3789256808795121E-2</v>
      </c>
      <c r="U740" s="16">
        <f t="shared" si="706"/>
        <v>-6.1858806203292788E-3</v>
      </c>
      <c r="V740" s="16">
        <f t="shared" si="724"/>
        <v>-6.1858806203292788E-3</v>
      </c>
      <c r="W740" s="34">
        <f t="shared" si="677"/>
        <v>4</v>
      </c>
      <c r="X740" s="49">
        <f t="shared" si="725"/>
        <v>59.976081453198915</v>
      </c>
      <c r="Y740" s="20">
        <f t="shared" si="726"/>
        <v>59.976081453198915</v>
      </c>
      <c r="Z740" s="16">
        <f t="shared" si="707"/>
        <v>30.023918546801085</v>
      </c>
      <c r="AA740" s="49">
        <f t="shared" si="678"/>
        <v>-3.5748638099273081E-3</v>
      </c>
      <c r="AB740" s="20">
        <f t="shared" si="708"/>
        <v>359.99642513619006</v>
      </c>
      <c r="AC740" s="49">
        <f t="shared" si="709"/>
        <v>7.144562290406155E-3</v>
      </c>
      <c r="AD740" s="20">
        <f t="shared" si="710"/>
        <v>359.99285543770958</v>
      </c>
      <c r="AF740" s="58">
        <f t="shared" si="727"/>
        <v>6.1113465528773094</v>
      </c>
      <c r="AG740" s="51">
        <f t="shared" si="711"/>
        <v>366.68079317263857</v>
      </c>
      <c r="AH740" s="16">
        <f t="shared" si="712"/>
        <v>250.00963170861723</v>
      </c>
      <c r="AI740" s="52">
        <f t="shared" si="679"/>
        <v>159.84634351108386</v>
      </c>
      <c r="AJ740" s="52">
        <f t="shared" si="713"/>
        <v>4.8422376640019138E-2</v>
      </c>
      <c r="AK740" s="16">
        <f t="shared" si="728"/>
        <v>34.558370998442115</v>
      </c>
      <c r="AL740" s="16">
        <f t="shared" si="729"/>
        <v>34.55479613463217</v>
      </c>
      <c r="AM740" s="32">
        <f t="shared" si="680"/>
        <v>6.1113465172597037</v>
      </c>
      <c r="AN740" s="32">
        <f t="shared" si="681"/>
        <v>-6.5980531992737828E-4</v>
      </c>
      <c r="AO740" s="32">
        <f t="shared" si="682"/>
        <v>5.0332079201986275</v>
      </c>
      <c r="AP740" s="32">
        <f t="shared" si="683"/>
        <v>-6.5980531992737828E-4</v>
      </c>
      <c r="AQ740" s="32">
        <f t="shared" si="684"/>
        <v>3.4663199918749728</v>
      </c>
      <c r="AR740" s="56">
        <f t="shared" si="714"/>
        <v>4109.2542949052404</v>
      </c>
      <c r="AS740" s="56">
        <f t="shared" si="714"/>
        <v>-0.17057102635582511</v>
      </c>
      <c r="AT740" s="56">
        <f t="shared" si="714"/>
        <v>1277.9472872061799</v>
      </c>
      <c r="AU740" s="55">
        <f t="shared" si="715"/>
        <v>0.31005890174502254</v>
      </c>
      <c r="AV740" s="56">
        <f t="shared" si="685"/>
        <v>11547.895140061995</v>
      </c>
      <c r="AW740" s="53">
        <f t="shared" si="686"/>
        <v>1.0320610506565407E-2</v>
      </c>
      <c r="AX740" s="53">
        <f t="shared" si="687"/>
        <v>9.6758941570113874E-2</v>
      </c>
      <c r="AY740" s="56">
        <f t="shared" si="688"/>
        <v>676.6472643364948</v>
      </c>
      <c r="AZ740" s="56">
        <f t="shared" si="689"/>
        <v>399.61585877770966</v>
      </c>
      <c r="BA740" s="53">
        <f t="shared" si="690"/>
        <v>7.4403432051347793E-3</v>
      </c>
      <c r="BB740" s="56">
        <f t="shared" si="691"/>
        <v>277.10961580334146</v>
      </c>
      <c r="BC740" s="56">
        <f t="shared" si="692"/>
        <v>-7.8210244556316866E-2</v>
      </c>
      <c r="BD740" s="53">
        <f t="shared" si="693"/>
        <v>-6.9898233565414973E-8</v>
      </c>
      <c r="BE740" s="32">
        <f t="shared" si="694"/>
        <v>6.1113464829790756</v>
      </c>
      <c r="BF740" s="53">
        <f t="shared" si="695"/>
        <v>9.6489811477293769E-7</v>
      </c>
      <c r="BG740" s="51">
        <f t="shared" si="716"/>
        <v>6.1113474478771908</v>
      </c>
      <c r="BH740" s="51">
        <f t="shared" si="696"/>
        <v>-8.9372221701350986E-3</v>
      </c>
      <c r="BI740" s="51">
        <f t="shared" si="697"/>
        <v>-8.3789244561561338E-2</v>
      </c>
    </row>
    <row r="741" spans="1:61" ht="12.75" customHeight="1" x14ac:dyDescent="0.2">
      <c r="A741" s="45">
        <f t="shared" si="698"/>
        <v>715</v>
      </c>
      <c r="B741" s="57">
        <f t="shared" si="717"/>
        <v>9.6758941570113874E-2</v>
      </c>
      <c r="C741" s="16">
        <f t="shared" si="699"/>
        <v>8.9614379279680634E-2</v>
      </c>
      <c r="D741" s="34">
        <f t="shared" si="700"/>
        <v>1</v>
      </c>
      <c r="E741" s="49">
        <f t="shared" si="718"/>
        <v>7.7589609225976602E-2</v>
      </c>
      <c r="F741" s="49">
        <f t="shared" si="701"/>
        <v>4.4839611314974701E-2</v>
      </c>
      <c r="G741" s="20">
        <f t="shared" si="672"/>
        <v>4.4839611314974701E-2</v>
      </c>
      <c r="H741" s="49">
        <f t="shared" si="702"/>
        <v>30.023948907576855</v>
      </c>
      <c r="I741" s="20">
        <f t="shared" si="673"/>
        <v>30.023948907576855</v>
      </c>
      <c r="J741" s="57">
        <f t="shared" si="703"/>
        <v>0</v>
      </c>
      <c r="K741" s="16">
        <f t="shared" si="674"/>
        <v>30.023948907576855</v>
      </c>
      <c r="L741" s="34">
        <f t="shared" si="704"/>
        <v>1</v>
      </c>
      <c r="M741" s="49">
        <f t="shared" si="719"/>
        <v>59.976081453198923</v>
      </c>
      <c r="N741" s="20">
        <f t="shared" si="720"/>
        <v>59.976081453198923</v>
      </c>
      <c r="O741" s="16">
        <f t="shared" si="705"/>
        <v>30.023918546801077</v>
      </c>
      <c r="P741" s="49">
        <f t="shared" si="721"/>
        <v>4.4839611314974694E-2</v>
      </c>
      <c r="Q741" s="20">
        <f t="shared" si="675"/>
        <v>4.4839611314974694E-2</v>
      </c>
      <c r="R741" s="49">
        <f t="shared" si="722"/>
        <v>8.9614379281153303E-2</v>
      </c>
      <c r="S741" s="20">
        <f t="shared" si="676"/>
        <v>8.9614379281153303E-2</v>
      </c>
      <c r="T741" s="57">
        <f t="shared" si="723"/>
        <v>-8.3789244561561338E-2</v>
      </c>
      <c r="U741" s="16">
        <f t="shared" si="706"/>
        <v>-6.1996353355847356E-3</v>
      </c>
      <c r="V741" s="16">
        <f t="shared" si="724"/>
        <v>-6.1996353355847356E-3</v>
      </c>
      <c r="W741" s="34">
        <f t="shared" si="677"/>
        <v>4</v>
      </c>
      <c r="X741" s="49">
        <f t="shared" si="725"/>
        <v>59.976051286260805</v>
      </c>
      <c r="Y741" s="20">
        <f t="shared" si="726"/>
        <v>59.976051286260805</v>
      </c>
      <c r="Z741" s="16">
        <f t="shared" si="707"/>
        <v>30.023948713739195</v>
      </c>
      <c r="AA741" s="49">
        <f t="shared" si="678"/>
        <v>-3.5828171107945735E-3</v>
      </c>
      <c r="AB741" s="20">
        <f t="shared" si="708"/>
        <v>359.99641718288922</v>
      </c>
      <c r="AC741" s="49">
        <f t="shared" si="709"/>
        <v>7.1604508993276987E-3</v>
      </c>
      <c r="AD741" s="20">
        <f t="shared" si="710"/>
        <v>359.99283954910067</v>
      </c>
      <c r="AF741" s="58">
        <f t="shared" si="727"/>
        <v>6.1113474478771908</v>
      </c>
      <c r="AG741" s="51">
        <f t="shared" si="711"/>
        <v>366.68084687263143</v>
      </c>
      <c r="AH741" s="16">
        <f t="shared" si="712"/>
        <v>250.00966832224873</v>
      </c>
      <c r="AI741" s="52">
        <f t="shared" si="679"/>
        <v>159.84639032972444</v>
      </c>
      <c r="AJ741" s="52">
        <f t="shared" si="713"/>
        <v>4.8422428425737962E-2</v>
      </c>
      <c r="AK741" s="16">
        <f t="shared" si="728"/>
        <v>34.606793426867853</v>
      </c>
      <c r="AL741" s="16">
        <f t="shared" si="729"/>
        <v>34.60321060975707</v>
      </c>
      <c r="AM741" s="32">
        <f t="shared" si="680"/>
        <v>6.1113474121010078</v>
      </c>
      <c r="AN741" s="32">
        <f t="shared" si="681"/>
        <v>-6.612725375925979E-4</v>
      </c>
      <c r="AO741" s="32">
        <f t="shared" si="682"/>
        <v>5.0302778475605052</v>
      </c>
      <c r="AP741" s="32">
        <f t="shared" si="683"/>
        <v>-6.612725375925979E-4</v>
      </c>
      <c r="AQ741" s="32">
        <f t="shared" si="684"/>
        <v>3.4705722824536789</v>
      </c>
      <c r="AR741" s="56">
        <f t="shared" si="714"/>
        <v>4114.2845727528011</v>
      </c>
      <c r="AS741" s="56">
        <f t="shared" si="714"/>
        <v>-0.17123229889341771</v>
      </c>
      <c r="AT741" s="56">
        <f t="shared" si="714"/>
        <v>1281.4178594886337</v>
      </c>
      <c r="AU741" s="55">
        <f t="shared" si="715"/>
        <v>0.31005890174502254</v>
      </c>
      <c r="AV741" s="56">
        <f t="shared" si="685"/>
        <v>11547.898522414949</v>
      </c>
      <c r="AW741" s="53">
        <f t="shared" si="686"/>
        <v>1.0320613529449404E-2</v>
      </c>
      <c r="AX741" s="53">
        <f t="shared" si="687"/>
        <v>9.6758955740352842E-2</v>
      </c>
      <c r="AY741" s="56">
        <f t="shared" si="688"/>
        <v>676.64716524227276</v>
      </c>
      <c r="AZ741" s="56">
        <f t="shared" si="689"/>
        <v>399.61597582431114</v>
      </c>
      <c r="BA741" s="53">
        <f t="shared" si="690"/>
        <v>7.4403432051347793E-3</v>
      </c>
      <c r="BB741" s="56">
        <f t="shared" si="691"/>
        <v>277.10969696813527</v>
      </c>
      <c r="BC741" s="56">
        <f t="shared" si="692"/>
        <v>-7.8507550173640084E-2</v>
      </c>
      <c r="BD741" s="53">
        <f t="shared" si="693"/>
        <v>-7.0163942202408217E-8</v>
      </c>
      <c r="BE741" s="32">
        <f t="shared" si="694"/>
        <v>6.1113473777132485</v>
      </c>
      <c r="BF741" s="53">
        <f t="shared" si="695"/>
        <v>9.6704362962879723E-7</v>
      </c>
      <c r="BG741" s="51">
        <f t="shared" si="716"/>
        <v>6.1113483447568786</v>
      </c>
      <c r="BH741" s="51">
        <f t="shared" si="696"/>
        <v>-8.9372221699032025E-3</v>
      </c>
      <c r="BI741" s="51">
        <f t="shared" si="697"/>
        <v>-8.3789232288547705E-2</v>
      </c>
    </row>
    <row r="742" spans="1:61" ht="12.75" customHeight="1" x14ac:dyDescent="0.2">
      <c r="A742" s="45">
        <f t="shared" si="698"/>
        <v>716</v>
      </c>
      <c r="B742" s="57">
        <f t="shared" si="717"/>
        <v>9.6758955740352842E-2</v>
      </c>
      <c r="C742" s="16">
        <f t="shared" si="699"/>
        <v>8.9598504841035265E-2</v>
      </c>
      <c r="D742" s="34">
        <f t="shared" si="700"/>
        <v>1</v>
      </c>
      <c r="E742" s="49">
        <f t="shared" si="718"/>
        <v>7.7575841273258367E-2</v>
      </c>
      <c r="F742" s="49">
        <f t="shared" si="701"/>
        <v>4.4831709187375605E-2</v>
      </c>
      <c r="G742" s="20">
        <f t="shared" si="672"/>
        <v>4.4831709187375605E-2</v>
      </c>
      <c r="H742" s="49">
        <f t="shared" si="702"/>
        <v>30.023979063778008</v>
      </c>
      <c r="I742" s="20">
        <f t="shared" si="673"/>
        <v>30.023979063778008</v>
      </c>
      <c r="J742" s="57">
        <f t="shared" si="703"/>
        <v>0</v>
      </c>
      <c r="K742" s="16">
        <f t="shared" si="674"/>
        <v>30.023979063778008</v>
      </c>
      <c r="L742" s="34">
        <f t="shared" si="704"/>
        <v>1</v>
      </c>
      <c r="M742" s="49">
        <f t="shared" si="719"/>
        <v>59.976051286260805</v>
      </c>
      <c r="N742" s="20">
        <f t="shared" si="720"/>
        <v>59.976051286260805</v>
      </c>
      <c r="O742" s="16">
        <f t="shared" si="705"/>
        <v>30.023948713739195</v>
      </c>
      <c r="P742" s="49">
        <f t="shared" si="721"/>
        <v>4.4831709187375585E-2</v>
      </c>
      <c r="Q742" s="20">
        <f t="shared" si="675"/>
        <v>4.4831709187375585E-2</v>
      </c>
      <c r="R742" s="49">
        <f t="shared" si="722"/>
        <v>8.9598504841310267E-2</v>
      </c>
      <c r="S742" s="20">
        <f t="shared" si="676"/>
        <v>8.9598504841310267E-2</v>
      </c>
      <c r="T742" s="57">
        <f t="shared" si="723"/>
        <v>-8.3789232288547705E-2</v>
      </c>
      <c r="U742" s="16">
        <f t="shared" si="706"/>
        <v>-6.2133910152893379E-3</v>
      </c>
      <c r="V742" s="16">
        <f t="shared" si="724"/>
        <v>-6.2133910152893379E-3</v>
      </c>
      <c r="W742" s="34">
        <f t="shared" si="677"/>
        <v>4</v>
      </c>
      <c r="X742" s="49">
        <f t="shared" si="725"/>
        <v>59.976021130921019</v>
      </c>
      <c r="Y742" s="20">
        <f t="shared" si="726"/>
        <v>59.976021130921019</v>
      </c>
      <c r="Z742" s="16">
        <f t="shared" si="707"/>
        <v>30.023978869078981</v>
      </c>
      <c r="AA742" s="49">
        <f t="shared" si="678"/>
        <v>-3.5907709866718242E-3</v>
      </c>
      <c r="AB742" s="20">
        <f t="shared" si="708"/>
        <v>359.99640922901335</v>
      </c>
      <c r="AC742" s="49">
        <f t="shared" si="709"/>
        <v>7.1763405923349439E-3</v>
      </c>
      <c r="AD742" s="20">
        <f t="shared" si="710"/>
        <v>359.99282365940769</v>
      </c>
      <c r="AF742" s="58">
        <f t="shared" si="727"/>
        <v>6.1113483447568786</v>
      </c>
      <c r="AG742" s="51">
        <f t="shared" si="711"/>
        <v>366.68090068541272</v>
      </c>
      <c r="AH742" s="16">
        <f t="shared" si="712"/>
        <v>250.00970501278141</v>
      </c>
      <c r="AI742" s="52">
        <f t="shared" si="679"/>
        <v>159.84643724670715</v>
      </c>
      <c r="AJ742" s="52">
        <f t="shared" si="713"/>
        <v>4.8422480173996973E-2</v>
      </c>
      <c r="AK742" s="16">
        <f t="shared" si="728"/>
        <v>34.65521590704185</v>
      </c>
      <c r="AL742" s="16">
        <f t="shared" si="729"/>
        <v>34.651625136055202</v>
      </c>
      <c r="AM742" s="32">
        <f t="shared" si="680"/>
        <v>6.1113483088217544</v>
      </c>
      <c r="AN742" s="32">
        <f t="shared" si="681"/>
        <v>-6.6273985876253339E-4</v>
      </c>
      <c r="AO742" s="32">
        <f t="shared" si="682"/>
        <v>5.0273441808302612</v>
      </c>
      <c r="AP742" s="32">
        <f t="shared" si="683"/>
        <v>-6.6273985876253339E-4</v>
      </c>
      <c r="AQ742" s="32">
        <f t="shared" si="684"/>
        <v>3.4748221018076055</v>
      </c>
      <c r="AR742" s="56">
        <f t="shared" si="714"/>
        <v>4119.3119169336314</v>
      </c>
      <c r="AS742" s="56">
        <f t="shared" si="714"/>
        <v>-0.17189503875218023</v>
      </c>
      <c r="AT742" s="56">
        <f t="shared" si="714"/>
        <v>1284.8926815904413</v>
      </c>
      <c r="AU742" s="55">
        <f t="shared" si="715"/>
        <v>0.31005890174502254</v>
      </c>
      <c r="AV742" s="56">
        <f t="shared" si="685"/>
        <v>11547.901911872503</v>
      </c>
      <c r="AW742" s="53">
        <f t="shared" si="686"/>
        <v>1.0320616558682941E-2</v>
      </c>
      <c r="AX742" s="53">
        <f t="shared" si="687"/>
        <v>9.6758969940354198E-2</v>
      </c>
      <c r="AY742" s="56">
        <f t="shared" si="688"/>
        <v>676.64706593994788</v>
      </c>
      <c r="AZ742" s="56">
        <f t="shared" si="689"/>
        <v>399.6160931167679</v>
      </c>
      <c r="BA742" s="53">
        <f t="shared" si="690"/>
        <v>7.4403432051347793E-3</v>
      </c>
      <c r="BB742" s="56">
        <f t="shared" si="691"/>
        <v>277.10977830341494</v>
      </c>
      <c r="BC742" s="56">
        <f t="shared" si="692"/>
        <v>-7.8805480234962033E-2</v>
      </c>
      <c r="BD742" s="53">
        <f t="shared" si="693"/>
        <v>-7.0430208918879674E-8</v>
      </c>
      <c r="BE742" s="32">
        <f t="shared" si="694"/>
        <v>6.1113482743266694</v>
      </c>
      <c r="BF742" s="53">
        <f t="shared" si="695"/>
        <v>9.6918929492319105E-7</v>
      </c>
      <c r="BG742" s="51">
        <f t="shared" si="716"/>
        <v>6.1113492435159644</v>
      </c>
      <c r="BH742" s="51">
        <f t="shared" si="696"/>
        <v>-8.9372221696707756E-3</v>
      </c>
      <c r="BI742" s="51">
        <f t="shared" si="697"/>
        <v>-8.3789219989759703E-2</v>
      </c>
    </row>
    <row r="743" spans="1:61" ht="12.75" customHeight="1" x14ac:dyDescent="0.2">
      <c r="A743" s="45">
        <f t="shared" si="698"/>
        <v>717</v>
      </c>
      <c r="B743" s="57">
        <f t="shared" si="717"/>
        <v>9.6758969940354198E-2</v>
      </c>
      <c r="C743" s="16">
        <f t="shared" si="699"/>
        <v>8.9582629348058163E-2</v>
      </c>
      <c r="D743" s="34">
        <f t="shared" si="700"/>
        <v>1</v>
      </c>
      <c r="E743" s="49">
        <f t="shared" si="718"/>
        <v>7.7562072425097842E-2</v>
      </c>
      <c r="F743" s="49">
        <f t="shared" si="701"/>
        <v>4.482380650204635E-2</v>
      </c>
      <c r="G743" s="20">
        <f t="shared" si="672"/>
        <v>4.482380650204635E-2</v>
      </c>
      <c r="H743" s="49">
        <f t="shared" si="702"/>
        <v>30.024009208382033</v>
      </c>
      <c r="I743" s="20">
        <f t="shared" si="673"/>
        <v>30.024009208382033</v>
      </c>
      <c r="J743" s="57">
        <f t="shared" si="703"/>
        <v>0</v>
      </c>
      <c r="K743" s="16">
        <f t="shared" si="674"/>
        <v>30.024009208382033</v>
      </c>
      <c r="L743" s="34">
        <f t="shared" si="704"/>
        <v>1</v>
      </c>
      <c r="M743" s="49">
        <f t="shared" si="719"/>
        <v>59.976021130920998</v>
      </c>
      <c r="N743" s="20">
        <f t="shared" si="720"/>
        <v>59.976021130920998</v>
      </c>
      <c r="O743" s="16">
        <f t="shared" si="705"/>
        <v>30.023978869079002</v>
      </c>
      <c r="P743" s="49">
        <f t="shared" si="721"/>
        <v>4.4823806502046384E-2</v>
      </c>
      <c r="Q743" s="20">
        <f t="shared" si="675"/>
        <v>4.4823806502046384E-2</v>
      </c>
      <c r="R743" s="49">
        <f t="shared" si="722"/>
        <v>8.9582629346019224E-2</v>
      </c>
      <c r="S743" s="20">
        <f t="shared" si="676"/>
        <v>8.9582629346019224E-2</v>
      </c>
      <c r="T743" s="57">
        <f t="shared" si="723"/>
        <v>-8.3789219989759703E-2</v>
      </c>
      <c r="U743" s="16">
        <f t="shared" si="706"/>
        <v>-6.2271475646618613E-3</v>
      </c>
      <c r="V743" s="16">
        <f t="shared" si="724"/>
        <v>-6.2271475646618613E-3</v>
      </c>
      <c r="W743" s="34">
        <f t="shared" si="677"/>
        <v>4</v>
      </c>
      <c r="X743" s="49">
        <f t="shared" si="725"/>
        <v>59.97599098718031</v>
      </c>
      <c r="Y743" s="20">
        <f t="shared" si="726"/>
        <v>59.97599098718031</v>
      </c>
      <c r="Z743" s="16">
        <f t="shared" si="707"/>
        <v>30.02400901281969</v>
      </c>
      <c r="AA743" s="49">
        <f t="shared" si="678"/>
        <v>-3.5987253827749165E-3</v>
      </c>
      <c r="AB743" s="20">
        <f t="shared" si="708"/>
        <v>359.9964012746172</v>
      </c>
      <c r="AC743" s="49">
        <f t="shared" si="709"/>
        <v>7.1922313116054076E-3</v>
      </c>
      <c r="AD743" s="20">
        <f t="shared" si="710"/>
        <v>359.99280776868841</v>
      </c>
      <c r="AF743" s="58">
        <f t="shared" si="727"/>
        <v>6.1113492435159644</v>
      </c>
      <c r="AG743" s="51">
        <f t="shared" si="711"/>
        <v>366.68095461095788</v>
      </c>
      <c r="AH743" s="16">
        <f t="shared" si="712"/>
        <v>250.00974178019857</v>
      </c>
      <c r="AI743" s="52">
        <f t="shared" si="679"/>
        <v>159.84648426201056</v>
      </c>
      <c r="AJ743" s="52">
        <f t="shared" si="713"/>
        <v>4.8422531884853015E-2</v>
      </c>
      <c r="AK743" s="16">
        <f t="shared" si="728"/>
        <v>34.703638438926703</v>
      </c>
      <c r="AL743" s="16">
        <f t="shared" si="729"/>
        <v>34.700039713543902</v>
      </c>
      <c r="AM743" s="32">
        <f t="shared" si="680"/>
        <v>6.1113492074215374</v>
      </c>
      <c r="AN743" s="32">
        <f t="shared" si="681"/>
        <v>-6.6420727332887407E-4</v>
      </c>
      <c r="AO743" s="32">
        <f t="shared" si="682"/>
        <v>5.0244069220860368</v>
      </c>
      <c r="AP743" s="32">
        <f t="shared" si="683"/>
        <v>-6.6420727332887407E-4</v>
      </c>
      <c r="AQ743" s="32">
        <f t="shared" si="684"/>
        <v>3.4790694468989503</v>
      </c>
      <c r="AR743" s="56">
        <f t="shared" si="714"/>
        <v>4124.3363238557176</v>
      </c>
      <c r="AS743" s="56">
        <f t="shared" si="714"/>
        <v>-0.17255924602550912</v>
      </c>
      <c r="AT743" s="56">
        <f t="shared" si="714"/>
        <v>1288.3717510373401</v>
      </c>
      <c r="AU743" s="55">
        <f t="shared" si="715"/>
        <v>0.31005890174502254</v>
      </c>
      <c r="AV743" s="56">
        <f t="shared" si="685"/>
        <v>11547.905308433112</v>
      </c>
      <c r="AW743" s="53">
        <f t="shared" si="686"/>
        <v>1.0320619594264637E-2</v>
      </c>
      <c r="AX743" s="53">
        <f t="shared" si="687"/>
        <v>9.6758984170111459E-2</v>
      </c>
      <c r="AY743" s="56">
        <f t="shared" si="688"/>
        <v>676.64696642956574</v>
      </c>
      <c r="AZ743" s="56">
        <f t="shared" si="689"/>
        <v>399.61621065502641</v>
      </c>
      <c r="BA743" s="53">
        <f t="shared" si="690"/>
        <v>7.4403432051347793E-3</v>
      </c>
      <c r="BB743" s="56">
        <f t="shared" si="691"/>
        <v>277.10985980914336</v>
      </c>
      <c r="BC743" s="56">
        <f t="shared" si="692"/>
        <v>-7.9104034604029039E-2</v>
      </c>
      <c r="BD743" s="53">
        <f t="shared" si="693"/>
        <v>-7.0697033593056393E-8</v>
      </c>
      <c r="BE743" s="32">
        <f t="shared" si="694"/>
        <v>6.1113491728189304</v>
      </c>
      <c r="BF743" s="53">
        <f t="shared" si="695"/>
        <v>9.7133509587176912E-7</v>
      </c>
      <c r="BG743" s="51">
        <f t="shared" si="716"/>
        <v>6.1113501441540263</v>
      </c>
      <c r="BH743" s="51">
        <f t="shared" si="696"/>
        <v>-8.9372221694378196E-3</v>
      </c>
      <c r="BI743" s="51">
        <f t="shared" si="697"/>
        <v>-8.3789207665203036E-2</v>
      </c>
    </row>
    <row r="744" spans="1:61" ht="12.75" customHeight="1" x14ac:dyDescent="0.2">
      <c r="A744" s="45">
        <f t="shared" si="698"/>
        <v>718</v>
      </c>
      <c r="B744" s="57">
        <f t="shared" si="717"/>
        <v>9.6758984170111459E-2</v>
      </c>
      <c r="C744" s="16">
        <f t="shared" si="699"/>
        <v>8.9566752858502241E-2</v>
      </c>
      <c r="D744" s="34">
        <f t="shared" si="700"/>
        <v>1</v>
      </c>
      <c r="E744" s="49">
        <f t="shared" si="718"/>
        <v>7.7548302731495058E-2</v>
      </c>
      <c r="F744" s="49">
        <f t="shared" si="701"/>
        <v>4.4815903287890341E-2</v>
      </c>
      <c r="G744" s="20">
        <f t="shared" si="672"/>
        <v>4.4815903287890341E-2</v>
      </c>
      <c r="H744" s="49">
        <f t="shared" si="702"/>
        <v>30.024039341388139</v>
      </c>
      <c r="I744" s="20">
        <f t="shared" si="673"/>
        <v>30.024039341388139</v>
      </c>
      <c r="J744" s="57">
        <f t="shared" si="703"/>
        <v>0</v>
      </c>
      <c r="K744" s="16">
        <f t="shared" si="674"/>
        <v>30.024039341388139</v>
      </c>
      <c r="L744" s="34">
        <f t="shared" si="704"/>
        <v>1</v>
      </c>
      <c r="M744" s="49">
        <f t="shared" si="719"/>
        <v>59.975990987180325</v>
      </c>
      <c r="N744" s="20">
        <f t="shared" si="720"/>
        <v>59.975990987180325</v>
      </c>
      <c r="O744" s="16">
        <f t="shared" si="705"/>
        <v>30.024009012819675</v>
      </c>
      <c r="P744" s="49">
        <f t="shared" si="721"/>
        <v>4.481590328789032E-2</v>
      </c>
      <c r="Q744" s="20">
        <f t="shared" si="675"/>
        <v>4.481590328789032E-2</v>
      </c>
      <c r="R744" s="49">
        <f t="shared" si="722"/>
        <v>8.9566752855774354E-2</v>
      </c>
      <c r="S744" s="20">
        <f t="shared" si="676"/>
        <v>8.9566752855774354E-2</v>
      </c>
      <c r="T744" s="57">
        <f t="shared" si="723"/>
        <v>-8.3789207665203036E-2</v>
      </c>
      <c r="U744" s="16">
        <f t="shared" si="706"/>
        <v>-6.2409049337079775E-3</v>
      </c>
      <c r="V744" s="16">
        <f t="shared" si="724"/>
        <v>-6.2409049337079775E-3</v>
      </c>
      <c r="W744" s="34">
        <f t="shared" si="677"/>
        <v>4</v>
      </c>
      <c r="X744" s="49">
        <f t="shared" si="725"/>
        <v>59.975960855039496</v>
      </c>
      <c r="Y744" s="20">
        <f t="shared" si="726"/>
        <v>59.975960855039496</v>
      </c>
      <c r="Z744" s="16">
        <f t="shared" si="707"/>
        <v>30.024039144960504</v>
      </c>
      <c r="AA744" s="49">
        <f t="shared" si="678"/>
        <v>-3.6066802702022227E-3</v>
      </c>
      <c r="AB744" s="20">
        <f t="shared" si="708"/>
        <v>359.9963933197298</v>
      </c>
      <c r="AC744" s="49">
        <f t="shared" si="709"/>
        <v>7.2081229492037859E-3</v>
      </c>
      <c r="AD744" s="20">
        <f t="shared" si="710"/>
        <v>359.99279187705082</v>
      </c>
      <c r="AF744" s="58">
        <f t="shared" si="727"/>
        <v>6.1113501441540263</v>
      </c>
      <c r="AG744" s="51">
        <f t="shared" si="711"/>
        <v>366.68100864924156</v>
      </c>
      <c r="AH744" s="16">
        <f t="shared" si="712"/>
        <v>250.00977862448289</v>
      </c>
      <c r="AI744" s="52">
        <f t="shared" si="679"/>
        <v>159.84653137561267</v>
      </c>
      <c r="AJ744" s="52">
        <f t="shared" si="713"/>
        <v>4.8422583558078713E-2</v>
      </c>
      <c r="AK744" s="16">
        <f t="shared" si="728"/>
        <v>34.752061022484781</v>
      </c>
      <c r="AL744" s="16">
        <f t="shared" si="729"/>
        <v>34.748454342214586</v>
      </c>
      <c r="AM744" s="32">
        <f t="shared" si="680"/>
        <v>6.1113501078999342</v>
      </c>
      <c r="AN744" s="32">
        <f t="shared" si="681"/>
        <v>-6.6567477596041441E-4</v>
      </c>
      <c r="AO744" s="32">
        <f t="shared" si="682"/>
        <v>5.0214660734101022</v>
      </c>
      <c r="AP744" s="32">
        <f t="shared" si="683"/>
        <v>-6.6567477596041441E-4</v>
      </c>
      <c r="AQ744" s="32">
        <f t="shared" si="684"/>
        <v>3.4833143146893684</v>
      </c>
      <c r="AR744" s="56">
        <f t="shared" si="714"/>
        <v>4129.3577899291276</v>
      </c>
      <c r="AS744" s="56">
        <f t="shared" si="714"/>
        <v>-0.17322492080146953</v>
      </c>
      <c r="AT744" s="56">
        <f t="shared" si="714"/>
        <v>1291.8550653520294</v>
      </c>
      <c r="AU744" s="55">
        <f t="shared" si="715"/>
        <v>0.31005890174502254</v>
      </c>
      <c r="AV744" s="56">
        <f t="shared" si="685"/>
        <v>11547.908712095184</v>
      </c>
      <c r="AW744" s="53">
        <f t="shared" si="686"/>
        <v>1.0320622636193067E-2</v>
      </c>
      <c r="AX744" s="53">
        <f t="shared" si="687"/>
        <v>9.6758998429617868E-2</v>
      </c>
      <c r="AY744" s="56">
        <f t="shared" si="688"/>
        <v>676.64686671117329</v>
      </c>
      <c r="AZ744" s="56">
        <f t="shared" si="689"/>
        <v>399.61632843903169</v>
      </c>
      <c r="BA744" s="53">
        <f t="shared" si="690"/>
        <v>7.4403432051347793E-3</v>
      </c>
      <c r="BB744" s="56">
        <f t="shared" si="691"/>
        <v>277.10994148528238</v>
      </c>
      <c r="BC744" s="56">
        <f t="shared" si="692"/>
        <v>-7.9403213140778917E-2</v>
      </c>
      <c r="BD744" s="53">
        <f t="shared" si="693"/>
        <v>-7.0964416099761687E-8</v>
      </c>
      <c r="BE744" s="32">
        <f t="shared" si="694"/>
        <v>6.1113500731896107</v>
      </c>
      <c r="BF744" s="53">
        <f t="shared" si="695"/>
        <v>9.7348102467621802E-7</v>
      </c>
      <c r="BG744" s="51">
        <f t="shared" si="716"/>
        <v>6.1113510466706353</v>
      </c>
      <c r="BH744" s="51">
        <f t="shared" si="696"/>
        <v>-8.9372221692043327E-3</v>
      </c>
      <c r="BI744" s="51">
        <f t="shared" si="697"/>
        <v>-8.3789195314883436E-2</v>
      </c>
    </row>
    <row r="745" spans="1:61" ht="12.75" customHeight="1" x14ac:dyDescent="0.2">
      <c r="A745" s="45">
        <f t="shared" si="698"/>
        <v>719</v>
      </c>
      <c r="B745" s="57">
        <f t="shared" si="717"/>
        <v>9.6758998429617868E-2</v>
      </c>
      <c r="C745" s="16">
        <f t="shared" si="699"/>
        <v>8.9550875480426839E-2</v>
      </c>
      <c r="D745" s="34">
        <f t="shared" si="700"/>
        <v>1</v>
      </c>
      <c r="E745" s="49">
        <f t="shared" si="718"/>
        <v>7.7534532286006014E-2</v>
      </c>
      <c r="F745" s="49">
        <f t="shared" si="701"/>
        <v>4.4807999598982462E-2</v>
      </c>
      <c r="G745" s="20">
        <f t="shared" si="672"/>
        <v>4.4807999598982462E-2</v>
      </c>
      <c r="H745" s="49">
        <f t="shared" si="702"/>
        <v>30.024069462795691</v>
      </c>
      <c r="I745" s="20">
        <f t="shared" si="673"/>
        <v>30.024069462795691</v>
      </c>
      <c r="J745" s="57">
        <f t="shared" si="703"/>
        <v>0</v>
      </c>
      <c r="K745" s="16">
        <f t="shared" si="674"/>
        <v>30.024069462795691</v>
      </c>
      <c r="L745" s="34">
        <f t="shared" si="704"/>
        <v>1</v>
      </c>
      <c r="M745" s="49">
        <f t="shared" si="719"/>
        <v>59.975960855039482</v>
      </c>
      <c r="N745" s="20">
        <f t="shared" si="720"/>
        <v>59.975960855039482</v>
      </c>
      <c r="O745" s="16">
        <f t="shared" si="705"/>
        <v>30.024039144960518</v>
      </c>
      <c r="P745" s="49">
        <f t="shared" si="721"/>
        <v>4.480799959898249E-2</v>
      </c>
      <c r="Q745" s="20">
        <f t="shared" si="675"/>
        <v>4.480799959898249E-2</v>
      </c>
      <c r="R745" s="49">
        <f t="shared" si="722"/>
        <v>8.9550875479923103E-2</v>
      </c>
      <c r="S745" s="20">
        <f t="shared" si="676"/>
        <v>8.9550875479923103E-2</v>
      </c>
      <c r="T745" s="57">
        <f t="shared" si="723"/>
        <v>-8.3789195314883436E-2</v>
      </c>
      <c r="U745" s="16">
        <f t="shared" si="706"/>
        <v>-6.2546630288774219E-3</v>
      </c>
      <c r="V745" s="16">
        <f t="shared" si="724"/>
        <v>-6.2546630288774219E-3</v>
      </c>
      <c r="W745" s="34">
        <f t="shared" si="677"/>
        <v>4</v>
      </c>
      <c r="X745" s="49">
        <f t="shared" si="725"/>
        <v>59.97593073449918</v>
      </c>
      <c r="Y745" s="20">
        <f t="shared" si="726"/>
        <v>59.97593073449918</v>
      </c>
      <c r="Z745" s="16">
        <f t="shared" si="707"/>
        <v>30.02406926550082</v>
      </c>
      <c r="AA745" s="49">
        <f t="shared" si="678"/>
        <v>-3.6146355948805647E-3</v>
      </c>
      <c r="AB745" s="20">
        <f t="shared" si="708"/>
        <v>359.99638536440511</v>
      </c>
      <c r="AC745" s="49">
        <f t="shared" si="709"/>
        <v>7.2240155495306218E-3</v>
      </c>
      <c r="AD745" s="20">
        <f t="shared" si="710"/>
        <v>359.99277598445047</v>
      </c>
      <c r="AF745" s="58">
        <f t="shared" si="727"/>
        <v>6.1113510466706353</v>
      </c>
      <c r="AG745" s="51">
        <f t="shared" si="711"/>
        <v>366.68106280023812</v>
      </c>
      <c r="AH745" s="16">
        <f t="shared" si="712"/>
        <v>250.00981554561693</v>
      </c>
      <c r="AI745" s="52">
        <f t="shared" si="679"/>
        <v>159.84657858749117</v>
      </c>
      <c r="AJ745" s="52">
        <f t="shared" si="713"/>
        <v>4.8422635193844599E-2</v>
      </c>
      <c r="AK745" s="16">
        <f t="shared" si="728"/>
        <v>34.800483657678626</v>
      </c>
      <c r="AL745" s="16">
        <f t="shared" si="729"/>
        <v>34.79686902208374</v>
      </c>
      <c r="AM745" s="32">
        <f t="shared" si="680"/>
        <v>6.1113510102565165</v>
      </c>
      <c r="AN745" s="32">
        <f t="shared" si="681"/>
        <v>-6.6714235668012924E-4</v>
      </c>
      <c r="AO745" s="32">
        <f t="shared" si="682"/>
        <v>5.0185216368857715</v>
      </c>
      <c r="AP745" s="32">
        <f t="shared" si="683"/>
        <v>-6.6714235668012924E-4</v>
      </c>
      <c r="AQ745" s="32">
        <f t="shared" si="684"/>
        <v>3.4875567021444547</v>
      </c>
      <c r="AR745" s="56">
        <f t="shared" si="714"/>
        <v>4134.3763115660131</v>
      </c>
      <c r="AS745" s="56">
        <f t="shared" si="714"/>
        <v>-0.17389206315814967</v>
      </c>
      <c r="AT745" s="56">
        <f t="shared" si="714"/>
        <v>1295.3426220541739</v>
      </c>
      <c r="AU745" s="55">
        <f t="shared" si="715"/>
        <v>0.31005890174502254</v>
      </c>
      <c r="AV745" s="56">
        <f t="shared" si="685"/>
        <v>11547.912122857109</v>
      </c>
      <c r="AW745" s="53">
        <f t="shared" si="686"/>
        <v>1.0320625684466796E-2</v>
      </c>
      <c r="AX745" s="53">
        <f t="shared" si="687"/>
        <v>9.6759012718866791E-2</v>
      </c>
      <c r="AY745" s="56">
        <f t="shared" si="688"/>
        <v>676.64676678481806</v>
      </c>
      <c r="AZ745" s="56">
        <f t="shared" si="689"/>
        <v>399.61644646872793</v>
      </c>
      <c r="BA745" s="53">
        <f t="shared" si="690"/>
        <v>7.4403432051347793E-3</v>
      </c>
      <c r="BB745" s="56">
        <f t="shared" si="691"/>
        <v>277.1100233317934</v>
      </c>
      <c r="BC745" s="56">
        <f t="shared" si="692"/>
        <v>-7.970301570327365E-2</v>
      </c>
      <c r="BD745" s="53">
        <f t="shared" si="693"/>
        <v>-7.1232356312142394E-8</v>
      </c>
      <c r="BE745" s="32">
        <f t="shared" si="694"/>
        <v>6.1113509754382793</v>
      </c>
      <c r="BF745" s="53">
        <f t="shared" si="695"/>
        <v>9.7562706674419781E-7</v>
      </c>
      <c r="BG745" s="51">
        <f t="shared" si="716"/>
        <v>6.1113519510653465</v>
      </c>
      <c r="BH745" s="51">
        <f t="shared" si="696"/>
        <v>-8.9372221689703185E-3</v>
      </c>
      <c r="BI745" s="51">
        <f t="shared" si="697"/>
        <v>-8.3789182938806869E-2</v>
      </c>
    </row>
    <row r="746" spans="1:61" ht="12.75" customHeight="1" x14ac:dyDescent="0.2">
      <c r="A746" s="45">
        <f t="shared" si="698"/>
        <v>720</v>
      </c>
      <c r="B746" s="57">
        <f t="shared" si="717"/>
        <v>9.6759012718866791E-2</v>
      </c>
      <c r="C746" s="16">
        <f t="shared" si="699"/>
        <v>8.953499716932356E-2</v>
      </c>
      <c r="D746" s="34">
        <f t="shared" si="700"/>
        <v>1</v>
      </c>
      <c r="E746" s="49">
        <f t="shared" si="718"/>
        <v>7.7520761050091078E-2</v>
      </c>
      <c r="F746" s="49">
        <f t="shared" si="701"/>
        <v>4.4800095413058662E-2</v>
      </c>
      <c r="G746" s="20">
        <f t="shared" si="672"/>
        <v>4.4800095413058662E-2</v>
      </c>
      <c r="H746" s="49">
        <f t="shared" si="702"/>
        <v>30.024099572603962</v>
      </c>
      <c r="I746" s="20">
        <f t="shared" si="673"/>
        <v>30.024099572603962</v>
      </c>
      <c r="J746" s="57">
        <f t="shared" si="703"/>
        <v>0</v>
      </c>
      <c r="K746" s="16">
        <f t="shared" si="674"/>
        <v>30.024099572603962</v>
      </c>
      <c r="L746" s="34">
        <f t="shared" si="704"/>
        <v>1</v>
      </c>
      <c r="M746" s="49">
        <f t="shared" si="719"/>
        <v>59.97593073449918</v>
      </c>
      <c r="N746" s="20">
        <f t="shared" si="720"/>
        <v>59.97593073449918</v>
      </c>
      <c r="O746" s="16">
        <f t="shared" si="705"/>
        <v>30.02406926550082</v>
      </c>
      <c r="P746" s="49">
        <f t="shared" si="721"/>
        <v>4.4800095413058655E-2</v>
      </c>
      <c r="Q746" s="20">
        <f t="shared" si="675"/>
        <v>4.4800095413058655E-2</v>
      </c>
      <c r="R746" s="49">
        <f t="shared" si="722"/>
        <v>8.953499717321256E-2</v>
      </c>
      <c r="S746" s="20">
        <f t="shared" si="676"/>
        <v>8.953499717321256E-2</v>
      </c>
      <c r="T746" s="57">
        <f t="shared" si="723"/>
        <v>-8.3789182938806869E-2</v>
      </c>
      <c r="U746" s="16">
        <f t="shared" si="706"/>
        <v>-6.2684218887157916E-3</v>
      </c>
      <c r="V746" s="16">
        <f t="shared" si="724"/>
        <v>-6.2684218887157916E-3</v>
      </c>
      <c r="W746" s="34">
        <f t="shared" si="677"/>
        <v>4</v>
      </c>
      <c r="X746" s="49">
        <f t="shared" si="725"/>
        <v>59.975900625560115</v>
      </c>
      <c r="Y746" s="20">
        <f t="shared" si="726"/>
        <v>59.975900625560115</v>
      </c>
      <c r="Z746" s="16">
        <f t="shared" si="707"/>
        <v>30.024099374439885</v>
      </c>
      <c r="AA746" s="49">
        <f t="shared" si="678"/>
        <v>-3.6225913790761651E-3</v>
      </c>
      <c r="AB746" s="20">
        <f t="shared" si="708"/>
        <v>359.9963774086209</v>
      </c>
      <c r="AC746" s="49">
        <f t="shared" si="709"/>
        <v>7.2399089048702497E-3</v>
      </c>
      <c r="AD746" s="20">
        <f t="shared" si="710"/>
        <v>359.99276009109514</v>
      </c>
      <c r="AF746" s="58">
        <f t="shared" si="727"/>
        <v>6.1113519510653465</v>
      </c>
      <c r="AG746" s="51">
        <f t="shared" si="711"/>
        <v>366.68111706392079</v>
      </c>
      <c r="AH746" s="16">
        <f t="shared" si="712"/>
        <v>250.00985254358238</v>
      </c>
      <c r="AI746" s="52">
        <f t="shared" si="679"/>
        <v>159.84662589762272</v>
      </c>
      <c r="AJ746" s="52">
        <f t="shared" si="713"/>
        <v>4.8422686792150671E-2</v>
      </c>
      <c r="AK746" s="16">
        <f t="shared" si="728"/>
        <v>34.848906344470777</v>
      </c>
      <c r="AL746" s="16">
        <f t="shared" si="729"/>
        <v>34.845283753091678</v>
      </c>
      <c r="AM746" s="32">
        <f t="shared" si="680"/>
        <v>6.1113519144908404</v>
      </c>
      <c r="AN746" s="32">
        <f t="shared" si="681"/>
        <v>-6.6861001960075487E-4</v>
      </c>
      <c r="AO746" s="32">
        <f t="shared" si="682"/>
        <v>5.0155736146035474</v>
      </c>
      <c r="AP746" s="32">
        <f t="shared" si="683"/>
        <v>-6.6861001960075487E-4</v>
      </c>
      <c r="AQ746" s="32">
        <f t="shared" si="684"/>
        <v>3.4917966062248769</v>
      </c>
      <c r="AR746" s="56">
        <f t="shared" si="714"/>
        <v>4139.3918851806166</v>
      </c>
      <c r="AS746" s="56">
        <f t="shared" si="714"/>
        <v>-0.17456067317775043</v>
      </c>
      <c r="AT746" s="56">
        <f t="shared" si="714"/>
        <v>1298.8344186603988</v>
      </c>
      <c r="AU746" s="55">
        <f t="shared" si="715"/>
        <v>0.31005890174502254</v>
      </c>
      <c r="AV746" s="56">
        <f t="shared" si="685"/>
        <v>11547.915540717198</v>
      </c>
      <c r="AW746" s="53">
        <f t="shared" si="686"/>
        <v>1.0320628739084309E-2</v>
      </c>
      <c r="AX746" s="53">
        <f t="shared" si="687"/>
        <v>9.6759027037851025E-2</v>
      </c>
      <c r="AY746" s="56">
        <f t="shared" si="688"/>
        <v>676.64666665054949</v>
      </c>
      <c r="AZ746" s="56">
        <f t="shared" si="689"/>
        <v>399.6165647440568</v>
      </c>
      <c r="BA746" s="53">
        <f t="shared" si="690"/>
        <v>7.4403432051347793E-3</v>
      </c>
      <c r="BB746" s="56">
        <f t="shared" si="691"/>
        <v>277.1101053486359</v>
      </c>
      <c r="BC746" s="56">
        <f t="shared" si="692"/>
        <v>-8.0003442143208758E-2</v>
      </c>
      <c r="BD746" s="53">
        <f t="shared" si="693"/>
        <v>-7.1500854097655513E-8</v>
      </c>
      <c r="BE746" s="32">
        <f t="shared" si="694"/>
        <v>6.1113518795644923</v>
      </c>
      <c r="BF746" s="53">
        <f t="shared" si="695"/>
        <v>9.7777322808820287E-7</v>
      </c>
      <c r="BG746" s="51">
        <f t="shared" si="716"/>
        <v>6.11135285733772</v>
      </c>
      <c r="BH746" s="51">
        <f t="shared" si="696"/>
        <v>-8.937222168735777E-3</v>
      </c>
      <c r="BI746" s="51">
        <f t="shared" si="697"/>
        <v>-8.3789170536979471E-2</v>
      </c>
    </row>
    <row r="747" spans="1:61" ht="12.75" customHeight="1" x14ac:dyDescent="0.2">
      <c r="A747" s="45">
        <f t="shared" si="698"/>
        <v>721</v>
      </c>
      <c r="B747" s="57">
        <f t="shared" si="717"/>
        <v>9.6759027037851025E-2</v>
      </c>
      <c r="C747" s="16">
        <f t="shared" si="699"/>
        <v>8.9519118133011943E-2</v>
      </c>
      <c r="D747" s="34">
        <f t="shared" si="700"/>
        <v>1</v>
      </c>
      <c r="E747" s="49">
        <f t="shared" si="718"/>
        <v>7.7506989203680071E-2</v>
      </c>
      <c r="F747" s="49">
        <f t="shared" si="701"/>
        <v>4.4792190834110658E-2</v>
      </c>
      <c r="G747" s="20">
        <f t="shared" si="672"/>
        <v>4.4792190834110658E-2</v>
      </c>
      <c r="H747" s="49">
        <f t="shared" si="702"/>
        <v>30.024129670812385</v>
      </c>
      <c r="I747" s="20">
        <f t="shared" si="673"/>
        <v>30.024129670812385</v>
      </c>
      <c r="J747" s="57">
        <f t="shared" si="703"/>
        <v>0</v>
      </c>
      <c r="K747" s="16">
        <f t="shared" si="674"/>
        <v>30.024129670812385</v>
      </c>
      <c r="L747" s="34">
        <f t="shared" si="704"/>
        <v>1</v>
      </c>
      <c r="M747" s="49">
        <f t="shared" si="719"/>
        <v>59.975900625560115</v>
      </c>
      <c r="N747" s="20">
        <f t="shared" si="720"/>
        <v>59.975900625560115</v>
      </c>
      <c r="O747" s="16">
        <f t="shared" si="705"/>
        <v>30.024099374439885</v>
      </c>
      <c r="P747" s="49">
        <f t="shared" si="721"/>
        <v>4.4792190834110637E-2</v>
      </c>
      <c r="Q747" s="20">
        <f t="shared" si="675"/>
        <v>4.4792190834110637E-2</v>
      </c>
      <c r="R747" s="49">
        <f t="shared" si="722"/>
        <v>8.9519118134669118E-2</v>
      </c>
      <c r="S747" s="20">
        <f t="shared" si="676"/>
        <v>8.9519118134669118E-2</v>
      </c>
      <c r="T747" s="57">
        <f t="shared" si="723"/>
        <v>-8.3789170536979471E-2</v>
      </c>
      <c r="U747" s="16">
        <f t="shared" si="706"/>
        <v>-6.2821813332993998E-3</v>
      </c>
      <c r="V747" s="16">
        <f t="shared" si="724"/>
        <v>-6.2821813332993998E-3</v>
      </c>
      <c r="W747" s="34">
        <f t="shared" si="677"/>
        <v>4</v>
      </c>
      <c r="X747" s="49">
        <f t="shared" si="725"/>
        <v>59.975870528222856</v>
      </c>
      <c r="Y747" s="20">
        <f t="shared" si="726"/>
        <v>59.975870528222856</v>
      </c>
      <c r="Z747" s="16">
        <f t="shared" si="707"/>
        <v>30.024129471777144</v>
      </c>
      <c r="AA747" s="49">
        <f t="shared" si="678"/>
        <v>-3.6305475187993685E-3</v>
      </c>
      <c r="AB747" s="20">
        <f t="shared" si="708"/>
        <v>359.99636945248119</v>
      </c>
      <c r="AC747" s="49">
        <f t="shared" si="709"/>
        <v>7.2558030102737271E-3</v>
      </c>
      <c r="AD747" s="20">
        <f t="shared" si="710"/>
        <v>359.99274419698975</v>
      </c>
      <c r="AF747" s="58">
        <f t="shared" si="727"/>
        <v>6.11135285733772</v>
      </c>
      <c r="AG747" s="51">
        <f t="shared" si="711"/>
        <v>366.6811714402632</v>
      </c>
      <c r="AH747" s="16">
        <f t="shared" si="712"/>
        <v>250.00988961836129</v>
      </c>
      <c r="AI747" s="52">
        <f t="shared" si="679"/>
        <v>159.84667330598438</v>
      </c>
      <c r="AJ747" s="52">
        <f t="shared" si="713"/>
        <v>4.8422738352940087E-2</v>
      </c>
      <c r="AK747" s="16">
        <f t="shared" si="728"/>
        <v>34.897329082823717</v>
      </c>
      <c r="AL747" s="16">
        <f t="shared" si="729"/>
        <v>34.893698535304907</v>
      </c>
      <c r="AM747" s="32">
        <f t="shared" si="680"/>
        <v>6.111352820602467</v>
      </c>
      <c r="AN747" s="32">
        <f t="shared" si="681"/>
        <v>-6.7007774553239064E-4</v>
      </c>
      <c r="AO747" s="32">
        <f t="shared" si="682"/>
        <v>5.0126220086488269</v>
      </c>
      <c r="AP747" s="32">
        <f t="shared" si="683"/>
        <v>-6.7007774553239064E-4</v>
      </c>
      <c r="AQ747" s="32">
        <f t="shared" si="684"/>
        <v>3.4960340239041057</v>
      </c>
      <c r="AR747" s="56">
        <f t="shared" ref="AR747:AT762" si="730">AR746+AO747</f>
        <v>4144.4045071892651</v>
      </c>
      <c r="AS747" s="56">
        <f t="shared" si="730"/>
        <v>-0.1752307509232828</v>
      </c>
      <c r="AT747" s="56">
        <f t="shared" si="730"/>
        <v>1302.3304526843028</v>
      </c>
      <c r="AU747" s="55">
        <f t="shared" si="715"/>
        <v>0.31005890174502254</v>
      </c>
      <c r="AV747" s="56">
        <f t="shared" si="685"/>
        <v>11547.918965673802</v>
      </c>
      <c r="AW747" s="53">
        <f t="shared" si="686"/>
        <v>1.0320631800044135E-2</v>
      </c>
      <c r="AX747" s="53">
        <f t="shared" si="687"/>
        <v>9.6759041386563688E-2</v>
      </c>
      <c r="AY747" s="56">
        <f t="shared" si="688"/>
        <v>676.6465663084166</v>
      </c>
      <c r="AZ747" s="56">
        <f t="shared" si="689"/>
        <v>399.61668326496095</v>
      </c>
      <c r="BA747" s="53">
        <f t="shared" si="690"/>
        <v>7.4403432051347793E-3</v>
      </c>
      <c r="BB747" s="56">
        <f t="shared" si="691"/>
        <v>277.11018753577008</v>
      </c>
      <c r="BC747" s="56">
        <f t="shared" si="692"/>
        <v>-8.0304492314439813E-2</v>
      </c>
      <c r="BD747" s="53">
        <f t="shared" si="693"/>
        <v>-7.176990932568851E-8</v>
      </c>
      <c r="BE747" s="32">
        <f t="shared" si="694"/>
        <v>6.1113527855678109</v>
      </c>
      <c r="BF747" s="53">
        <f t="shared" si="695"/>
        <v>9.7991948064302535E-7</v>
      </c>
      <c r="BG747" s="51">
        <f t="shared" si="716"/>
        <v>6.1113537654872916</v>
      </c>
      <c r="BH747" s="51">
        <f t="shared" si="696"/>
        <v>-8.9372221685007098E-3</v>
      </c>
      <c r="BI747" s="51">
        <f t="shared" si="697"/>
        <v>-8.3789158109407277E-2</v>
      </c>
    </row>
    <row r="748" spans="1:61" ht="12.75" customHeight="1" x14ac:dyDescent="0.2">
      <c r="A748" s="45">
        <f t="shared" si="698"/>
        <v>722</v>
      </c>
      <c r="B748" s="57">
        <f t="shared" si="717"/>
        <v>9.6759041386563688E-2</v>
      </c>
      <c r="C748" s="16">
        <f t="shared" si="699"/>
        <v>8.9503238376323679E-2</v>
      </c>
      <c r="D748" s="34">
        <f t="shared" si="700"/>
        <v>1</v>
      </c>
      <c r="E748" s="49">
        <f t="shared" si="718"/>
        <v>7.7493216750952498E-2</v>
      </c>
      <c r="F748" s="49">
        <f t="shared" si="701"/>
        <v>4.4784285864562672E-2</v>
      </c>
      <c r="G748" s="20">
        <f t="shared" si="672"/>
        <v>4.4784285864562672E-2</v>
      </c>
      <c r="H748" s="49">
        <f t="shared" si="702"/>
        <v>30.024159757420406</v>
      </c>
      <c r="I748" s="20">
        <f t="shared" si="673"/>
        <v>30.024159757420406</v>
      </c>
      <c r="J748" s="57">
        <f t="shared" si="703"/>
        <v>0</v>
      </c>
      <c r="K748" s="16">
        <f t="shared" si="674"/>
        <v>30.024159757420406</v>
      </c>
      <c r="L748" s="34">
        <f t="shared" si="704"/>
        <v>1</v>
      </c>
      <c r="M748" s="49">
        <f t="shared" si="719"/>
        <v>59.975870528222856</v>
      </c>
      <c r="N748" s="20">
        <f t="shared" si="720"/>
        <v>59.975870528222856</v>
      </c>
      <c r="O748" s="16">
        <f t="shared" si="705"/>
        <v>30.024129471777144</v>
      </c>
      <c r="P748" s="49">
        <f t="shared" si="721"/>
        <v>4.4784285864562678E-2</v>
      </c>
      <c r="Q748" s="20">
        <f t="shared" si="675"/>
        <v>4.4784285864562678E-2</v>
      </c>
      <c r="R748" s="49">
        <f t="shared" si="722"/>
        <v>8.950323837609897E-2</v>
      </c>
      <c r="S748" s="20">
        <f t="shared" si="676"/>
        <v>8.950323837609897E-2</v>
      </c>
      <c r="T748" s="57">
        <f t="shared" si="723"/>
        <v>-8.3789158109407277E-2</v>
      </c>
      <c r="U748" s="16">
        <f t="shared" si="706"/>
        <v>-6.2959413584547791E-3</v>
      </c>
      <c r="V748" s="16">
        <f t="shared" si="724"/>
        <v>-6.2959413584547791E-3</v>
      </c>
      <c r="W748" s="34">
        <f t="shared" si="677"/>
        <v>4</v>
      </c>
      <c r="X748" s="49">
        <f t="shared" si="725"/>
        <v>59.975840442487922</v>
      </c>
      <c r="Y748" s="20">
        <f t="shared" si="726"/>
        <v>59.975840442487922</v>
      </c>
      <c r="Z748" s="16">
        <f t="shared" si="707"/>
        <v>30.024159557512078</v>
      </c>
      <c r="AA748" s="49">
        <f t="shared" si="678"/>
        <v>-3.6385040116282937E-3</v>
      </c>
      <c r="AB748" s="20">
        <f t="shared" si="708"/>
        <v>359.99636149598837</v>
      </c>
      <c r="AC748" s="49">
        <f t="shared" si="709"/>
        <v>7.2716978106920141E-3</v>
      </c>
      <c r="AD748" s="20">
        <f t="shared" si="710"/>
        <v>359.99272830218933</v>
      </c>
      <c r="AF748" s="58">
        <f t="shared" si="727"/>
        <v>6.1113537654872916</v>
      </c>
      <c r="AG748" s="51">
        <f t="shared" si="711"/>
        <v>366.68122592923748</v>
      </c>
      <c r="AH748" s="16">
        <f t="shared" si="712"/>
        <v>250.00992676993468</v>
      </c>
      <c r="AI748" s="52">
        <f t="shared" si="679"/>
        <v>159.84672081255192</v>
      </c>
      <c r="AJ748" s="52">
        <f t="shared" si="713"/>
        <v>4.8422789876212846E-2</v>
      </c>
      <c r="AK748" s="16">
        <f t="shared" si="728"/>
        <v>34.94575187269993</v>
      </c>
      <c r="AL748" s="16">
        <f t="shared" si="729"/>
        <v>34.942113368688297</v>
      </c>
      <c r="AM748" s="32">
        <f t="shared" si="680"/>
        <v>6.1113537285909327</v>
      </c>
      <c r="AN748" s="32">
        <f t="shared" si="681"/>
        <v>-6.7154553403121037E-4</v>
      </c>
      <c r="AO748" s="32">
        <f t="shared" si="682"/>
        <v>5.0096668211157382</v>
      </c>
      <c r="AP748" s="32">
        <f t="shared" si="683"/>
        <v>-6.7154553403121037E-4</v>
      </c>
      <c r="AQ748" s="32">
        <f t="shared" si="684"/>
        <v>3.5002689521484522</v>
      </c>
      <c r="AR748" s="56">
        <f t="shared" si="730"/>
        <v>4149.4141740103805</v>
      </c>
      <c r="AS748" s="56">
        <f t="shared" si="730"/>
        <v>-0.17590229645731401</v>
      </c>
      <c r="AT748" s="56">
        <f t="shared" si="730"/>
        <v>1305.8307216364512</v>
      </c>
      <c r="AU748" s="55">
        <f t="shared" si="715"/>
        <v>0.31005890174502254</v>
      </c>
      <c r="AV748" s="56">
        <f t="shared" si="685"/>
        <v>11547.922397725159</v>
      </c>
      <c r="AW748" s="53">
        <f t="shared" si="686"/>
        <v>1.03206348673447E-2</v>
      </c>
      <c r="AX748" s="53">
        <f t="shared" si="687"/>
        <v>9.6759055764997381E-2</v>
      </c>
      <c r="AY748" s="56">
        <f t="shared" si="688"/>
        <v>676.64646575847098</v>
      </c>
      <c r="AZ748" s="56">
        <f t="shared" si="689"/>
        <v>399.61680203137979</v>
      </c>
      <c r="BA748" s="53">
        <f t="shared" si="690"/>
        <v>7.4403432051347793E-3</v>
      </c>
      <c r="BB748" s="56">
        <f t="shared" si="691"/>
        <v>277.110269893154</v>
      </c>
      <c r="BC748" s="56">
        <f t="shared" si="692"/>
        <v>-8.0606166062807461E-2</v>
      </c>
      <c r="BD748" s="53">
        <f t="shared" si="693"/>
        <v>-7.2039521858465746E-8</v>
      </c>
      <c r="BE748" s="32">
        <f t="shared" si="694"/>
        <v>6.1113536934477697</v>
      </c>
      <c r="BF748" s="53">
        <f t="shared" si="695"/>
        <v>9.8206582375767128E-7</v>
      </c>
      <c r="BG748" s="51">
        <f t="shared" si="716"/>
        <v>6.111354675513593</v>
      </c>
      <c r="BH748" s="51">
        <f t="shared" si="696"/>
        <v>-8.9372221682651153E-3</v>
      </c>
      <c r="BI748" s="51">
        <f t="shared" si="697"/>
        <v>-8.3789145656096686E-2</v>
      </c>
    </row>
    <row r="749" spans="1:61" ht="12.75" customHeight="1" x14ac:dyDescent="0.2">
      <c r="A749" s="45">
        <f t="shared" si="698"/>
        <v>723</v>
      </c>
      <c r="B749" s="57">
        <f t="shared" si="717"/>
        <v>9.6759055764997381E-2</v>
      </c>
      <c r="C749" s="16">
        <f t="shared" si="699"/>
        <v>8.9487357954340041E-2</v>
      </c>
      <c r="D749" s="34">
        <f t="shared" si="700"/>
        <v>1</v>
      </c>
      <c r="E749" s="49">
        <f t="shared" si="718"/>
        <v>7.7479443739594686E-2</v>
      </c>
      <c r="F749" s="49">
        <f t="shared" si="701"/>
        <v>4.477638053198222E-2</v>
      </c>
      <c r="G749" s="20">
        <f t="shared" si="672"/>
        <v>4.477638053198222E-2</v>
      </c>
      <c r="H749" s="49">
        <f t="shared" si="702"/>
        <v>30.024189832427535</v>
      </c>
      <c r="I749" s="20">
        <f t="shared" si="673"/>
        <v>30.024189832427535</v>
      </c>
      <c r="J749" s="57">
        <f t="shared" si="703"/>
        <v>0</v>
      </c>
      <c r="K749" s="16">
        <f t="shared" si="674"/>
        <v>30.024189832427535</v>
      </c>
      <c r="L749" s="34">
        <f t="shared" si="704"/>
        <v>1</v>
      </c>
      <c r="M749" s="49">
        <f t="shared" si="719"/>
        <v>59.975840442487922</v>
      </c>
      <c r="N749" s="20">
        <f t="shared" si="720"/>
        <v>59.975840442487922</v>
      </c>
      <c r="O749" s="16">
        <f t="shared" si="705"/>
        <v>30.024159557512078</v>
      </c>
      <c r="P749" s="49">
        <f t="shared" si="721"/>
        <v>4.4776380531982206E-2</v>
      </c>
      <c r="Q749" s="20">
        <f t="shared" si="675"/>
        <v>4.4776380531982206E-2</v>
      </c>
      <c r="R749" s="49">
        <f t="shared" si="722"/>
        <v>8.948735795414145E-2</v>
      </c>
      <c r="S749" s="20">
        <f t="shared" si="676"/>
        <v>8.948735795414145E-2</v>
      </c>
      <c r="T749" s="57">
        <f t="shared" si="723"/>
        <v>-8.3789145656096686E-2</v>
      </c>
      <c r="U749" s="16">
        <f t="shared" si="706"/>
        <v>-6.3097019165020002E-3</v>
      </c>
      <c r="V749" s="16">
        <f t="shared" si="724"/>
        <v>-6.3097019165020002E-3</v>
      </c>
      <c r="W749" s="34">
        <f t="shared" si="677"/>
        <v>4</v>
      </c>
      <c r="X749" s="49">
        <f t="shared" si="725"/>
        <v>59.975810368355845</v>
      </c>
      <c r="Y749" s="20">
        <f t="shared" si="726"/>
        <v>59.975810368355845</v>
      </c>
      <c r="Z749" s="16">
        <f t="shared" si="707"/>
        <v>30.024189631644155</v>
      </c>
      <c r="AA749" s="49">
        <f t="shared" si="678"/>
        <v>-3.6464608299980822E-3</v>
      </c>
      <c r="AB749" s="20">
        <f t="shared" si="708"/>
        <v>359.99635353917</v>
      </c>
      <c r="AC749" s="49">
        <f t="shared" si="709"/>
        <v>7.2875932015611933E-3</v>
      </c>
      <c r="AD749" s="20">
        <f t="shared" si="710"/>
        <v>359.99271240679843</v>
      </c>
      <c r="AF749" s="58">
        <f t="shared" si="727"/>
        <v>6.111354675513593</v>
      </c>
      <c r="AG749" s="51">
        <f t="shared" si="711"/>
        <v>366.68128053081557</v>
      </c>
      <c r="AH749" s="16">
        <f t="shared" si="712"/>
        <v>250.00996399828335</v>
      </c>
      <c r="AI749" s="52">
        <f t="shared" si="679"/>
        <v>159.84676841730089</v>
      </c>
      <c r="AJ749" s="52">
        <f t="shared" si="713"/>
        <v>4.8422841361968949E-2</v>
      </c>
      <c r="AK749" s="16">
        <f t="shared" si="728"/>
        <v>34.994174714061899</v>
      </c>
      <c r="AL749" s="16">
        <f t="shared" si="729"/>
        <v>34.990528253231901</v>
      </c>
      <c r="AM749" s="32">
        <f t="shared" si="680"/>
        <v>6.1113546384557695</v>
      </c>
      <c r="AN749" s="32">
        <f t="shared" si="681"/>
        <v>-6.7301338001284582E-4</v>
      </c>
      <c r="AO749" s="32">
        <f t="shared" si="682"/>
        <v>5.0067080540994446</v>
      </c>
      <c r="AP749" s="32">
        <f t="shared" si="683"/>
        <v>-6.7301338001284582E-4</v>
      </c>
      <c r="AQ749" s="32">
        <f t="shared" si="684"/>
        <v>3.5045013879281894</v>
      </c>
      <c r="AR749" s="56">
        <f t="shared" si="730"/>
        <v>4154.4208820644799</v>
      </c>
      <c r="AS749" s="56">
        <f t="shared" si="730"/>
        <v>-0.17657530983732686</v>
      </c>
      <c r="AT749" s="56">
        <f t="shared" si="730"/>
        <v>1309.3352230243795</v>
      </c>
      <c r="AU749" s="55">
        <f t="shared" si="715"/>
        <v>0.31005890174502254</v>
      </c>
      <c r="AV749" s="56">
        <f t="shared" si="685"/>
        <v>11547.92583686951</v>
      </c>
      <c r="AW749" s="53">
        <f t="shared" si="686"/>
        <v>1.0320637940984433E-2</v>
      </c>
      <c r="AX749" s="53">
        <f t="shared" si="687"/>
        <v>9.6759070173144751E-2</v>
      </c>
      <c r="AY749" s="56">
        <f t="shared" si="688"/>
        <v>676.64636500076449</v>
      </c>
      <c r="AZ749" s="56">
        <f t="shared" si="689"/>
        <v>399.6169210432522</v>
      </c>
      <c r="BA749" s="53">
        <f t="shared" si="690"/>
        <v>7.4403432051347793E-3</v>
      </c>
      <c r="BB749" s="56">
        <f t="shared" si="691"/>
        <v>277.11035242074524</v>
      </c>
      <c r="BC749" s="56">
        <f t="shared" si="692"/>
        <v>-8.0908463232958638E-2</v>
      </c>
      <c r="BD749" s="53">
        <f t="shared" si="693"/>
        <v>-7.2309691557144756E-8</v>
      </c>
      <c r="BE749" s="32">
        <f t="shared" si="694"/>
        <v>6.1113546032039014</v>
      </c>
      <c r="BF749" s="53">
        <f t="shared" si="695"/>
        <v>9.8421224999483607E-7</v>
      </c>
      <c r="BG749" s="51">
        <f t="shared" si="716"/>
        <v>6.1113555874161518</v>
      </c>
      <c r="BH749" s="51">
        <f t="shared" si="696"/>
        <v>-8.9372221680289986E-3</v>
      </c>
      <c r="BI749" s="51">
        <f t="shared" si="697"/>
        <v>-8.3789133177054165E-2</v>
      </c>
    </row>
    <row r="750" spans="1:61" ht="12.75" customHeight="1" x14ac:dyDescent="0.2">
      <c r="A750" s="45">
        <f t="shared" si="698"/>
        <v>724</v>
      </c>
      <c r="B750" s="57">
        <f t="shared" si="717"/>
        <v>9.6759070173144751E-2</v>
      </c>
      <c r="C750" s="16">
        <f t="shared" si="699"/>
        <v>8.9471476971596076E-2</v>
      </c>
      <c r="D750" s="34">
        <f t="shared" si="700"/>
        <v>1</v>
      </c>
      <c r="E750" s="49">
        <f t="shared" si="718"/>
        <v>7.7465670260110725E-2</v>
      </c>
      <c r="F750" s="49">
        <f t="shared" si="701"/>
        <v>4.4768474888681874E-2</v>
      </c>
      <c r="G750" s="20">
        <f t="shared" si="672"/>
        <v>4.4768474888681874E-2</v>
      </c>
      <c r="H750" s="49">
        <f t="shared" si="702"/>
        <v>30.024219895833319</v>
      </c>
      <c r="I750" s="20">
        <f t="shared" si="673"/>
        <v>30.024219895833319</v>
      </c>
      <c r="J750" s="57">
        <f t="shared" si="703"/>
        <v>0</v>
      </c>
      <c r="K750" s="16">
        <f t="shared" si="674"/>
        <v>30.024219895833319</v>
      </c>
      <c r="L750" s="34">
        <f t="shared" si="704"/>
        <v>1</v>
      </c>
      <c r="M750" s="49">
        <f t="shared" si="719"/>
        <v>59.975810368355845</v>
      </c>
      <c r="N750" s="20">
        <f t="shared" si="720"/>
        <v>59.975810368355845</v>
      </c>
      <c r="O750" s="16">
        <f t="shared" si="705"/>
        <v>30.024189631644155</v>
      </c>
      <c r="P750" s="49">
        <f t="shared" si="721"/>
        <v>4.4768474888681867E-2</v>
      </c>
      <c r="Q750" s="20">
        <f t="shared" si="675"/>
        <v>4.4768474888681867E-2</v>
      </c>
      <c r="R750" s="49">
        <f t="shared" si="722"/>
        <v>8.947147697028171E-2</v>
      </c>
      <c r="S750" s="20">
        <f t="shared" si="676"/>
        <v>8.947147697028171E-2</v>
      </c>
      <c r="T750" s="57">
        <f t="shared" si="723"/>
        <v>-8.3789133177054165E-2</v>
      </c>
      <c r="U750" s="16">
        <f t="shared" si="706"/>
        <v>-6.3234629169434398E-3</v>
      </c>
      <c r="V750" s="16">
        <f t="shared" si="724"/>
        <v>-6.3234629169434398E-3</v>
      </c>
      <c r="W750" s="34">
        <f t="shared" si="677"/>
        <v>4</v>
      </c>
      <c r="X750" s="49">
        <f t="shared" si="725"/>
        <v>59.975780305827037</v>
      </c>
      <c r="Y750" s="20">
        <f t="shared" si="726"/>
        <v>59.975780305827037</v>
      </c>
      <c r="Z750" s="16">
        <f t="shared" si="707"/>
        <v>30.024219694172963</v>
      </c>
      <c r="AA750" s="49">
        <f t="shared" si="678"/>
        <v>-3.6544179215988091E-3</v>
      </c>
      <c r="AB750" s="20">
        <f t="shared" si="708"/>
        <v>359.99634558207839</v>
      </c>
      <c r="AC750" s="49">
        <f t="shared" si="709"/>
        <v>7.3034891291298924E-3</v>
      </c>
      <c r="AD750" s="20">
        <f t="shared" si="710"/>
        <v>359.99269651087087</v>
      </c>
      <c r="AF750" s="58">
        <f t="shared" si="727"/>
        <v>6.1113555874161518</v>
      </c>
      <c r="AG750" s="51">
        <f t="shared" si="711"/>
        <v>366.68133524496909</v>
      </c>
      <c r="AH750" s="16">
        <f t="shared" si="712"/>
        <v>250.01000130338804</v>
      </c>
      <c r="AI750" s="52">
        <f t="shared" si="679"/>
        <v>159.84681612020663</v>
      </c>
      <c r="AJ750" s="52">
        <f t="shared" si="713"/>
        <v>4.8422892810265239E-2</v>
      </c>
      <c r="AK750" s="16">
        <f t="shared" si="728"/>
        <v>35.042597606872164</v>
      </c>
      <c r="AL750" s="16">
        <f t="shared" si="729"/>
        <v>35.038943188950554</v>
      </c>
      <c r="AM750" s="32">
        <f t="shared" si="680"/>
        <v>6.1113555501965049</v>
      </c>
      <c r="AN750" s="32">
        <f t="shared" si="681"/>
        <v>-6.7448127382584947E-4</v>
      </c>
      <c r="AO750" s="32">
        <f t="shared" si="682"/>
        <v>5.0037457096961493</v>
      </c>
      <c r="AP750" s="32">
        <f t="shared" si="683"/>
        <v>-6.7448127382584947E-4</v>
      </c>
      <c r="AQ750" s="32">
        <f t="shared" si="684"/>
        <v>3.5087313282175092</v>
      </c>
      <c r="AR750" s="56">
        <f t="shared" si="730"/>
        <v>4159.4246277741759</v>
      </c>
      <c r="AS750" s="56">
        <f t="shared" si="730"/>
        <v>-0.17724979111115272</v>
      </c>
      <c r="AT750" s="56">
        <f t="shared" si="730"/>
        <v>1312.8439543525969</v>
      </c>
      <c r="AU750" s="55">
        <f t="shared" si="715"/>
        <v>0.31005890174502254</v>
      </c>
      <c r="AV750" s="56">
        <f t="shared" si="685"/>
        <v>11547.929283105072</v>
      </c>
      <c r="AW750" s="53">
        <f t="shared" si="686"/>
        <v>1.0320641020961738E-2</v>
      </c>
      <c r="AX750" s="53">
        <f t="shared" si="687"/>
        <v>9.6759084610998275E-2</v>
      </c>
      <c r="AY750" s="56">
        <f t="shared" si="688"/>
        <v>676.64626403534976</v>
      </c>
      <c r="AZ750" s="56">
        <f t="shared" si="689"/>
        <v>399.61704030051658</v>
      </c>
      <c r="BA750" s="53">
        <f t="shared" si="690"/>
        <v>7.4403432051347793E-3</v>
      </c>
      <c r="BB750" s="56">
        <f t="shared" si="691"/>
        <v>277.11043511850102</v>
      </c>
      <c r="BC750" s="56">
        <f t="shared" si="692"/>
        <v>-8.121138366783498E-2</v>
      </c>
      <c r="BD750" s="53">
        <f t="shared" si="693"/>
        <v>-7.258041828135896E-8</v>
      </c>
      <c r="BE750" s="32">
        <f t="shared" si="694"/>
        <v>6.1113555148357337</v>
      </c>
      <c r="BF750" s="53">
        <f t="shared" si="695"/>
        <v>9.8635874523834316E-7</v>
      </c>
      <c r="BG750" s="51">
        <f t="shared" si="716"/>
        <v>6.1113565011944786</v>
      </c>
      <c r="BH750" s="51">
        <f t="shared" si="696"/>
        <v>-8.937222167792358E-3</v>
      </c>
      <c r="BI750" s="51">
        <f t="shared" si="697"/>
        <v>-8.3789120672286208E-2</v>
      </c>
    </row>
    <row r="751" spans="1:61" ht="12.75" customHeight="1" x14ac:dyDescent="0.2">
      <c r="A751" s="45">
        <f t="shared" si="698"/>
        <v>725</v>
      </c>
      <c r="B751" s="57">
        <f t="shared" si="717"/>
        <v>9.6759084610998275E-2</v>
      </c>
      <c r="C751" s="16">
        <f t="shared" si="699"/>
        <v>8.9455595481865657E-2</v>
      </c>
      <c r="D751" s="34">
        <f t="shared" si="700"/>
        <v>1</v>
      </c>
      <c r="E751" s="49">
        <f t="shared" si="718"/>
        <v>7.745189635905475E-2</v>
      </c>
      <c r="F751" s="49">
        <f t="shared" si="701"/>
        <v>4.4760568961575341E-2</v>
      </c>
      <c r="G751" s="20">
        <f t="shared" si="672"/>
        <v>4.4760568961575341E-2</v>
      </c>
      <c r="H751" s="49">
        <f t="shared" si="702"/>
        <v>30.024249947637358</v>
      </c>
      <c r="I751" s="20">
        <f t="shared" si="673"/>
        <v>30.024249947637358</v>
      </c>
      <c r="J751" s="57">
        <f t="shared" si="703"/>
        <v>0</v>
      </c>
      <c r="K751" s="16">
        <f t="shared" si="674"/>
        <v>30.024249947637358</v>
      </c>
      <c r="L751" s="34">
        <f t="shared" si="704"/>
        <v>1</v>
      </c>
      <c r="M751" s="49">
        <f t="shared" si="719"/>
        <v>59.975780305827037</v>
      </c>
      <c r="N751" s="20">
        <f t="shared" si="720"/>
        <v>59.975780305827037</v>
      </c>
      <c r="O751" s="16">
        <f t="shared" si="705"/>
        <v>30.024219694172963</v>
      </c>
      <c r="P751" s="49">
        <f t="shared" si="721"/>
        <v>4.4760568961575334E-2</v>
      </c>
      <c r="Q751" s="20">
        <f t="shared" si="675"/>
        <v>4.4760568961575334E-2</v>
      </c>
      <c r="R751" s="49">
        <f t="shared" si="722"/>
        <v>8.9455595481273534E-2</v>
      </c>
      <c r="S751" s="20">
        <f t="shared" si="676"/>
        <v>8.9455595481273534E-2</v>
      </c>
      <c r="T751" s="57">
        <f t="shared" si="723"/>
        <v>-8.3789120672286208E-2</v>
      </c>
      <c r="U751" s="16">
        <f t="shared" si="706"/>
        <v>-6.3372243132314571E-3</v>
      </c>
      <c r="V751" s="16">
        <f t="shared" si="724"/>
        <v>-6.3372243132314571E-3</v>
      </c>
      <c r="W751" s="34">
        <f t="shared" si="677"/>
        <v>4</v>
      </c>
      <c r="X751" s="49">
        <f t="shared" si="725"/>
        <v>59.975750254901925</v>
      </c>
      <c r="Y751" s="20">
        <f t="shared" si="726"/>
        <v>59.975750254901925</v>
      </c>
      <c r="Z751" s="16">
        <f t="shared" si="707"/>
        <v>30.024249745098075</v>
      </c>
      <c r="AA751" s="49">
        <f t="shared" si="678"/>
        <v>-3.6623752595196383E-3</v>
      </c>
      <c r="AB751" s="20">
        <f t="shared" si="708"/>
        <v>359.99633762474048</v>
      </c>
      <c r="AC751" s="49">
        <f t="shared" si="709"/>
        <v>7.3193855400792924E-3</v>
      </c>
      <c r="AD751" s="20">
        <f t="shared" si="710"/>
        <v>359.99268061445991</v>
      </c>
      <c r="AF751" s="58">
        <f t="shared" si="727"/>
        <v>6.1113565011944786</v>
      </c>
      <c r="AG751" s="51">
        <f t="shared" si="711"/>
        <v>366.68139007166872</v>
      </c>
      <c r="AH751" s="16">
        <f t="shared" si="712"/>
        <v>250.01003868522869</v>
      </c>
      <c r="AI751" s="52">
        <f t="shared" si="679"/>
        <v>159.8468639212436</v>
      </c>
      <c r="AJ751" s="52">
        <f t="shared" si="713"/>
        <v>4.8422944221101716E-2</v>
      </c>
      <c r="AK751" s="16">
        <f t="shared" si="728"/>
        <v>35.091020551093266</v>
      </c>
      <c r="AL751" s="16">
        <f t="shared" si="729"/>
        <v>35.087358175833742</v>
      </c>
      <c r="AM751" s="32">
        <f t="shared" si="680"/>
        <v>6.1113564638126521</v>
      </c>
      <c r="AN751" s="32">
        <f t="shared" si="681"/>
        <v>-6.7594921050661541E-4</v>
      </c>
      <c r="AO751" s="32">
        <f t="shared" si="682"/>
        <v>5.0007797900061579</v>
      </c>
      <c r="AP751" s="32">
        <f t="shared" si="683"/>
        <v>-6.7594921050661541E-4</v>
      </c>
      <c r="AQ751" s="32">
        <f t="shared" si="684"/>
        <v>3.5129587699901417</v>
      </c>
      <c r="AR751" s="56">
        <f t="shared" si="730"/>
        <v>4164.425407564182</v>
      </c>
      <c r="AS751" s="56">
        <f t="shared" si="730"/>
        <v>-0.17792574032165934</v>
      </c>
      <c r="AT751" s="56">
        <f t="shared" si="730"/>
        <v>1316.356913122587</v>
      </c>
      <c r="AU751" s="55">
        <f t="shared" si="715"/>
        <v>0.31005890174502254</v>
      </c>
      <c r="AV751" s="56">
        <f t="shared" si="685"/>
        <v>11547.932736429997</v>
      </c>
      <c r="AW751" s="53">
        <f t="shared" si="686"/>
        <v>1.0320644107274964E-2</v>
      </c>
      <c r="AX751" s="53">
        <f t="shared" si="687"/>
        <v>9.6759099078550237E-2</v>
      </c>
      <c r="AY751" s="56">
        <f t="shared" si="688"/>
        <v>676.64616286228102</v>
      </c>
      <c r="AZ751" s="56">
        <f t="shared" si="689"/>
        <v>399.61715980310896</v>
      </c>
      <c r="BA751" s="53">
        <f t="shared" si="690"/>
        <v>7.4403432051347793E-3</v>
      </c>
      <c r="BB751" s="56">
        <f t="shared" si="691"/>
        <v>277.11051798637715</v>
      </c>
      <c r="BC751" s="56">
        <f t="shared" si="692"/>
        <v>-8.1514927205091681E-2</v>
      </c>
      <c r="BD751" s="53">
        <f t="shared" si="693"/>
        <v>-7.2851701886017212E-8</v>
      </c>
      <c r="BE751" s="32">
        <f t="shared" si="694"/>
        <v>6.111356428342777</v>
      </c>
      <c r="BF751" s="53">
        <f t="shared" si="695"/>
        <v>9.8850530222750723E-7</v>
      </c>
      <c r="BG751" s="51">
        <f t="shared" si="716"/>
        <v>6.1113574168480795</v>
      </c>
      <c r="BH751" s="51">
        <f t="shared" si="696"/>
        <v>-8.9372221675551953E-3</v>
      </c>
      <c r="BI751" s="51">
        <f t="shared" si="697"/>
        <v>-8.3789108141799587E-2</v>
      </c>
    </row>
    <row r="752" spans="1:61" ht="12.75" customHeight="1" x14ac:dyDescent="0.2">
      <c r="A752" s="45">
        <f t="shared" si="698"/>
        <v>726</v>
      </c>
      <c r="B752" s="57">
        <f t="shared" si="717"/>
        <v>9.6759099078550237E-2</v>
      </c>
      <c r="C752" s="16">
        <f t="shared" si="699"/>
        <v>8.9439713538467913E-2</v>
      </c>
      <c r="D752" s="34">
        <f t="shared" si="700"/>
        <v>1</v>
      </c>
      <c r="E752" s="49">
        <f t="shared" si="718"/>
        <v>7.743812208258706E-2</v>
      </c>
      <c r="F752" s="49">
        <f t="shared" si="701"/>
        <v>4.4752662777348906E-2</v>
      </c>
      <c r="G752" s="20">
        <f t="shared" si="672"/>
        <v>4.4752662777348906E-2</v>
      </c>
      <c r="H752" s="49">
        <f t="shared" si="702"/>
        <v>30.024279987839307</v>
      </c>
      <c r="I752" s="20">
        <f t="shared" si="673"/>
        <v>30.024279987839307</v>
      </c>
      <c r="J752" s="57">
        <f t="shared" si="703"/>
        <v>0</v>
      </c>
      <c r="K752" s="16">
        <f t="shared" si="674"/>
        <v>30.024279987839307</v>
      </c>
      <c r="L752" s="34">
        <f t="shared" si="704"/>
        <v>1</v>
      </c>
      <c r="M752" s="49">
        <f t="shared" si="719"/>
        <v>59.975750254901925</v>
      </c>
      <c r="N752" s="20">
        <f t="shared" si="720"/>
        <v>59.975750254901925</v>
      </c>
      <c r="O752" s="16">
        <f t="shared" si="705"/>
        <v>30.024249745098075</v>
      </c>
      <c r="P752" s="49">
        <f t="shared" si="721"/>
        <v>4.4752662777348892E-2</v>
      </c>
      <c r="Q752" s="20">
        <f t="shared" si="675"/>
        <v>4.4752662777348892E-2</v>
      </c>
      <c r="R752" s="49">
        <f t="shared" si="722"/>
        <v>8.9439713539799667E-2</v>
      </c>
      <c r="S752" s="20">
        <f t="shared" si="676"/>
        <v>8.9439713539799667E-2</v>
      </c>
      <c r="T752" s="57">
        <f t="shared" si="723"/>
        <v>-8.3789108141799587E-2</v>
      </c>
      <c r="U752" s="16">
        <f t="shared" si="706"/>
        <v>-6.3509860592125267E-3</v>
      </c>
      <c r="V752" s="16">
        <f t="shared" si="724"/>
        <v>-6.3509860592125267E-3</v>
      </c>
      <c r="W752" s="34">
        <f t="shared" si="677"/>
        <v>4</v>
      </c>
      <c r="X752" s="49">
        <f t="shared" si="725"/>
        <v>59.975720215580843</v>
      </c>
      <c r="Y752" s="20">
        <f t="shared" si="726"/>
        <v>59.975720215580843</v>
      </c>
      <c r="Z752" s="16">
        <f t="shared" si="707"/>
        <v>30.024279784419157</v>
      </c>
      <c r="AA752" s="49">
        <f t="shared" si="678"/>
        <v>-3.6703328170773768E-3</v>
      </c>
      <c r="AB752" s="20">
        <f t="shared" si="708"/>
        <v>359.99632966718292</v>
      </c>
      <c r="AC752" s="49">
        <f t="shared" si="709"/>
        <v>7.3352823319319197E-3</v>
      </c>
      <c r="AD752" s="20">
        <f t="shared" si="710"/>
        <v>359.99266471766805</v>
      </c>
      <c r="AF752" s="58">
        <f t="shared" si="727"/>
        <v>6.1113574168480795</v>
      </c>
      <c r="AG752" s="51">
        <f t="shared" si="711"/>
        <v>366.68144501088477</v>
      </c>
      <c r="AH752" s="16">
        <f t="shared" si="712"/>
        <v>250.01007614378508</v>
      </c>
      <c r="AI752" s="52">
        <f t="shared" si="679"/>
        <v>159.84691182038591</v>
      </c>
      <c r="AJ752" s="52">
        <f t="shared" si="713"/>
        <v>4.8422995594421536E-2</v>
      </c>
      <c r="AK752" s="16">
        <f t="shared" si="728"/>
        <v>35.139443546687687</v>
      </c>
      <c r="AL752" s="16">
        <f t="shared" si="729"/>
        <v>35.135773213870607</v>
      </c>
      <c r="AM752" s="32">
        <f t="shared" si="680"/>
        <v>6.1113573793037164</v>
      </c>
      <c r="AN752" s="32">
        <f t="shared" si="681"/>
        <v>-6.774171851335716E-4</v>
      </c>
      <c r="AO752" s="32">
        <f t="shared" si="682"/>
        <v>4.9978102971323546</v>
      </c>
      <c r="AP752" s="32">
        <f t="shared" si="683"/>
        <v>-6.774171851335716E-4</v>
      </c>
      <c r="AQ752" s="32">
        <f t="shared" si="684"/>
        <v>3.5171837102215453</v>
      </c>
      <c r="AR752" s="56">
        <f t="shared" si="730"/>
        <v>4169.4232178613147</v>
      </c>
      <c r="AS752" s="56">
        <f t="shared" si="730"/>
        <v>-0.1786031575067929</v>
      </c>
      <c r="AT752" s="56">
        <f t="shared" si="730"/>
        <v>1319.8740968328086</v>
      </c>
      <c r="AU752" s="55">
        <f t="shared" si="715"/>
        <v>0.31005890174502254</v>
      </c>
      <c r="AV752" s="56">
        <f t="shared" si="685"/>
        <v>11547.93619684242</v>
      </c>
      <c r="AW752" s="53">
        <f t="shared" si="686"/>
        <v>1.0320647199922445E-2</v>
      </c>
      <c r="AX752" s="53">
        <f t="shared" si="687"/>
        <v>9.6759113575792768E-2</v>
      </c>
      <c r="AY752" s="56">
        <f t="shared" si="688"/>
        <v>676.64606148161329</v>
      </c>
      <c r="AZ752" s="56">
        <f t="shared" si="689"/>
        <v>399.61727955096478</v>
      </c>
      <c r="BA752" s="53">
        <f t="shared" si="690"/>
        <v>7.4403432051347793E-3</v>
      </c>
      <c r="BB752" s="56">
        <f t="shared" si="691"/>
        <v>277.11060102432867</v>
      </c>
      <c r="BC752" s="56">
        <f t="shared" si="692"/>
        <v>-8.1819093680167043E-2</v>
      </c>
      <c r="BD752" s="53">
        <f t="shared" si="693"/>
        <v>-7.3123542224047063E-8</v>
      </c>
      <c r="BE752" s="32">
        <f t="shared" si="694"/>
        <v>6.1113573437245376</v>
      </c>
      <c r="BF752" s="53">
        <f t="shared" si="695"/>
        <v>9.9065191376311893E-7</v>
      </c>
      <c r="BG752" s="51">
        <f t="shared" si="716"/>
        <v>6.111358334376451</v>
      </c>
      <c r="BH752" s="51">
        <f t="shared" si="696"/>
        <v>-8.9372221673175104E-3</v>
      </c>
      <c r="BI752" s="51">
        <f t="shared" si="697"/>
        <v>-8.3789095585601076E-2</v>
      </c>
    </row>
    <row r="753" spans="1:61" ht="12.75" customHeight="1" x14ac:dyDescent="0.2">
      <c r="A753" s="45">
        <f t="shared" si="698"/>
        <v>727</v>
      </c>
      <c r="B753" s="57">
        <f t="shared" si="717"/>
        <v>9.6759113575792768E-2</v>
      </c>
      <c r="C753" s="16">
        <f t="shared" si="699"/>
        <v>8.9423831243834684E-2</v>
      </c>
      <c r="D753" s="34">
        <f t="shared" si="700"/>
        <v>1</v>
      </c>
      <c r="E753" s="49">
        <f t="shared" si="718"/>
        <v>7.7424347519390341E-2</v>
      </c>
      <c r="F753" s="49">
        <f t="shared" si="701"/>
        <v>4.4744756387263454E-2</v>
      </c>
      <c r="G753" s="20">
        <f t="shared" si="672"/>
        <v>4.4744756387263454E-2</v>
      </c>
      <c r="H753" s="49">
        <f t="shared" si="702"/>
        <v>30.024310016438886</v>
      </c>
      <c r="I753" s="20">
        <f t="shared" si="673"/>
        <v>30.024310016438886</v>
      </c>
      <c r="J753" s="57">
        <f t="shared" si="703"/>
        <v>0</v>
      </c>
      <c r="K753" s="16">
        <f t="shared" si="674"/>
        <v>30.024310016438886</v>
      </c>
      <c r="L753" s="34">
        <f t="shared" si="704"/>
        <v>1</v>
      </c>
      <c r="M753" s="49">
        <f t="shared" si="719"/>
        <v>59.975720215580829</v>
      </c>
      <c r="N753" s="20">
        <f t="shared" si="720"/>
        <v>59.975720215580829</v>
      </c>
      <c r="O753" s="16">
        <f t="shared" si="705"/>
        <v>30.024279784419171</v>
      </c>
      <c r="P753" s="49">
        <f t="shared" si="721"/>
        <v>4.4744756387263454E-2</v>
      </c>
      <c r="Q753" s="20">
        <f t="shared" si="675"/>
        <v>4.4744756387263454E-2</v>
      </c>
      <c r="R753" s="49">
        <f t="shared" si="722"/>
        <v>8.9423831243452212E-2</v>
      </c>
      <c r="S753" s="20">
        <f t="shared" si="676"/>
        <v>8.9423831243452212E-2</v>
      </c>
      <c r="T753" s="57">
        <f t="shared" si="723"/>
        <v>-8.3789095585601076E-2</v>
      </c>
      <c r="U753" s="16">
        <f t="shared" si="706"/>
        <v>-6.3647480662107347E-3</v>
      </c>
      <c r="V753" s="16">
        <f t="shared" si="724"/>
        <v>-6.3647480662107347E-3</v>
      </c>
      <c r="W753" s="34">
        <f t="shared" si="677"/>
        <v>4</v>
      </c>
      <c r="X753" s="49">
        <f t="shared" si="725"/>
        <v>59.97569018786406</v>
      </c>
      <c r="Y753" s="20">
        <f t="shared" si="726"/>
        <v>59.97569018786406</v>
      </c>
      <c r="Z753" s="16">
        <f t="shared" si="707"/>
        <v>30.02430981213594</v>
      </c>
      <c r="AA753" s="49">
        <f t="shared" si="678"/>
        <v>-3.6782905430143378E-3</v>
      </c>
      <c r="AB753" s="20">
        <f t="shared" si="708"/>
        <v>359.99632170945699</v>
      </c>
      <c r="AC753" s="49">
        <f t="shared" si="709"/>
        <v>7.3511794526030134E-3</v>
      </c>
      <c r="AD753" s="20">
        <f t="shared" si="710"/>
        <v>359.9926488205474</v>
      </c>
      <c r="AF753" s="58">
        <f t="shared" si="727"/>
        <v>6.111358334376451</v>
      </c>
      <c r="AG753" s="51">
        <f t="shared" si="711"/>
        <v>366.68150006258708</v>
      </c>
      <c r="AH753" s="16">
        <f t="shared" si="712"/>
        <v>250.01011367903666</v>
      </c>
      <c r="AI753" s="52">
        <f t="shared" si="679"/>
        <v>159.8469598176074</v>
      </c>
      <c r="AJ753" s="52">
        <f t="shared" si="713"/>
        <v>4.8423046930281544E-2</v>
      </c>
      <c r="AK753" s="16">
        <f t="shared" si="728"/>
        <v>35.187866593617969</v>
      </c>
      <c r="AL753" s="16">
        <f t="shared" si="729"/>
        <v>35.184188303074961</v>
      </c>
      <c r="AM753" s="32">
        <f t="shared" si="680"/>
        <v>6.1113582966691951</v>
      </c>
      <c r="AN753" s="32">
        <f t="shared" si="681"/>
        <v>-6.7888518824956237E-4</v>
      </c>
      <c r="AO753" s="32">
        <f t="shared" si="682"/>
        <v>4.9948372331786608</v>
      </c>
      <c r="AP753" s="32">
        <f t="shared" si="683"/>
        <v>-6.7888518824956237E-4</v>
      </c>
      <c r="AQ753" s="32">
        <f t="shared" si="684"/>
        <v>3.521406145891091</v>
      </c>
      <c r="AR753" s="56">
        <f t="shared" si="730"/>
        <v>4174.418055094493</v>
      </c>
      <c r="AS753" s="56">
        <f t="shared" si="730"/>
        <v>-0.17928204269504247</v>
      </c>
      <c r="AT753" s="56">
        <f t="shared" si="730"/>
        <v>1323.3955029786996</v>
      </c>
      <c r="AU753" s="55">
        <f t="shared" si="715"/>
        <v>0.31005890174502254</v>
      </c>
      <c r="AV753" s="56">
        <f t="shared" si="685"/>
        <v>11547.939664340447</v>
      </c>
      <c r="AW753" s="53">
        <f t="shared" si="686"/>
        <v>1.0320650298902487E-2</v>
      </c>
      <c r="AX753" s="53">
        <f t="shared" si="687"/>
        <v>9.6759128102717959E-2</v>
      </c>
      <c r="AY753" s="56">
        <f t="shared" si="688"/>
        <v>676.64595989340251</v>
      </c>
      <c r="AZ753" s="56">
        <f t="shared" si="689"/>
        <v>399.6173995440185</v>
      </c>
      <c r="BA753" s="53">
        <f t="shared" si="690"/>
        <v>7.4403432051347793E-3</v>
      </c>
      <c r="BB753" s="56">
        <f t="shared" si="691"/>
        <v>277.11068423231023</v>
      </c>
      <c r="BC753" s="56">
        <f t="shared" si="692"/>
        <v>-8.2123882926225633E-2</v>
      </c>
      <c r="BD753" s="53">
        <f t="shared" si="693"/>
        <v>-7.3395939146343981E-8</v>
      </c>
      <c r="BE753" s="32">
        <f t="shared" si="694"/>
        <v>6.1113582609805119</v>
      </c>
      <c r="BF753" s="53">
        <f t="shared" si="695"/>
        <v>9.9279856601315859E-7</v>
      </c>
      <c r="BG753" s="51">
        <f t="shared" si="716"/>
        <v>6.111359253779078</v>
      </c>
      <c r="BH753" s="51">
        <f t="shared" si="696"/>
        <v>-8.9372221670793051E-3</v>
      </c>
      <c r="BI753" s="51">
        <f t="shared" si="697"/>
        <v>-8.3789083003697612E-2</v>
      </c>
    </row>
    <row r="754" spans="1:61" ht="12.75" customHeight="1" x14ac:dyDescent="0.2">
      <c r="A754" s="45">
        <f t="shared" si="698"/>
        <v>728</v>
      </c>
      <c r="B754" s="57">
        <f t="shared" si="717"/>
        <v>9.6759128102717959E-2</v>
      </c>
      <c r="C754" s="16">
        <f t="shared" si="699"/>
        <v>8.9407948650091384E-2</v>
      </c>
      <c r="D754" s="34">
        <f t="shared" si="700"/>
        <v>1</v>
      </c>
      <c r="E754" s="49">
        <f t="shared" si="718"/>
        <v>7.7410572714591203E-2</v>
      </c>
      <c r="F754" s="49">
        <f t="shared" si="701"/>
        <v>4.4736849817408449E-2</v>
      </c>
      <c r="G754" s="20">
        <f t="shared" si="672"/>
        <v>4.4736849817408449E-2</v>
      </c>
      <c r="H754" s="49">
        <f t="shared" si="702"/>
        <v>30.024340033435813</v>
      </c>
      <c r="I754" s="20">
        <f t="shared" si="673"/>
        <v>30.024340033435813</v>
      </c>
      <c r="J754" s="57">
        <f t="shared" si="703"/>
        <v>0</v>
      </c>
      <c r="K754" s="16">
        <f t="shared" si="674"/>
        <v>30.024340033435813</v>
      </c>
      <c r="L754" s="34">
        <f t="shared" si="704"/>
        <v>1</v>
      </c>
      <c r="M754" s="49">
        <f t="shared" si="719"/>
        <v>59.97569018786406</v>
      </c>
      <c r="N754" s="20">
        <f t="shared" si="720"/>
        <v>59.97569018786406</v>
      </c>
      <c r="O754" s="16">
        <f t="shared" si="705"/>
        <v>30.02430981213594</v>
      </c>
      <c r="P754" s="49">
        <f t="shared" si="721"/>
        <v>4.4736849817408428E-2</v>
      </c>
      <c r="Q754" s="20">
        <f t="shared" si="675"/>
        <v>4.4736849817408428E-2</v>
      </c>
      <c r="R754" s="49">
        <f t="shared" si="722"/>
        <v>8.9407948649099525E-2</v>
      </c>
      <c r="S754" s="20">
        <f t="shared" si="676"/>
        <v>8.9407948649099525E-2</v>
      </c>
      <c r="T754" s="57">
        <f t="shared" si="723"/>
        <v>-8.3789083003697612E-2</v>
      </c>
      <c r="U754" s="16">
        <f t="shared" si="706"/>
        <v>-6.3785102891064094E-3</v>
      </c>
      <c r="V754" s="16">
        <f t="shared" si="724"/>
        <v>-6.3785102891064094E-3</v>
      </c>
      <c r="W754" s="34">
        <f t="shared" si="677"/>
        <v>4</v>
      </c>
      <c r="X754" s="49">
        <f t="shared" si="725"/>
        <v>59.975660171751848</v>
      </c>
      <c r="Y754" s="20">
        <f t="shared" si="726"/>
        <v>59.975660171751848</v>
      </c>
      <c r="Z754" s="16">
        <f t="shared" si="707"/>
        <v>30.024339828248152</v>
      </c>
      <c r="AA754" s="49">
        <f t="shared" si="678"/>
        <v>-3.6862484112444725E-3</v>
      </c>
      <c r="AB754" s="20">
        <f t="shared" si="708"/>
        <v>359.99631375158873</v>
      </c>
      <c r="AC754" s="49">
        <f t="shared" si="709"/>
        <v>7.3670768010399889E-3</v>
      </c>
      <c r="AD754" s="20">
        <f t="shared" si="710"/>
        <v>359.99263292319898</v>
      </c>
      <c r="AF754" s="58">
        <f t="shared" si="727"/>
        <v>6.111359253779078</v>
      </c>
      <c r="AG754" s="51">
        <f t="shared" si="711"/>
        <v>366.68155522674471</v>
      </c>
      <c r="AH754" s="16">
        <f t="shared" si="712"/>
        <v>250.01015129096231</v>
      </c>
      <c r="AI754" s="52">
        <f t="shared" si="679"/>
        <v>159.84700791288111</v>
      </c>
      <c r="AJ754" s="52">
        <f t="shared" si="713"/>
        <v>4.8423098228681738E-2</v>
      </c>
      <c r="AK754" s="16">
        <f t="shared" si="728"/>
        <v>35.23628969184665</v>
      </c>
      <c r="AL754" s="16">
        <f t="shared" si="729"/>
        <v>35.23260344343538</v>
      </c>
      <c r="AM754" s="32">
        <f t="shared" si="680"/>
        <v>6.1113592159085748</v>
      </c>
      <c r="AN754" s="32">
        <f t="shared" si="681"/>
        <v>-6.8035321504327883E-4</v>
      </c>
      <c r="AO754" s="32">
        <f t="shared" si="682"/>
        <v>4.9918606002530961</v>
      </c>
      <c r="AP754" s="32">
        <f t="shared" si="683"/>
        <v>-6.8035321504327883E-4</v>
      </c>
      <c r="AQ754" s="32">
        <f t="shared" si="684"/>
        <v>3.5256260739777088</v>
      </c>
      <c r="AR754" s="56">
        <f t="shared" si="730"/>
        <v>4179.4099156947459</v>
      </c>
      <c r="AS754" s="56">
        <f t="shared" si="730"/>
        <v>-0.17996239591008575</v>
      </c>
      <c r="AT754" s="56">
        <f t="shared" si="730"/>
        <v>1326.9211290526773</v>
      </c>
      <c r="AU754" s="55">
        <f t="shared" si="715"/>
        <v>0.31005890174502254</v>
      </c>
      <c r="AV754" s="56">
        <f t="shared" si="685"/>
        <v>11547.943138922132</v>
      </c>
      <c r="AW754" s="53">
        <f t="shared" si="686"/>
        <v>1.0320653404213351E-2</v>
      </c>
      <c r="AX754" s="53">
        <f t="shared" si="687"/>
        <v>9.6759142659317607E-2</v>
      </c>
      <c r="AY754" s="56">
        <f t="shared" si="688"/>
        <v>676.64585809770574</v>
      </c>
      <c r="AZ754" s="56">
        <f t="shared" si="689"/>
        <v>399.61751978220275</v>
      </c>
      <c r="BA754" s="53">
        <f t="shared" si="690"/>
        <v>7.4403432051347793E-3</v>
      </c>
      <c r="BB754" s="56">
        <f t="shared" si="691"/>
        <v>277.11076761027516</v>
      </c>
      <c r="BC754" s="56">
        <f t="shared" si="692"/>
        <v>-8.242929477216876E-2</v>
      </c>
      <c r="BD754" s="53">
        <f t="shared" si="693"/>
        <v>-7.3668892499993267E-8</v>
      </c>
      <c r="BE754" s="32">
        <f t="shared" si="694"/>
        <v>6.1113591801101856</v>
      </c>
      <c r="BF754" s="53">
        <f t="shared" si="695"/>
        <v>9.9494525193968091E-7</v>
      </c>
      <c r="BG754" s="51">
        <f t="shared" si="716"/>
        <v>6.1113601750554372</v>
      </c>
      <c r="BH754" s="51">
        <f t="shared" si="696"/>
        <v>-8.9372221668405812E-3</v>
      </c>
      <c r="BI754" s="51">
        <f t="shared" si="697"/>
        <v>-8.3789070396096302E-2</v>
      </c>
    </row>
    <row r="755" spans="1:61" ht="12.75" customHeight="1" x14ac:dyDescent="0.2">
      <c r="A755" s="45">
        <f t="shared" si="698"/>
        <v>729</v>
      </c>
      <c r="B755" s="57">
        <f t="shared" si="717"/>
        <v>9.6759142659317607E-2</v>
      </c>
      <c r="C755" s="16">
        <f t="shared" si="699"/>
        <v>8.9392065858305614E-2</v>
      </c>
      <c r="D755" s="34">
        <f t="shared" si="700"/>
        <v>1</v>
      </c>
      <c r="E755" s="49">
        <f t="shared" si="718"/>
        <v>7.7396797755690819E-2</v>
      </c>
      <c r="F755" s="49">
        <f t="shared" si="701"/>
        <v>4.4728943118362535E-2</v>
      </c>
      <c r="G755" s="20">
        <f t="shared" si="672"/>
        <v>4.4728943118362535E-2</v>
      </c>
      <c r="H755" s="49">
        <f t="shared" si="702"/>
        <v>30.024370038829947</v>
      </c>
      <c r="I755" s="20">
        <f t="shared" si="673"/>
        <v>30.024370038829947</v>
      </c>
      <c r="J755" s="57">
        <f t="shared" si="703"/>
        <v>0</v>
      </c>
      <c r="K755" s="16">
        <f t="shared" si="674"/>
        <v>30.024370038829947</v>
      </c>
      <c r="L755" s="34">
        <f t="shared" si="704"/>
        <v>1</v>
      </c>
      <c r="M755" s="49">
        <f t="shared" si="719"/>
        <v>59.975660171751848</v>
      </c>
      <c r="N755" s="20">
        <f t="shared" si="720"/>
        <v>59.975660171751848</v>
      </c>
      <c r="O755" s="16">
        <f t="shared" si="705"/>
        <v>30.024339828248152</v>
      </c>
      <c r="P755" s="49">
        <f t="shared" si="721"/>
        <v>4.4728943118362521E-2</v>
      </c>
      <c r="Q755" s="20">
        <f t="shared" si="675"/>
        <v>4.4728943118362521E-2</v>
      </c>
      <c r="R755" s="49">
        <f t="shared" si="722"/>
        <v>8.9392065858532044E-2</v>
      </c>
      <c r="S755" s="20">
        <f t="shared" si="676"/>
        <v>8.9392065858532044E-2</v>
      </c>
      <c r="T755" s="57">
        <f t="shared" si="723"/>
        <v>-8.3789070396096302E-2</v>
      </c>
      <c r="U755" s="16">
        <f t="shared" si="706"/>
        <v>-6.392272640405483E-3</v>
      </c>
      <c r="V755" s="16">
        <f t="shared" si="724"/>
        <v>-6.392272640405483E-3</v>
      </c>
      <c r="W755" s="34">
        <f t="shared" si="677"/>
        <v>4</v>
      </c>
      <c r="X755" s="49">
        <f t="shared" si="725"/>
        <v>59.975630167244347</v>
      </c>
      <c r="Y755" s="20">
        <f t="shared" si="726"/>
        <v>59.975630167244347</v>
      </c>
      <c r="Z755" s="16">
        <f t="shared" si="707"/>
        <v>30.024369832755653</v>
      </c>
      <c r="AA755" s="49">
        <f t="shared" si="678"/>
        <v>-3.6942063711927178E-3</v>
      </c>
      <c r="AB755" s="20">
        <f t="shared" si="708"/>
        <v>359.99630579362884</v>
      </c>
      <c r="AC755" s="49">
        <f t="shared" si="709"/>
        <v>7.3829743264048594E-3</v>
      </c>
      <c r="AD755" s="20">
        <f t="shared" si="710"/>
        <v>359.99261702567361</v>
      </c>
      <c r="AF755" s="58">
        <f t="shared" si="727"/>
        <v>6.1113601750554372</v>
      </c>
      <c r="AG755" s="51">
        <f t="shared" si="711"/>
        <v>366.68161050332623</v>
      </c>
      <c r="AH755" s="16">
        <f t="shared" si="712"/>
        <v>250.01018897954063</v>
      </c>
      <c r="AI755" s="52">
        <f t="shared" si="679"/>
        <v>159.84705610617965</v>
      </c>
      <c r="AJ755" s="52">
        <f t="shared" si="713"/>
        <v>4.8423149489508432E-2</v>
      </c>
      <c r="AK755" s="16">
        <f t="shared" si="728"/>
        <v>35.284712841336159</v>
      </c>
      <c r="AL755" s="16">
        <f t="shared" si="729"/>
        <v>35.281018634964994</v>
      </c>
      <c r="AM755" s="32">
        <f t="shared" si="680"/>
        <v>6.1113601370213324</v>
      </c>
      <c r="AN755" s="32">
        <f t="shared" si="681"/>
        <v>-6.8182125618361251E-4</v>
      </c>
      <c r="AO755" s="32">
        <f t="shared" si="682"/>
        <v>4.9888804004647174</v>
      </c>
      <c r="AP755" s="32">
        <f t="shared" si="683"/>
        <v>-6.8182125618361251E-4</v>
      </c>
      <c r="AQ755" s="32">
        <f t="shared" si="684"/>
        <v>3.5298434914642325</v>
      </c>
      <c r="AR755" s="56">
        <f t="shared" si="730"/>
        <v>4184.3987960952109</v>
      </c>
      <c r="AS755" s="56">
        <f t="shared" si="730"/>
        <v>-0.18064421716626936</v>
      </c>
      <c r="AT755" s="56">
        <f t="shared" si="730"/>
        <v>1330.4509725441415</v>
      </c>
      <c r="AU755" s="55">
        <f t="shared" si="715"/>
        <v>0.31005890174502254</v>
      </c>
      <c r="AV755" s="56">
        <f t="shared" si="685"/>
        <v>11547.946620585497</v>
      </c>
      <c r="AW755" s="53">
        <f t="shared" si="686"/>
        <v>1.0320656515853271E-2</v>
      </c>
      <c r="AX755" s="53">
        <f t="shared" si="687"/>
        <v>9.6759157245583441E-2</v>
      </c>
      <c r="AY755" s="56">
        <f t="shared" si="688"/>
        <v>676.64575609458132</v>
      </c>
      <c r="AZ755" s="56">
        <f t="shared" si="689"/>
        <v>399.61764026544915</v>
      </c>
      <c r="BA755" s="53">
        <f t="shared" si="690"/>
        <v>7.4403432051347793E-3</v>
      </c>
      <c r="BB755" s="56">
        <f t="shared" si="691"/>
        <v>277.11085115817593</v>
      </c>
      <c r="BC755" s="56">
        <f t="shared" si="692"/>
        <v>-8.2735329043771344E-2</v>
      </c>
      <c r="BD755" s="53">
        <f t="shared" si="693"/>
        <v>-7.3942402129286084E-8</v>
      </c>
      <c r="BE755" s="32">
        <f t="shared" si="694"/>
        <v>6.1113601011130347</v>
      </c>
      <c r="BF755" s="53">
        <f t="shared" si="695"/>
        <v>9.9709195789501577E-7</v>
      </c>
      <c r="BG755" s="51">
        <f t="shared" si="716"/>
        <v>6.1113610982049931</v>
      </c>
      <c r="BH755" s="51">
        <f t="shared" si="696"/>
        <v>-8.9372221666013385E-3</v>
      </c>
      <c r="BI755" s="51">
        <f t="shared" si="697"/>
        <v>-8.3789057762804348E-2</v>
      </c>
    </row>
    <row r="756" spans="1:61" ht="12.75" customHeight="1" x14ac:dyDescent="0.2">
      <c r="A756" s="45">
        <f t="shared" si="698"/>
        <v>730</v>
      </c>
      <c r="B756" s="57">
        <f t="shared" si="717"/>
        <v>9.6759157245583441E-2</v>
      </c>
      <c r="C756" s="16">
        <f t="shared" si="699"/>
        <v>8.9376182919181701E-2</v>
      </c>
      <c r="D756" s="34">
        <f t="shared" si="700"/>
        <v>1</v>
      </c>
      <c r="E756" s="49">
        <f t="shared" si="718"/>
        <v>7.7383022686585201E-2</v>
      </c>
      <c r="F756" s="49">
        <f t="shared" si="701"/>
        <v>4.4721036315504524E-2</v>
      </c>
      <c r="G756" s="20">
        <f t="shared" si="672"/>
        <v>4.4721036315504524E-2</v>
      </c>
      <c r="H756" s="49">
        <f t="shared" si="702"/>
        <v>30.024400032621138</v>
      </c>
      <c r="I756" s="20">
        <f t="shared" si="673"/>
        <v>30.024400032621138</v>
      </c>
      <c r="J756" s="57">
        <f t="shared" si="703"/>
        <v>0</v>
      </c>
      <c r="K756" s="16">
        <f t="shared" si="674"/>
        <v>30.024400032621138</v>
      </c>
      <c r="L756" s="34">
        <f t="shared" si="704"/>
        <v>1</v>
      </c>
      <c r="M756" s="49">
        <f t="shared" si="719"/>
        <v>59.975630167244361</v>
      </c>
      <c r="N756" s="20">
        <f t="shared" si="720"/>
        <v>59.975630167244361</v>
      </c>
      <c r="O756" s="16">
        <f t="shared" si="705"/>
        <v>30.024369832755639</v>
      </c>
      <c r="P756" s="49">
        <f t="shared" si="721"/>
        <v>4.4721036315504503E-2</v>
      </c>
      <c r="Q756" s="20">
        <f t="shared" si="675"/>
        <v>4.4721036315504503E-2</v>
      </c>
      <c r="R756" s="49">
        <f t="shared" si="722"/>
        <v>8.9376182920552216E-2</v>
      </c>
      <c r="S756" s="20">
        <f t="shared" si="676"/>
        <v>8.9376182920552216E-2</v>
      </c>
      <c r="T756" s="57">
        <f t="shared" si="723"/>
        <v>-8.3789057762804348E-2</v>
      </c>
      <c r="U756" s="16">
        <f t="shared" si="706"/>
        <v>-6.4060350762191465E-3</v>
      </c>
      <c r="V756" s="16">
        <f t="shared" si="724"/>
        <v>-6.4060350762191465E-3</v>
      </c>
      <c r="W756" s="34">
        <f t="shared" si="677"/>
        <v>4</v>
      </c>
      <c r="X756" s="49">
        <f t="shared" si="725"/>
        <v>59.975600174341714</v>
      </c>
      <c r="Y756" s="20">
        <f t="shared" si="726"/>
        <v>59.975600174341714</v>
      </c>
      <c r="Z756" s="16">
        <f t="shared" si="707"/>
        <v>30.024399825658286</v>
      </c>
      <c r="AA756" s="49">
        <f t="shared" si="678"/>
        <v>-3.702164397484037E-3</v>
      </c>
      <c r="AB756" s="20">
        <f t="shared" si="708"/>
        <v>359.99629783560249</v>
      </c>
      <c r="AC756" s="49">
        <f t="shared" si="709"/>
        <v>7.398871978292196E-3</v>
      </c>
      <c r="AD756" s="20">
        <f t="shared" si="710"/>
        <v>359.9926011280217</v>
      </c>
      <c r="AF756" s="58">
        <f t="shared" si="727"/>
        <v>6.1113610982049931</v>
      </c>
      <c r="AG756" s="51">
        <f t="shared" si="711"/>
        <v>366.68166589229958</v>
      </c>
      <c r="AH756" s="16">
        <f t="shared" si="712"/>
        <v>250.01022674474973</v>
      </c>
      <c r="AI756" s="52">
        <f t="shared" si="679"/>
        <v>159.84710439747511</v>
      </c>
      <c r="AJ756" s="52">
        <f t="shared" si="713"/>
        <v>4.8423200712989001E-2</v>
      </c>
      <c r="AK756" s="16">
        <f t="shared" si="728"/>
        <v>35.333136042049148</v>
      </c>
      <c r="AL756" s="16">
        <f t="shared" si="729"/>
        <v>35.329433877651638</v>
      </c>
      <c r="AM756" s="32">
        <f t="shared" si="680"/>
        <v>6.1113610600069324</v>
      </c>
      <c r="AN756" s="32">
        <f t="shared" si="681"/>
        <v>-6.8328930699053153E-4</v>
      </c>
      <c r="AO756" s="32">
        <f t="shared" si="682"/>
        <v>4.9858966359266832</v>
      </c>
      <c r="AP756" s="32">
        <f t="shared" si="683"/>
        <v>-6.8328930699053153E-4</v>
      </c>
      <c r="AQ756" s="32">
        <f t="shared" si="684"/>
        <v>3.5340583953330538</v>
      </c>
      <c r="AR756" s="56">
        <f t="shared" si="730"/>
        <v>4189.3846927311379</v>
      </c>
      <c r="AS756" s="56">
        <f t="shared" si="730"/>
        <v>-0.18132750647325988</v>
      </c>
      <c r="AT756" s="56">
        <f t="shared" si="730"/>
        <v>1333.9850309394744</v>
      </c>
      <c r="AU756" s="55">
        <f t="shared" si="715"/>
        <v>0.31005890174502254</v>
      </c>
      <c r="AV756" s="56">
        <f t="shared" si="685"/>
        <v>11547.950109328522</v>
      </c>
      <c r="AW756" s="53">
        <f t="shared" si="686"/>
        <v>1.0320659633820442E-2</v>
      </c>
      <c r="AX756" s="53">
        <f t="shared" si="687"/>
        <v>9.6759171861506968E-2</v>
      </c>
      <c r="AY756" s="56">
        <f t="shared" si="688"/>
        <v>676.64565388408857</v>
      </c>
      <c r="AZ756" s="56">
        <f t="shared" si="689"/>
        <v>399.61776099368774</v>
      </c>
      <c r="BA756" s="53">
        <f t="shared" si="690"/>
        <v>7.4403432051347793E-3</v>
      </c>
      <c r="BB756" s="56">
        <f t="shared" si="691"/>
        <v>277.11093487596406</v>
      </c>
      <c r="BC756" s="56">
        <f t="shared" si="692"/>
        <v>-8.3041985563227172E-2</v>
      </c>
      <c r="BD756" s="53">
        <f t="shared" si="693"/>
        <v>-7.4216467875313082E-8</v>
      </c>
      <c r="BE756" s="32">
        <f t="shared" si="694"/>
        <v>6.1113610239885254</v>
      </c>
      <c r="BF756" s="53">
        <f t="shared" si="695"/>
        <v>9.992386770332127E-7</v>
      </c>
      <c r="BG756" s="51">
        <f t="shared" si="716"/>
        <v>6.1113620232272021</v>
      </c>
      <c r="BH756" s="51">
        <f t="shared" si="696"/>
        <v>-8.9372221663615789E-3</v>
      </c>
      <c r="BI756" s="51">
        <f t="shared" si="697"/>
        <v>-8.3789045103829132E-2</v>
      </c>
    </row>
    <row r="757" spans="1:61" ht="12.75" customHeight="1" x14ac:dyDescent="0.2">
      <c r="A757" s="45">
        <f t="shared" si="698"/>
        <v>731</v>
      </c>
      <c r="B757" s="57">
        <f t="shared" si="717"/>
        <v>9.6759171861506968E-2</v>
      </c>
      <c r="C757" s="16">
        <f t="shared" si="699"/>
        <v>8.9360299883196603E-2</v>
      </c>
      <c r="D757" s="34">
        <f t="shared" si="700"/>
        <v>1</v>
      </c>
      <c r="E757" s="49">
        <f t="shared" si="718"/>
        <v>7.7369247550973241E-2</v>
      </c>
      <c r="F757" s="49">
        <f t="shared" si="701"/>
        <v>4.4713129434099518E-2</v>
      </c>
      <c r="G757" s="20">
        <f t="shared" si="672"/>
        <v>4.4713129434099518E-2</v>
      </c>
      <c r="H757" s="49">
        <f t="shared" si="702"/>
        <v>30.024430014809312</v>
      </c>
      <c r="I757" s="20">
        <f t="shared" si="673"/>
        <v>30.024430014809312</v>
      </c>
      <c r="J757" s="57">
        <f t="shared" si="703"/>
        <v>0</v>
      </c>
      <c r="K757" s="16">
        <f t="shared" si="674"/>
        <v>30.024430014809312</v>
      </c>
      <c r="L757" s="34">
        <f t="shared" si="704"/>
        <v>1</v>
      </c>
      <c r="M757" s="49">
        <f t="shared" si="719"/>
        <v>59.9756001743417</v>
      </c>
      <c r="N757" s="20">
        <f t="shared" si="720"/>
        <v>59.9756001743417</v>
      </c>
      <c r="O757" s="16">
        <f t="shared" si="705"/>
        <v>30.0243998256583</v>
      </c>
      <c r="P757" s="49">
        <f t="shared" si="721"/>
        <v>4.4713129434099511E-2</v>
      </c>
      <c r="Q757" s="20">
        <f t="shared" si="675"/>
        <v>4.4713129434099511E-2</v>
      </c>
      <c r="R757" s="49">
        <f t="shared" si="722"/>
        <v>8.93602998799677E-2</v>
      </c>
      <c r="S757" s="20">
        <f t="shared" si="676"/>
        <v>8.93602998799677E-2</v>
      </c>
      <c r="T757" s="57">
        <f t="shared" si="723"/>
        <v>-8.3789045103829132E-2</v>
      </c>
      <c r="U757" s="16">
        <f t="shared" si="706"/>
        <v>-6.4197975528558909E-3</v>
      </c>
      <c r="V757" s="16">
        <f t="shared" si="724"/>
        <v>-6.4197975528558909E-3</v>
      </c>
      <c r="W757" s="34">
        <f t="shared" si="677"/>
        <v>4</v>
      </c>
      <c r="X757" s="49">
        <f t="shared" si="725"/>
        <v>59.975570193043993</v>
      </c>
      <c r="Y757" s="20">
        <f t="shared" si="726"/>
        <v>59.975570193043993</v>
      </c>
      <c r="Z757" s="16">
        <f t="shared" si="707"/>
        <v>30.024429806956007</v>
      </c>
      <c r="AA757" s="49">
        <f t="shared" si="678"/>
        <v>-3.7101224648573073E-3</v>
      </c>
      <c r="AB757" s="20">
        <f t="shared" si="708"/>
        <v>359.99628987753516</v>
      </c>
      <c r="AC757" s="49">
        <f t="shared" si="709"/>
        <v>7.4147696575831909E-3</v>
      </c>
      <c r="AD757" s="20">
        <f t="shared" si="710"/>
        <v>359.9925852303424</v>
      </c>
      <c r="AF757" s="58">
        <f t="shared" si="727"/>
        <v>6.1113620232272021</v>
      </c>
      <c r="AG757" s="51">
        <f t="shared" si="711"/>
        <v>366.68172139363213</v>
      </c>
      <c r="AH757" s="16">
        <f t="shared" si="712"/>
        <v>250.01026458656739</v>
      </c>
      <c r="AI757" s="52">
        <f t="shared" si="679"/>
        <v>159.84715278673912</v>
      </c>
      <c r="AJ757" s="52">
        <f t="shared" si="713"/>
        <v>4.8423251898952913E-2</v>
      </c>
      <c r="AK757" s="16">
        <f t="shared" si="728"/>
        <v>35.381559293948101</v>
      </c>
      <c r="AL757" s="16">
        <f t="shared" si="729"/>
        <v>35.377849171483263</v>
      </c>
      <c r="AM757" s="32">
        <f t="shared" si="680"/>
        <v>6.1113619848648337</v>
      </c>
      <c r="AN757" s="32">
        <f t="shared" si="681"/>
        <v>-6.8475736280504428E-4</v>
      </c>
      <c r="AO757" s="32">
        <f t="shared" si="682"/>
        <v>4.9829093087546976</v>
      </c>
      <c r="AP757" s="32">
        <f t="shared" si="683"/>
        <v>-6.8475736280504428E-4</v>
      </c>
      <c r="AQ757" s="32">
        <f t="shared" si="684"/>
        <v>3.5382707825683464</v>
      </c>
      <c r="AR757" s="56">
        <f t="shared" si="730"/>
        <v>4194.3676020398925</v>
      </c>
      <c r="AS757" s="56">
        <f t="shared" si="730"/>
        <v>-0.18201226383606492</v>
      </c>
      <c r="AT757" s="56">
        <f t="shared" si="730"/>
        <v>1337.5233017220428</v>
      </c>
      <c r="AU757" s="55">
        <f t="shared" si="715"/>
        <v>0.31005890174502254</v>
      </c>
      <c r="AV757" s="56">
        <f t="shared" si="685"/>
        <v>11547.953605149161</v>
      </c>
      <c r="AW757" s="53">
        <f t="shared" si="686"/>
        <v>1.032066275811303E-2</v>
      </c>
      <c r="AX757" s="53">
        <f t="shared" si="687"/>
        <v>9.6759186507079611E-2</v>
      </c>
      <c r="AY757" s="56">
        <f t="shared" si="688"/>
        <v>676.64555146628788</v>
      </c>
      <c r="AZ757" s="56">
        <f t="shared" si="689"/>
        <v>399.61788196684779</v>
      </c>
      <c r="BA757" s="53">
        <f t="shared" si="690"/>
        <v>7.4403432051347793E-3</v>
      </c>
      <c r="BB757" s="56">
        <f t="shared" si="691"/>
        <v>277.11101876359061</v>
      </c>
      <c r="BC757" s="56">
        <f t="shared" si="692"/>
        <v>-8.3349264150513136E-2</v>
      </c>
      <c r="BD757" s="53">
        <f t="shared" si="693"/>
        <v>-7.4491089577183596E-8</v>
      </c>
      <c r="BE757" s="32">
        <f t="shared" si="694"/>
        <v>6.1113619487361124</v>
      </c>
      <c r="BF757" s="53">
        <f t="shared" si="695"/>
        <v>1.0013854025390976E-6</v>
      </c>
      <c r="BG757" s="51">
        <f t="shared" si="716"/>
        <v>6.1113629501215145</v>
      </c>
      <c r="BH757" s="51">
        <f t="shared" si="696"/>
        <v>-8.9372221661213041E-3</v>
      </c>
      <c r="BI757" s="51">
        <f t="shared" si="697"/>
        <v>-8.378903241917815E-2</v>
      </c>
    </row>
    <row r="758" spans="1:61" ht="12.75" customHeight="1" x14ac:dyDescent="0.2">
      <c r="A758" s="45">
        <f t="shared" si="698"/>
        <v>732</v>
      </c>
      <c r="B758" s="57">
        <f t="shared" si="717"/>
        <v>9.6759186507079611E-2</v>
      </c>
      <c r="C758" s="16">
        <f t="shared" si="699"/>
        <v>8.9344416849485242E-2</v>
      </c>
      <c r="D758" s="34">
        <f t="shared" si="700"/>
        <v>1</v>
      </c>
      <c r="E758" s="49">
        <f t="shared" si="718"/>
        <v>7.7355472434682535E-2</v>
      </c>
      <c r="F758" s="49">
        <f t="shared" si="701"/>
        <v>4.4705222523759858E-2</v>
      </c>
      <c r="G758" s="20">
        <f t="shared" si="672"/>
        <v>4.4705222523759858E-2</v>
      </c>
      <c r="H758" s="49">
        <f t="shared" si="702"/>
        <v>30.02445998539444</v>
      </c>
      <c r="I758" s="20">
        <f t="shared" si="673"/>
        <v>30.02445998539444</v>
      </c>
      <c r="J758" s="57">
        <f t="shared" si="703"/>
        <v>0</v>
      </c>
      <c r="K758" s="16">
        <f t="shared" si="674"/>
        <v>30.02445998539444</v>
      </c>
      <c r="L758" s="34">
        <f t="shared" si="704"/>
        <v>1</v>
      </c>
      <c r="M758" s="49">
        <f t="shared" si="719"/>
        <v>59.975570193043993</v>
      </c>
      <c r="N758" s="20">
        <f t="shared" si="720"/>
        <v>59.975570193043993</v>
      </c>
      <c r="O758" s="16">
        <f t="shared" si="705"/>
        <v>30.024429806956007</v>
      </c>
      <c r="P758" s="49">
        <f t="shared" si="721"/>
        <v>4.4705222523759851E-2</v>
      </c>
      <c r="Q758" s="20">
        <f t="shared" si="675"/>
        <v>4.4705222523759851E-2</v>
      </c>
      <c r="R758" s="49">
        <f t="shared" si="722"/>
        <v>8.9344416846851127E-2</v>
      </c>
      <c r="S758" s="20">
        <f t="shared" si="676"/>
        <v>8.9344416846851127E-2</v>
      </c>
      <c r="T758" s="57">
        <f t="shared" si="723"/>
        <v>-8.378903241917815E-2</v>
      </c>
      <c r="U758" s="16">
        <f t="shared" si="706"/>
        <v>-6.4335599844956154E-3</v>
      </c>
      <c r="V758" s="16">
        <f t="shared" si="724"/>
        <v>-6.4335599844956154E-3</v>
      </c>
      <c r="W758" s="34">
        <f t="shared" si="677"/>
        <v>4</v>
      </c>
      <c r="X758" s="49">
        <f t="shared" si="725"/>
        <v>59.975540223351253</v>
      </c>
      <c r="Y758" s="20">
        <f t="shared" si="726"/>
        <v>59.975540223351253</v>
      </c>
      <c r="Z758" s="16">
        <f t="shared" si="707"/>
        <v>30.024459776648747</v>
      </c>
      <c r="AA758" s="49">
        <f t="shared" si="678"/>
        <v>-3.7180805237043515E-3</v>
      </c>
      <c r="AB758" s="20">
        <f t="shared" si="708"/>
        <v>359.9962819194763</v>
      </c>
      <c r="AC758" s="49">
        <f t="shared" si="709"/>
        <v>7.4306673150428592E-3</v>
      </c>
      <c r="AD758" s="20">
        <f t="shared" si="710"/>
        <v>359.99256933268498</v>
      </c>
      <c r="AF758" s="58">
        <f t="shared" si="727"/>
        <v>6.1113629501215145</v>
      </c>
      <c r="AG758" s="51">
        <f t="shared" si="711"/>
        <v>366.68177700729086</v>
      </c>
      <c r="AH758" s="16">
        <f t="shared" si="712"/>
        <v>250.01030250497107</v>
      </c>
      <c r="AI758" s="52">
        <f t="shared" si="679"/>
        <v>159.84720127394294</v>
      </c>
      <c r="AJ758" s="52">
        <f t="shared" si="713"/>
        <v>4.8423303047457011E-2</v>
      </c>
      <c r="AK758" s="16">
        <f t="shared" si="728"/>
        <v>35.429982596995558</v>
      </c>
      <c r="AL758" s="16">
        <f t="shared" si="729"/>
        <v>35.426264516471861</v>
      </c>
      <c r="AM758" s="32">
        <f t="shared" si="680"/>
        <v>6.111362911594485</v>
      </c>
      <c r="AN758" s="32">
        <f t="shared" si="681"/>
        <v>-6.8622541447457646E-4</v>
      </c>
      <c r="AO758" s="32">
        <f t="shared" si="682"/>
        <v>4.9799184210655234</v>
      </c>
      <c r="AP758" s="32">
        <f t="shared" si="683"/>
        <v>-6.8622541447457646E-4</v>
      </c>
      <c r="AQ758" s="32">
        <f t="shared" si="684"/>
        <v>3.5424806501581467</v>
      </c>
      <c r="AR758" s="56">
        <f t="shared" si="730"/>
        <v>4199.3475204609576</v>
      </c>
      <c r="AS758" s="56">
        <f t="shared" si="730"/>
        <v>-0.1826984892505395</v>
      </c>
      <c r="AT758" s="56">
        <f t="shared" si="730"/>
        <v>1341.0657823722008</v>
      </c>
      <c r="AU758" s="55">
        <f t="shared" si="715"/>
        <v>0.31005890174502254</v>
      </c>
      <c r="AV758" s="56">
        <f t="shared" si="685"/>
        <v>11547.957108045335</v>
      </c>
      <c r="AW758" s="53">
        <f t="shared" si="686"/>
        <v>1.0320665888729184E-2</v>
      </c>
      <c r="AX758" s="53">
        <f t="shared" si="687"/>
        <v>9.6759201182292642E-2</v>
      </c>
      <c r="AY758" s="56">
        <f t="shared" si="688"/>
        <v>676.64544884124041</v>
      </c>
      <c r="AZ758" s="56">
        <f t="shared" si="689"/>
        <v>399.61800318485734</v>
      </c>
      <c r="BA758" s="53">
        <f t="shared" si="690"/>
        <v>7.4403432051347793E-3</v>
      </c>
      <c r="BB758" s="56">
        <f t="shared" si="691"/>
        <v>277.11110282100549</v>
      </c>
      <c r="BC758" s="56">
        <f t="shared" si="692"/>
        <v>-8.3657164622422897E-2</v>
      </c>
      <c r="BD758" s="53">
        <f t="shared" si="693"/>
        <v>-7.4766267071162069E-8</v>
      </c>
      <c r="BE758" s="32">
        <f t="shared" si="694"/>
        <v>6.1113628753552476</v>
      </c>
      <c r="BF758" s="53">
        <f t="shared" si="695"/>
        <v>1.0035321210261119E-6</v>
      </c>
      <c r="BG758" s="51">
        <f t="shared" si="716"/>
        <v>6.111363878887369</v>
      </c>
      <c r="BH758" s="51">
        <f t="shared" si="696"/>
        <v>-8.9372221658805141E-3</v>
      </c>
      <c r="BI758" s="51">
        <f t="shared" si="697"/>
        <v>-8.378901970885895E-2</v>
      </c>
    </row>
    <row r="759" spans="1:61" ht="12.75" customHeight="1" x14ac:dyDescent="0.2">
      <c r="A759" s="45">
        <f t="shared" si="698"/>
        <v>733</v>
      </c>
      <c r="B759" s="57">
        <f t="shared" si="717"/>
        <v>9.6759201182292642E-2</v>
      </c>
      <c r="C759" s="16">
        <f t="shared" si="699"/>
        <v>8.9328533867274018E-2</v>
      </c>
      <c r="D759" s="34">
        <f t="shared" si="700"/>
        <v>1</v>
      </c>
      <c r="E759" s="49">
        <f t="shared" si="718"/>
        <v>7.7341697380329102E-2</v>
      </c>
      <c r="F759" s="49">
        <f t="shared" si="701"/>
        <v>4.4697315609125272E-2</v>
      </c>
      <c r="G759" s="20">
        <f t="shared" si="672"/>
        <v>4.4697315609125272E-2</v>
      </c>
      <c r="H759" s="49">
        <f t="shared" si="702"/>
        <v>30.024489944376523</v>
      </c>
      <c r="I759" s="20">
        <f t="shared" si="673"/>
        <v>30.024489944376523</v>
      </c>
      <c r="J759" s="57">
        <f t="shared" si="703"/>
        <v>0</v>
      </c>
      <c r="K759" s="16">
        <f t="shared" si="674"/>
        <v>30.024489944376523</v>
      </c>
      <c r="L759" s="34">
        <f t="shared" si="704"/>
        <v>1</v>
      </c>
      <c r="M759" s="49">
        <f t="shared" si="719"/>
        <v>59.975540223351253</v>
      </c>
      <c r="N759" s="20">
        <f t="shared" si="720"/>
        <v>59.975540223351253</v>
      </c>
      <c r="O759" s="16">
        <f t="shared" si="705"/>
        <v>30.024459776648747</v>
      </c>
      <c r="P759" s="49">
        <f t="shared" si="721"/>
        <v>4.4697315609125279E-2</v>
      </c>
      <c r="Q759" s="20">
        <f t="shared" si="675"/>
        <v>4.4697315609125279E-2</v>
      </c>
      <c r="R759" s="49">
        <f t="shared" si="722"/>
        <v>8.9328533870183038E-2</v>
      </c>
      <c r="S759" s="20">
        <f t="shared" si="676"/>
        <v>8.9328533870183038E-2</v>
      </c>
      <c r="T759" s="57">
        <f t="shared" si="723"/>
        <v>-8.378901970885895E-2</v>
      </c>
      <c r="U759" s="16">
        <f t="shared" si="706"/>
        <v>-6.4473223285298475E-3</v>
      </c>
      <c r="V759" s="16">
        <f t="shared" si="724"/>
        <v>-6.4473223285298475E-3</v>
      </c>
      <c r="W759" s="34">
        <f t="shared" si="677"/>
        <v>4</v>
      </c>
      <c r="X759" s="49">
        <f t="shared" si="725"/>
        <v>59.975510265263452</v>
      </c>
      <c r="Y759" s="20">
        <f t="shared" si="726"/>
        <v>59.975510265263452</v>
      </c>
      <c r="Z759" s="16">
        <f t="shared" si="707"/>
        <v>30.024489734736548</v>
      </c>
      <c r="AA759" s="49">
        <f t="shared" si="678"/>
        <v>-3.726038549389632E-3</v>
      </c>
      <c r="AB759" s="20">
        <f t="shared" si="708"/>
        <v>359.99627396145058</v>
      </c>
      <c r="AC759" s="49">
        <f t="shared" si="709"/>
        <v>7.4465649018814906E-3</v>
      </c>
      <c r="AD759" s="20">
        <f t="shared" si="710"/>
        <v>359.9925534350981</v>
      </c>
      <c r="AF759" s="58">
        <f t="shared" si="727"/>
        <v>6.111363878887369</v>
      </c>
      <c r="AG759" s="51">
        <f t="shared" si="711"/>
        <v>366.68183273324212</v>
      </c>
      <c r="AH759" s="16">
        <f t="shared" si="712"/>
        <v>250.01034049993783</v>
      </c>
      <c r="AI759" s="52">
        <f t="shared" si="679"/>
        <v>159.84724985905723</v>
      </c>
      <c r="AJ759" s="52">
        <f t="shared" si="713"/>
        <v>4.8423354158558141E-2</v>
      </c>
      <c r="AK759" s="16">
        <f t="shared" si="728"/>
        <v>35.478405951154116</v>
      </c>
      <c r="AL759" s="16">
        <f t="shared" si="729"/>
        <v>35.474679912604699</v>
      </c>
      <c r="AM759" s="32">
        <f t="shared" si="680"/>
        <v>6.1113638401953274</v>
      </c>
      <c r="AN759" s="32">
        <f t="shared" si="681"/>
        <v>-6.8769345745564613E-4</v>
      </c>
      <c r="AO759" s="32">
        <f t="shared" si="682"/>
        <v>4.9769239749799938</v>
      </c>
      <c r="AP759" s="32">
        <f t="shared" si="683"/>
        <v>-6.8769345745564613E-4</v>
      </c>
      <c r="AQ759" s="32">
        <f t="shared" si="684"/>
        <v>3.546687995090112</v>
      </c>
      <c r="AR759" s="56">
        <f t="shared" si="730"/>
        <v>4204.3244444359379</v>
      </c>
      <c r="AS759" s="56">
        <f t="shared" si="730"/>
        <v>-0.18338618270799514</v>
      </c>
      <c r="AT759" s="56">
        <f t="shared" si="730"/>
        <v>1344.6124703672911</v>
      </c>
      <c r="AU759" s="55">
        <f t="shared" si="715"/>
        <v>0.31005890174502254</v>
      </c>
      <c r="AV759" s="56">
        <f t="shared" si="685"/>
        <v>11547.960618014928</v>
      </c>
      <c r="AW759" s="53">
        <f t="shared" si="686"/>
        <v>1.0320669025667006E-2</v>
      </c>
      <c r="AX759" s="53">
        <f t="shared" si="687"/>
        <v>9.6759215887137165E-2</v>
      </c>
      <c r="AY759" s="56">
        <f t="shared" si="688"/>
        <v>676.64534600900834</v>
      </c>
      <c r="AZ759" s="56">
        <f t="shared" si="689"/>
        <v>399.61812464764307</v>
      </c>
      <c r="BA759" s="53">
        <f t="shared" si="690"/>
        <v>7.4403432051347793E-3</v>
      </c>
      <c r="BB759" s="56">
        <f t="shared" si="691"/>
        <v>277.11118704815806</v>
      </c>
      <c r="BC759" s="56">
        <f t="shared" si="692"/>
        <v>-8.3965686792794259E-2</v>
      </c>
      <c r="BD759" s="53">
        <f t="shared" si="693"/>
        <v>-7.5042000190871176E-8</v>
      </c>
      <c r="BE759" s="32">
        <f t="shared" si="694"/>
        <v>6.1113638038453688</v>
      </c>
      <c r="BF759" s="53">
        <f t="shared" si="695"/>
        <v>1.0056788258480171E-6</v>
      </c>
      <c r="BG759" s="51">
        <f t="shared" si="716"/>
        <v>6.1113648095241944</v>
      </c>
      <c r="BH759" s="51">
        <f t="shared" si="696"/>
        <v>-8.9372221656392088E-3</v>
      </c>
      <c r="BI759" s="51">
        <f t="shared" si="697"/>
        <v>-8.3789006972879249E-2</v>
      </c>
    </row>
    <row r="760" spans="1:61" ht="12.75" customHeight="1" x14ac:dyDescent="0.2">
      <c r="A760" s="45">
        <f t="shared" si="698"/>
        <v>734</v>
      </c>
      <c r="B760" s="57">
        <f t="shared" si="717"/>
        <v>9.6759215887137165E-2</v>
      </c>
      <c r="C760" s="16">
        <f t="shared" si="699"/>
        <v>8.9312650985220898E-2</v>
      </c>
      <c r="D760" s="34">
        <f t="shared" si="700"/>
        <v>1</v>
      </c>
      <c r="E760" s="49">
        <f t="shared" si="718"/>
        <v>7.7327922430036694E-2</v>
      </c>
      <c r="F760" s="49">
        <f t="shared" si="701"/>
        <v>4.4689408714551293E-2</v>
      </c>
      <c r="G760" s="20">
        <f t="shared" si="672"/>
        <v>4.4689408714551293E-2</v>
      </c>
      <c r="H760" s="49">
        <f t="shared" si="702"/>
        <v>30.024519891755624</v>
      </c>
      <c r="I760" s="20">
        <f t="shared" si="673"/>
        <v>30.024519891755624</v>
      </c>
      <c r="J760" s="57">
        <f t="shared" si="703"/>
        <v>0</v>
      </c>
      <c r="K760" s="16">
        <f t="shared" si="674"/>
        <v>30.024519891755624</v>
      </c>
      <c r="L760" s="34">
        <f t="shared" si="704"/>
        <v>1</v>
      </c>
      <c r="M760" s="49">
        <f t="shared" si="719"/>
        <v>59.975510265263445</v>
      </c>
      <c r="N760" s="20">
        <f t="shared" si="720"/>
        <v>59.975510265263445</v>
      </c>
      <c r="O760" s="16">
        <f t="shared" si="705"/>
        <v>30.024489734736555</v>
      </c>
      <c r="P760" s="49">
        <f t="shared" si="721"/>
        <v>4.4689408714551321E-2</v>
      </c>
      <c r="Q760" s="20">
        <f t="shared" si="675"/>
        <v>4.4689408714551321E-2</v>
      </c>
      <c r="R760" s="49">
        <f t="shared" si="722"/>
        <v>8.9312650986717923E-2</v>
      </c>
      <c r="S760" s="20">
        <f t="shared" si="676"/>
        <v>8.9312650986717923E-2</v>
      </c>
      <c r="T760" s="57">
        <f t="shared" si="723"/>
        <v>-8.3789006972879249E-2</v>
      </c>
      <c r="U760" s="16">
        <f t="shared" si="706"/>
        <v>-6.4610845428425545E-3</v>
      </c>
      <c r="V760" s="16">
        <f t="shared" si="724"/>
        <v>-6.4610845428425545E-3</v>
      </c>
      <c r="W760" s="34">
        <f t="shared" si="677"/>
        <v>4</v>
      </c>
      <c r="X760" s="49">
        <f t="shared" si="725"/>
        <v>59.975480318780534</v>
      </c>
      <c r="Y760" s="20">
        <f t="shared" si="726"/>
        <v>59.975480318780534</v>
      </c>
      <c r="Z760" s="16">
        <f t="shared" si="707"/>
        <v>30.024519681219466</v>
      </c>
      <c r="AA760" s="49">
        <f t="shared" si="678"/>
        <v>-3.7339965175620963E-3</v>
      </c>
      <c r="AB760" s="20">
        <f t="shared" si="708"/>
        <v>359.99626600348245</v>
      </c>
      <c r="AC760" s="49">
        <f t="shared" si="709"/>
        <v>7.4624622720352932E-3</v>
      </c>
      <c r="AD760" s="20">
        <f t="shared" si="710"/>
        <v>359.99253753772797</v>
      </c>
      <c r="AF760" s="58">
        <f t="shared" si="727"/>
        <v>6.1113648095241944</v>
      </c>
      <c r="AG760" s="51">
        <f t="shared" si="711"/>
        <v>366.68188857145168</v>
      </c>
      <c r="AH760" s="16">
        <f t="shared" si="712"/>
        <v>250.01037857144433</v>
      </c>
      <c r="AI760" s="52">
        <f t="shared" si="679"/>
        <v>159.84729854205224</v>
      </c>
      <c r="AJ760" s="52">
        <f t="shared" si="713"/>
        <v>4.842340523208577E-2</v>
      </c>
      <c r="AK760" s="16">
        <f t="shared" si="728"/>
        <v>35.526829356386202</v>
      </c>
      <c r="AL760" s="16">
        <f t="shared" si="729"/>
        <v>35.523095359868648</v>
      </c>
      <c r="AM760" s="32">
        <f t="shared" si="680"/>
        <v>6.1113647706667891</v>
      </c>
      <c r="AN760" s="32">
        <f t="shared" si="681"/>
        <v>-6.8916148725729222E-4</v>
      </c>
      <c r="AO760" s="32">
        <f t="shared" si="682"/>
        <v>4.973925972621509</v>
      </c>
      <c r="AP760" s="32">
        <f t="shared" si="683"/>
        <v>-6.8916148725729222E-4</v>
      </c>
      <c r="AQ760" s="32">
        <f t="shared" si="684"/>
        <v>3.5508928143536393</v>
      </c>
      <c r="AR760" s="56">
        <f t="shared" si="730"/>
        <v>4209.2983704085591</v>
      </c>
      <c r="AS760" s="56">
        <f t="shared" si="730"/>
        <v>-0.18407534419525243</v>
      </c>
      <c r="AT760" s="56">
        <f t="shared" si="730"/>
        <v>1348.1633631816446</v>
      </c>
      <c r="AU760" s="55">
        <f t="shared" si="715"/>
        <v>0.31005890174502254</v>
      </c>
      <c r="AV760" s="56">
        <f t="shared" si="685"/>
        <v>11547.964135055789</v>
      </c>
      <c r="AW760" s="53">
        <f t="shared" si="686"/>
        <v>1.0320672168924582E-2</v>
      </c>
      <c r="AX760" s="53">
        <f t="shared" si="687"/>
        <v>9.6759230621604228E-2</v>
      </c>
      <c r="AY760" s="56">
        <f t="shared" si="688"/>
        <v>676.64524296965521</v>
      </c>
      <c r="AZ760" s="56">
        <f t="shared" si="689"/>
        <v>399.61824635513062</v>
      </c>
      <c r="BA760" s="53">
        <f t="shared" si="690"/>
        <v>7.4403432051347793E-3</v>
      </c>
      <c r="BB760" s="56">
        <f t="shared" si="691"/>
        <v>277.11127144499653</v>
      </c>
      <c r="BC760" s="56">
        <f t="shared" si="692"/>
        <v>-8.4274830471940732E-2</v>
      </c>
      <c r="BD760" s="53">
        <f t="shared" si="693"/>
        <v>-7.5318288766783907E-8</v>
      </c>
      <c r="BE760" s="32">
        <f t="shared" si="694"/>
        <v>6.1113647342059059</v>
      </c>
      <c r="BF760" s="53">
        <f t="shared" si="695"/>
        <v>1.007825510435388E-6</v>
      </c>
      <c r="BG760" s="51">
        <f t="shared" si="716"/>
        <v>6.111365742031416</v>
      </c>
      <c r="BH760" s="51">
        <f t="shared" si="696"/>
        <v>-8.9372221653973918E-3</v>
      </c>
      <c r="BI760" s="51">
        <f t="shared" si="697"/>
        <v>-8.378899421124697E-2</v>
      </c>
    </row>
    <row r="761" spans="1:61" ht="12.75" customHeight="1" x14ac:dyDescent="0.2">
      <c r="A761" s="45">
        <f t="shared" si="698"/>
        <v>735</v>
      </c>
      <c r="B761" s="57">
        <f t="shared" si="717"/>
        <v>9.6759230621604228E-2</v>
      </c>
      <c r="C761" s="16">
        <f t="shared" si="699"/>
        <v>8.9296768349583999E-2</v>
      </c>
      <c r="D761" s="34">
        <f t="shared" si="700"/>
        <v>1</v>
      </c>
      <c r="E761" s="49">
        <f t="shared" si="718"/>
        <v>7.7314147710432282E-2</v>
      </c>
      <c r="F761" s="49">
        <f t="shared" si="701"/>
        <v>4.4681501913229914E-2</v>
      </c>
      <c r="G761" s="20">
        <f t="shared" si="672"/>
        <v>4.4681501913229914E-2</v>
      </c>
      <c r="H761" s="49">
        <f t="shared" si="702"/>
        <v>30.024549827531882</v>
      </c>
      <c r="I761" s="20">
        <f t="shared" si="673"/>
        <v>30.024549827531882</v>
      </c>
      <c r="J761" s="57">
        <f t="shared" si="703"/>
        <v>0</v>
      </c>
      <c r="K761" s="16">
        <f t="shared" si="674"/>
        <v>30.024549827531882</v>
      </c>
      <c r="L761" s="34">
        <f t="shared" si="704"/>
        <v>1</v>
      </c>
      <c r="M761" s="49">
        <f t="shared" si="719"/>
        <v>59.975480318780534</v>
      </c>
      <c r="N761" s="20">
        <f t="shared" si="720"/>
        <v>59.975480318780534</v>
      </c>
      <c r="O761" s="16">
        <f t="shared" si="705"/>
        <v>30.024519681219466</v>
      </c>
      <c r="P761" s="49">
        <f t="shared" si="721"/>
        <v>4.4681501913229921E-2</v>
      </c>
      <c r="Q761" s="20">
        <f t="shared" si="675"/>
        <v>4.4681501913229921E-2</v>
      </c>
      <c r="R761" s="49">
        <f t="shared" si="722"/>
        <v>8.9296768347493963E-2</v>
      </c>
      <c r="S761" s="20">
        <f t="shared" si="676"/>
        <v>8.9296768347493963E-2</v>
      </c>
      <c r="T761" s="57">
        <f t="shared" si="723"/>
        <v>-8.378899421124697E-2</v>
      </c>
      <c r="U761" s="16">
        <f t="shared" si="706"/>
        <v>-6.4748465008146877E-3</v>
      </c>
      <c r="V761" s="16">
        <f t="shared" si="724"/>
        <v>-6.4748465008146877E-3</v>
      </c>
      <c r="W761" s="34">
        <f t="shared" si="677"/>
        <v>4</v>
      </c>
      <c r="X761" s="49">
        <f t="shared" si="725"/>
        <v>59.97545038390237</v>
      </c>
      <c r="Y761" s="20">
        <f t="shared" si="726"/>
        <v>59.97545038390237</v>
      </c>
      <c r="Z761" s="16">
        <f t="shared" si="707"/>
        <v>30.02454961609763</v>
      </c>
      <c r="AA761" s="49">
        <f t="shared" si="678"/>
        <v>-3.7419543550344567E-3</v>
      </c>
      <c r="AB761" s="20">
        <f t="shared" si="708"/>
        <v>359.99625804564499</v>
      </c>
      <c r="AC761" s="49">
        <f t="shared" si="709"/>
        <v>7.4783593781267239E-3</v>
      </c>
      <c r="AD761" s="20">
        <f t="shared" si="710"/>
        <v>359.99252164062187</v>
      </c>
      <c r="AF761" s="58">
        <f t="shared" si="727"/>
        <v>6.111365742031416</v>
      </c>
      <c r="AG761" s="51">
        <f t="shared" si="711"/>
        <v>366.68194452188499</v>
      </c>
      <c r="AH761" s="16">
        <f t="shared" si="712"/>
        <v>250.01041671946706</v>
      </c>
      <c r="AI761" s="52">
        <f t="shared" si="679"/>
        <v>159.84734732289786</v>
      </c>
      <c r="AJ761" s="52">
        <f t="shared" si="713"/>
        <v>4.842345626821043E-2</v>
      </c>
      <c r="AK761" s="16">
        <f t="shared" si="728"/>
        <v>35.575252812654412</v>
      </c>
      <c r="AL761" s="16">
        <f t="shared" si="729"/>
        <v>35.571510858299405</v>
      </c>
      <c r="AM761" s="32">
        <f t="shared" si="680"/>
        <v>6.111365703008298</v>
      </c>
      <c r="AN761" s="32">
        <f t="shared" si="681"/>
        <v>-6.9062949037516691E-4</v>
      </c>
      <c r="AO761" s="32">
        <f t="shared" si="682"/>
        <v>4.9709244161129913</v>
      </c>
      <c r="AP761" s="32">
        <f t="shared" si="683"/>
        <v>-6.9062949037516691E-4</v>
      </c>
      <c r="AQ761" s="32">
        <f t="shared" si="684"/>
        <v>3.5550951049441468</v>
      </c>
      <c r="AR761" s="56">
        <f t="shared" si="730"/>
        <v>4214.2692948246722</v>
      </c>
      <c r="AS761" s="56">
        <f t="shared" si="730"/>
        <v>-0.18476597368562758</v>
      </c>
      <c r="AT761" s="56">
        <f t="shared" si="730"/>
        <v>1351.7184582865889</v>
      </c>
      <c r="AU761" s="55">
        <f t="shared" si="715"/>
        <v>0.31005890174502254</v>
      </c>
      <c r="AV761" s="56">
        <f t="shared" si="685"/>
        <v>11547.967659165741</v>
      </c>
      <c r="AW761" s="53">
        <f t="shared" si="686"/>
        <v>1.032067531849996E-2</v>
      </c>
      <c r="AX761" s="53">
        <f t="shared" si="687"/>
        <v>9.6759245385684617E-2</v>
      </c>
      <c r="AY761" s="56">
        <f t="shared" si="688"/>
        <v>676.64513972324471</v>
      </c>
      <c r="AZ761" s="56">
        <f t="shared" si="689"/>
        <v>399.61836830724462</v>
      </c>
      <c r="BA761" s="53">
        <f t="shared" si="690"/>
        <v>7.4403432051347793E-3</v>
      </c>
      <c r="BB761" s="56">
        <f t="shared" si="691"/>
        <v>277.1113560114689</v>
      </c>
      <c r="BC761" s="56">
        <f t="shared" si="692"/>
        <v>-8.4584595468811585E-2</v>
      </c>
      <c r="BD761" s="53">
        <f t="shared" si="693"/>
        <v>-7.5595132628153994E-8</v>
      </c>
      <c r="BE761" s="32">
        <f t="shared" si="694"/>
        <v>6.1113656664362832</v>
      </c>
      <c r="BF761" s="53">
        <f t="shared" si="695"/>
        <v>1.0099721550376849E-6</v>
      </c>
      <c r="BG761" s="51">
        <f t="shared" si="716"/>
        <v>6.111366676408438</v>
      </c>
      <c r="BH761" s="51">
        <f t="shared" si="696"/>
        <v>-8.9372221651550631E-3</v>
      </c>
      <c r="BI761" s="51">
        <f t="shared" si="697"/>
        <v>-8.3788981423969955E-2</v>
      </c>
    </row>
    <row r="762" spans="1:61" ht="12.75" customHeight="1" x14ac:dyDescent="0.2">
      <c r="A762" s="45">
        <f t="shared" si="698"/>
        <v>736</v>
      </c>
      <c r="B762" s="57">
        <f t="shared" si="717"/>
        <v>9.6759245385684617E-2</v>
      </c>
      <c r="C762" s="16">
        <f t="shared" si="699"/>
        <v>8.9280886007543359E-2</v>
      </c>
      <c r="D762" s="34">
        <f t="shared" si="700"/>
        <v>1</v>
      </c>
      <c r="E762" s="49">
        <f t="shared" si="718"/>
        <v>7.7300373262359778E-2</v>
      </c>
      <c r="F762" s="49">
        <f t="shared" si="701"/>
        <v>4.4673595228777563E-2</v>
      </c>
      <c r="G762" s="20">
        <f t="shared" si="672"/>
        <v>4.4673595228777563E-2</v>
      </c>
      <c r="H762" s="49">
        <f t="shared" si="702"/>
        <v>30.024579751705478</v>
      </c>
      <c r="I762" s="20">
        <f t="shared" si="673"/>
        <v>30.024579751705478</v>
      </c>
      <c r="J762" s="57">
        <f t="shared" si="703"/>
        <v>0</v>
      </c>
      <c r="K762" s="16">
        <f t="shared" si="674"/>
        <v>30.024579751705478</v>
      </c>
      <c r="L762" s="34">
        <f t="shared" si="704"/>
        <v>1</v>
      </c>
      <c r="M762" s="49">
        <f t="shared" si="719"/>
        <v>59.975450383902363</v>
      </c>
      <c r="N762" s="20">
        <f t="shared" si="720"/>
        <v>59.975450383902363</v>
      </c>
      <c r="O762" s="16">
        <f t="shared" si="705"/>
        <v>30.024549616097637</v>
      </c>
      <c r="P762" s="49">
        <f t="shared" si="721"/>
        <v>4.4673595228777577E-2</v>
      </c>
      <c r="Q762" s="20">
        <f t="shared" si="675"/>
        <v>4.4673595228777577E-2</v>
      </c>
      <c r="R762" s="49">
        <f t="shared" si="722"/>
        <v>8.9280886005753637E-2</v>
      </c>
      <c r="S762" s="20">
        <f t="shared" si="676"/>
        <v>8.9280886005753637E-2</v>
      </c>
      <c r="T762" s="57">
        <f t="shared" si="723"/>
        <v>-8.3788981423969955E-2</v>
      </c>
      <c r="U762" s="16">
        <f t="shared" si="706"/>
        <v>-6.4886081616101765E-3</v>
      </c>
      <c r="V762" s="16">
        <f t="shared" si="724"/>
        <v>-6.4886081616101765E-3</v>
      </c>
      <c r="W762" s="34">
        <f t="shared" si="677"/>
        <v>4</v>
      </c>
      <c r="X762" s="49">
        <f t="shared" si="725"/>
        <v>59.975420460628733</v>
      </c>
      <c r="Y762" s="20">
        <f t="shared" si="726"/>
        <v>59.975420460628733</v>
      </c>
      <c r="Z762" s="16">
        <f t="shared" si="707"/>
        <v>30.024579539371267</v>
      </c>
      <c r="AA762" s="49">
        <f t="shared" si="678"/>
        <v>-3.7499120381949847E-3</v>
      </c>
      <c r="AB762" s="20">
        <f t="shared" si="708"/>
        <v>359.99625008796181</v>
      </c>
      <c r="AC762" s="49">
        <f t="shared" si="709"/>
        <v>7.4942562218605607E-3</v>
      </c>
      <c r="AD762" s="20">
        <f t="shared" si="710"/>
        <v>359.99250574377817</v>
      </c>
      <c r="AF762" s="58">
        <f t="shared" si="727"/>
        <v>6.111366676408438</v>
      </c>
      <c r="AG762" s="51">
        <f t="shared" si="711"/>
        <v>366.68200058450628</v>
      </c>
      <c r="AH762" s="16">
        <f t="shared" si="712"/>
        <v>250.01045494398159</v>
      </c>
      <c r="AI762" s="52">
        <f t="shared" si="679"/>
        <v>159.84739620156299</v>
      </c>
      <c r="AJ762" s="52">
        <f t="shared" si="713"/>
        <v>4.8423507266988963E-2</v>
      </c>
      <c r="AK762" s="16">
        <f t="shared" si="728"/>
        <v>35.623676319921401</v>
      </c>
      <c r="AL762" s="16">
        <f t="shared" si="729"/>
        <v>35.619926407883213</v>
      </c>
      <c r="AM762" s="32">
        <f t="shared" si="680"/>
        <v>6.1113666372192581</v>
      </c>
      <c r="AN762" s="32">
        <f t="shared" si="681"/>
        <v>-6.9209746245482066E-4</v>
      </c>
      <c r="AO762" s="32">
        <f t="shared" si="682"/>
        <v>4.967919307582946</v>
      </c>
      <c r="AP762" s="32">
        <f t="shared" si="683"/>
        <v>-6.9209746245482066E-4</v>
      </c>
      <c r="AQ762" s="32">
        <f t="shared" si="684"/>
        <v>3.5592948638545248</v>
      </c>
      <c r="AR762" s="56">
        <f t="shared" si="730"/>
        <v>4219.2372141322548</v>
      </c>
      <c r="AS762" s="56">
        <f t="shared" si="730"/>
        <v>-0.18545807114808241</v>
      </c>
      <c r="AT762" s="56">
        <f t="shared" si="730"/>
        <v>1355.2777531504435</v>
      </c>
      <c r="AU762" s="55">
        <f t="shared" si="715"/>
        <v>0.31005890174502254</v>
      </c>
      <c r="AV762" s="56">
        <f t="shared" si="685"/>
        <v>11547.97119034254</v>
      </c>
      <c r="AW762" s="53">
        <f t="shared" si="686"/>
        <v>1.0320678474391136E-2</v>
      </c>
      <c r="AX762" s="53">
        <f t="shared" si="687"/>
        <v>9.6759260179368964E-2</v>
      </c>
      <c r="AY762" s="56">
        <f t="shared" si="688"/>
        <v>676.64503626984322</v>
      </c>
      <c r="AZ762" s="56">
        <f t="shared" si="689"/>
        <v>399.61849050390748</v>
      </c>
      <c r="BA762" s="53">
        <f t="shared" si="690"/>
        <v>7.4403432051347793E-3</v>
      </c>
      <c r="BB762" s="56">
        <f t="shared" si="691"/>
        <v>277.11144074752116</v>
      </c>
      <c r="BC762" s="56">
        <f t="shared" si="692"/>
        <v>-8.4894981585421192E-2</v>
      </c>
      <c r="BD762" s="53">
        <f t="shared" si="693"/>
        <v>-7.5872531598037249E-8</v>
      </c>
      <c r="BE762" s="32">
        <f t="shared" si="694"/>
        <v>6.1113666005359066</v>
      </c>
      <c r="BF762" s="53">
        <f t="shared" si="695"/>
        <v>1.0121187532851358E-6</v>
      </c>
      <c r="BG762" s="51">
        <f t="shared" si="716"/>
        <v>6.1113676126546599</v>
      </c>
      <c r="BH762" s="51">
        <f t="shared" si="696"/>
        <v>-8.9372221649122244E-3</v>
      </c>
      <c r="BI762" s="51">
        <f t="shared" si="697"/>
        <v>-8.3788968611056475E-2</v>
      </c>
    </row>
    <row r="763" spans="1:61" ht="12.75" customHeight="1" x14ac:dyDescent="0.2">
      <c r="A763" s="45">
        <f t="shared" si="698"/>
        <v>737</v>
      </c>
      <c r="B763" s="57">
        <f t="shared" si="717"/>
        <v>9.6759260179368964E-2</v>
      </c>
      <c r="C763" s="16">
        <f t="shared" si="699"/>
        <v>8.9265003957564204E-2</v>
      </c>
      <c r="D763" s="34">
        <f t="shared" si="700"/>
        <v>1</v>
      </c>
      <c r="E763" s="49">
        <f t="shared" si="718"/>
        <v>7.7286599084485166E-2</v>
      </c>
      <c r="F763" s="49">
        <f t="shared" si="701"/>
        <v>4.4665688660435389E-2</v>
      </c>
      <c r="G763" s="20">
        <f t="shared" si="672"/>
        <v>4.4665688660435389E-2</v>
      </c>
      <c r="H763" s="49">
        <f t="shared" si="702"/>
        <v>30.024609664276639</v>
      </c>
      <c r="I763" s="20">
        <f t="shared" si="673"/>
        <v>30.024609664276639</v>
      </c>
      <c r="J763" s="57">
        <f t="shared" si="703"/>
        <v>0</v>
      </c>
      <c r="K763" s="16">
        <f t="shared" si="674"/>
        <v>30.024609664276639</v>
      </c>
      <c r="L763" s="34">
        <f t="shared" si="704"/>
        <v>1</v>
      </c>
      <c r="M763" s="49">
        <f t="shared" si="719"/>
        <v>59.975420460628719</v>
      </c>
      <c r="N763" s="20">
        <f t="shared" si="720"/>
        <v>59.975420460628719</v>
      </c>
      <c r="O763" s="16">
        <f t="shared" si="705"/>
        <v>30.024579539371281</v>
      </c>
      <c r="P763" s="49">
        <f t="shared" si="721"/>
        <v>4.4665688660435403E-2</v>
      </c>
      <c r="Q763" s="20">
        <f t="shared" si="675"/>
        <v>4.4665688660435403E-2</v>
      </c>
      <c r="R763" s="49">
        <f t="shared" si="722"/>
        <v>8.9265003957527622E-2</v>
      </c>
      <c r="S763" s="20">
        <f t="shared" si="676"/>
        <v>8.9265003957527622E-2</v>
      </c>
      <c r="T763" s="57">
        <f t="shared" si="723"/>
        <v>-8.3788968611056475E-2</v>
      </c>
      <c r="U763" s="16">
        <f t="shared" si="706"/>
        <v>-6.5023695265713083E-3</v>
      </c>
      <c r="V763" s="16">
        <f t="shared" si="724"/>
        <v>-6.5023695265713083E-3</v>
      </c>
      <c r="W763" s="34">
        <f t="shared" si="677"/>
        <v>4</v>
      </c>
      <c r="X763" s="49">
        <f t="shared" si="725"/>
        <v>59.97539054895946</v>
      </c>
      <c r="Y763" s="20">
        <f t="shared" si="726"/>
        <v>59.97539054895946</v>
      </c>
      <c r="Z763" s="16">
        <f t="shared" si="707"/>
        <v>30.02460945104054</v>
      </c>
      <c r="AA763" s="49">
        <f t="shared" si="678"/>
        <v>-3.7578695678076924E-3</v>
      </c>
      <c r="AB763" s="20">
        <f t="shared" si="708"/>
        <v>359.99624213043217</v>
      </c>
      <c r="AC763" s="49">
        <f t="shared" si="709"/>
        <v>7.5101526592976191E-3</v>
      </c>
      <c r="AD763" s="20">
        <f t="shared" si="710"/>
        <v>359.99248984734072</v>
      </c>
      <c r="AF763" s="58">
        <f t="shared" si="727"/>
        <v>6.1113676126546599</v>
      </c>
      <c r="AG763" s="51">
        <f t="shared" si="711"/>
        <v>366.68205675927959</v>
      </c>
      <c r="AH763" s="16">
        <f t="shared" si="712"/>
        <v>250.01049324496338</v>
      </c>
      <c r="AI763" s="52">
        <f t="shared" si="679"/>
        <v>159.84744517801624</v>
      </c>
      <c r="AJ763" s="52">
        <f t="shared" si="713"/>
        <v>4.842355822825084E-2</v>
      </c>
      <c r="AK763" s="16">
        <f t="shared" si="728"/>
        <v>35.672099878149652</v>
      </c>
      <c r="AL763" s="16">
        <f t="shared" si="729"/>
        <v>35.668342008581817</v>
      </c>
      <c r="AM763" s="32">
        <f t="shared" si="680"/>
        <v>6.1113675732990691</v>
      </c>
      <c r="AN763" s="32">
        <f t="shared" si="681"/>
        <v>-6.9356540364069112E-4</v>
      </c>
      <c r="AO763" s="32">
        <f t="shared" si="682"/>
        <v>4.9649106491639543</v>
      </c>
      <c r="AP763" s="32">
        <f t="shared" si="683"/>
        <v>-6.9356540364069112E-4</v>
      </c>
      <c r="AQ763" s="32">
        <f t="shared" si="684"/>
        <v>3.5634920880773286</v>
      </c>
      <c r="AR763" s="56">
        <f t="shared" ref="AR763:AT778" si="731">AR762+AO763</f>
        <v>4224.2021247814191</v>
      </c>
      <c r="AS763" s="56">
        <f t="shared" si="731"/>
        <v>-0.18615163655172309</v>
      </c>
      <c r="AT763" s="56">
        <f t="shared" si="731"/>
        <v>1358.8412452385207</v>
      </c>
      <c r="AU763" s="55">
        <f t="shared" si="715"/>
        <v>0.31005890174502254</v>
      </c>
      <c r="AV763" s="56">
        <f t="shared" si="685"/>
        <v>11547.974728583915</v>
      </c>
      <c r="AW763" s="53">
        <f t="shared" si="686"/>
        <v>1.032068163659608E-2</v>
      </c>
      <c r="AX763" s="53">
        <f t="shared" si="687"/>
        <v>9.6759275002647666E-2</v>
      </c>
      <c r="AY763" s="56">
        <f t="shared" si="688"/>
        <v>676.64493260951735</v>
      </c>
      <c r="AZ763" s="56">
        <f t="shared" si="689"/>
        <v>399.61861294504058</v>
      </c>
      <c r="BA763" s="53">
        <f t="shared" si="690"/>
        <v>7.4403432051347793E-3</v>
      </c>
      <c r="BB763" s="56">
        <f t="shared" si="691"/>
        <v>277.11152565309891</v>
      </c>
      <c r="BC763" s="56">
        <f t="shared" si="692"/>
        <v>-8.5205988622135465E-2</v>
      </c>
      <c r="BD763" s="53">
        <f t="shared" si="693"/>
        <v>-7.6150485498016293E-8</v>
      </c>
      <c r="BE763" s="32">
        <f t="shared" si="694"/>
        <v>6.111367536504174</v>
      </c>
      <c r="BF763" s="53">
        <f t="shared" si="695"/>
        <v>1.0142653053871161E-6</v>
      </c>
      <c r="BG763" s="51">
        <f t="shared" si="716"/>
        <v>6.1113685507694795</v>
      </c>
      <c r="BH763" s="51">
        <f t="shared" si="696"/>
        <v>-8.9372221646688739E-3</v>
      </c>
      <c r="BI763" s="51">
        <f t="shared" si="697"/>
        <v>-8.3788955772514717E-2</v>
      </c>
    </row>
    <row r="764" spans="1:61" ht="12.75" customHeight="1" x14ac:dyDescent="0.2">
      <c r="A764" s="45">
        <f t="shared" si="698"/>
        <v>738</v>
      </c>
      <c r="B764" s="57">
        <f t="shared" si="717"/>
        <v>9.6759275002647666E-2</v>
      </c>
      <c r="C764" s="16">
        <f t="shared" si="699"/>
        <v>8.9249122343346698E-2</v>
      </c>
      <c r="D764" s="34">
        <f t="shared" si="700"/>
        <v>1</v>
      </c>
      <c r="E764" s="49">
        <f t="shared" si="718"/>
        <v>7.7272825301220385E-2</v>
      </c>
      <c r="F764" s="49">
        <f t="shared" si="701"/>
        <v>4.4657782280116E-2</v>
      </c>
      <c r="G764" s="20">
        <f t="shared" si="672"/>
        <v>4.4657782280116E-2</v>
      </c>
      <c r="H764" s="49">
        <f t="shared" si="702"/>
        <v>30.024639565245597</v>
      </c>
      <c r="I764" s="20">
        <f t="shared" si="673"/>
        <v>30.024639565245597</v>
      </c>
      <c r="J764" s="57">
        <f t="shared" si="703"/>
        <v>0</v>
      </c>
      <c r="K764" s="16">
        <f t="shared" si="674"/>
        <v>30.024639565245597</v>
      </c>
      <c r="L764" s="34">
        <f t="shared" si="704"/>
        <v>1</v>
      </c>
      <c r="M764" s="49">
        <f t="shared" si="719"/>
        <v>59.97539054895946</v>
      </c>
      <c r="N764" s="20">
        <f t="shared" si="720"/>
        <v>59.97539054895946</v>
      </c>
      <c r="O764" s="16">
        <f t="shared" si="705"/>
        <v>30.02460945104054</v>
      </c>
      <c r="P764" s="49">
        <f t="shared" si="721"/>
        <v>4.4657782280115993E-2</v>
      </c>
      <c r="Q764" s="20">
        <f t="shared" si="675"/>
        <v>4.4657782280115993E-2</v>
      </c>
      <c r="R764" s="49">
        <f t="shared" si="722"/>
        <v>8.9249122345940873E-2</v>
      </c>
      <c r="S764" s="20">
        <f t="shared" si="676"/>
        <v>8.9249122345940873E-2</v>
      </c>
      <c r="T764" s="57">
        <f t="shared" si="723"/>
        <v>-8.3788955772514717E-2</v>
      </c>
      <c r="U764" s="16">
        <f t="shared" si="706"/>
        <v>-6.5161304712943319E-3</v>
      </c>
      <c r="V764" s="16">
        <f t="shared" si="724"/>
        <v>-6.5161304712943319E-3</v>
      </c>
      <c r="W764" s="34">
        <f t="shared" si="677"/>
        <v>4</v>
      </c>
      <c r="X764" s="49">
        <f t="shared" si="725"/>
        <v>59.975360648894252</v>
      </c>
      <c r="Y764" s="20">
        <f t="shared" si="726"/>
        <v>59.975360648894252</v>
      </c>
      <c r="Z764" s="16">
        <f t="shared" si="707"/>
        <v>30.024639351105748</v>
      </c>
      <c r="AA764" s="49">
        <f t="shared" si="678"/>
        <v>-3.7658268719649715E-3</v>
      </c>
      <c r="AB764" s="20">
        <f t="shared" si="708"/>
        <v>359.99623417312802</v>
      </c>
      <c r="AC764" s="49">
        <f t="shared" si="709"/>
        <v>7.5260486445870248E-3</v>
      </c>
      <c r="AD764" s="20">
        <f t="shared" si="710"/>
        <v>359.99247395135541</v>
      </c>
      <c r="AF764" s="58">
        <f t="shared" si="727"/>
        <v>6.1113685507694795</v>
      </c>
      <c r="AG764" s="51">
        <f t="shared" si="711"/>
        <v>366.68211304616875</v>
      </c>
      <c r="AH764" s="16">
        <f t="shared" si="712"/>
        <v>250.01053162238782</v>
      </c>
      <c r="AI764" s="52">
        <f t="shared" si="679"/>
        <v>159.84749425222617</v>
      </c>
      <c r="AJ764" s="52">
        <f t="shared" si="713"/>
        <v>4.8423609152109748E-2</v>
      </c>
      <c r="AK764" s="16">
        <f t="shared" si="728"/>
        <v>35.720523487301762</v>
      </c>
      <c r="AL764" s="16">
        <f t="shared" si="729"/>
        <v>35.716757660429778</v>
      </c>
      <c r="AM764" s="32">
        <f t="shared" si="680"/>
        <v>6.1113685112471297</v>
      </c>
      <c r="AN764" s="32">
        <f t="shared" si="681"/>
        <v>-6.9503330066470208E-4</v>
      </c>
      <c r="AO764" s="32">
        <f t="shared" si="682"/>
        <v>4.961898442986608</v>
      </c>
      <c r="AP764" s="32">
        <f t="shared" si="683"/>
        <v>-6.9503330066470208E-4</v>
      </c>
      <c r="AQ764" s="32">
        <f t="shared" si="684"/>
        <v>3.5676867746132137</v>
      </c>
      <c r="AR764" s="56">
        <f t="shared" si="731"/>
        <v>4229.1640232244054</v>
      </c>
      <c r="AS764" s="56">
        <f t="shared" si="731"/>
        <v>-0.18684666985238779</v>
      </c>
      <c r="AT764" s="56">
        <f t="shared" si="731"/>
        <v>1362.4089320131341</v>
      </c>
      <c r="AU764" s="55">
        <f t="shared" si="715"/>
        <v>0.31005890174502254</v>
      </c>
      <c r="AV764" s="56">
        <f t="shared" si="685"/>
        <v>11547.978273887598</v>
      </c>
      <c r="AW764" s="53">
        <f t="shared" si="686"/>
        <v>1.0320684805112766E-2</v>
      </c>
      <c r="AX764" s="53">
        <f t="shared" si="687"/>
        <v>9.6759289855511299E-2</v>
      </c>
      <c r="AY764" s="56">
        <f t="shared" si="688"/>
        <v>676.64482874233386</v>
      </c>
      <c r="AZ764" s="56">
        <f t="shared" si="689"/>
        <v>399.61873563056542</v>
      </c>
      <c r="BA764" s="53">
        <f t="shared" si="690"/>
        <v>7.4403432051347793E-3</v>
      </c>
      <c r="BB764" s="56">
        <f t="shared" si="691"/>
        <v>277.11161072814758</v>
      </c>
      <c r="BC764" s="56">
        <f t="shared" si="692"/>
        <v>-8.5517616379149786E-2</v>
      </c>
      <c r="BD764" s="53">
        <f t="shared" si="693"/>
        <v>-7.6428994149521241E-8</v>
      </c>
      <c r="BE764" s="32">
        <f t="shared" si="694"/>
        <v>6.1113684743404857</v>
      </c>
      <c r="BF764" s="53">
        <f t="shared" si="695"/>
        <v>1.0164117919386364E-6</v>
      </c>
      <c r="BG764" s="51">
        <f t="shared" si="716"/>
        <v>6.1113694907522778</v>
      </c>
      <c r="BH764" s="51">
        <f t="shared" si="696"/>
        <v>-8.9372221644250169E-3</v>
      </c>
      <c r="BI764" s="51">
        <f t="shared" si="697"/>
        <v>-8.3788942908353037E-2</v>
      </c>
    </row>
    <row r="765" spans="1:61" ht="12.75" customHeight="1" x14ac:dyDescent="0.2">
      <c r="A765" s="45">
        <f t="shared" si="698"/>
        <v>739</v>
      </c>
      <c r="B765" s="57">
        <f t="shared" si="717"/>
        <v>9.6759289855511299E-2</v>
      </c>
      <c r="C765" s="16">
        <f t="shared" si="699"/>
        <v>8.9233241210934011E-2</v>
      </c>
      <c r="D765" s="34">
        <f t="shared" si="700"/>
        <v>1</v>
      </c>
      <c r="E765" s="49">
        <f t="shared" si="718"/>
        <v>7.7259051952424676E-2</v>
      </c>
      <c r="F765" s="49">
        <f t="shared" si="701"/>
        <v>4.4649876110867577E-2</v>
      </c>
      <c r="G765" s="20">
        <f t="shared" si="672"/>
        <v>4.4649876110867577E-2</v>
      </c>
      <c r="H765" s="49">
        <f t="shared" si="702"/>
        <v>30.024669454612702</v>
      </c>
      <c r="I765" s="20">
        <f t="shared" si="673"/>
        <v>30.024669454612702</v>
      </c>
      <c r="J765" s="57">
        <f t="shared" si="703"/>
        <v>0</v>
      </c>
      <c r="K765" s="16">
        <f t="shared" si="674"/>
        <v>30.024669454612702</v>
      </c>
      <c r="L765" s="34">
        <f t="shared" si="704"/>
        <v>1</v>
      </c>
      <c r="M765" s="49">
        <f t="shared" si="719"/>
        <v>59.975360648894252</v>
      </c>
      <c r="N765" s="20">
        <f t="shared" si="720"/>
        <v>59.975360648894252</v>
      </c>
      <c r="O765" s="16">
        <f t="shared" si="705"/>
        <v>30.024639351105748</v>
      </c>
      <c r="P765" s="49">
        <f t="shared" si="721"/>
        <v>4.4649876110867556E-2</v>
      </c>
      <c r="Q765" s="20">
        <f t="shared" si="675"/>
        <v>4.4649876110867556E-2</v>
      </c>
      <c r="R765" s="49">
        <f t="shared" si="722"/>
        <v>8.9233241212047995E-2</v>
      </c>
      <c r="S765" s="20">
        <f t="shared" si="676"/>
        <v>8.9233241212047995E-2</v>
      </c>
      <c r="T765" s="57">
        <f t="shared" si="723"/>
        <v>-8.3788942908353037E-2</v>
      </c>
      <c r="U765" s="16">
        <f t="shared" si="706"/>
        <v>-6.5298909559283608E-3</v>
      </c>
      <c r="V765" s="16">
        <f t="shared" si="724"/>
        <v>-6.5298909559283608E-3</v>
      </c>
      <c r="W765" s="34">
        <f t="shared" si="677"/>
        <v>4</v>
      </c>
      <c r="X765" s="49">
        <f t="shared" si="725"/>
        <v>59.975330760432783</v>
      </c>
      <c r="Y765" s="20">
        <f t="shared" si="726"/>
        <v>59.975330760432783</v>
      </c>
      <c r="Z765" s="16">
        <f t="shared" si="707"/>
        <v>30.024669239567217</v>
      </c>
      <c r="AA765" s="49">
        <f t="shared" si="678"/>
        <v>-3.773783927624055E-3</v>
      </c>
      <c r="AB765" s="20">
        <f t="shared" si="708"/>
        <v>359.99622621607239</v>
      </c>
      <c r="AC765" s="49">
        <f t="shared" si="709"/>
        <v>7.5419441322722887E-3</v>
      </c>
      <c r="AD765" s="20">
        <f t="shared" si="710"/>
        <v>359.9924580558677</v>
      </c>
      <c r="AF765" s="58">
        <f t="shared" si="727"/>
        <v>6.1113694907522778</v>
      </c>
      <c r="AG765" s="51">
        <f t="shared" si="711"/>
        <v>366.68216944513665</v>
      </c>
      <c r="AH765" s="16">
        <f t="shared" si="712"/>
        <v>250.01057007622956</v>
      </c>
      <c r="AI765" s="52">
        <f t="shared" si="679"/>
        <v>159.84754342416051</v>
      </c>
      <c r="AJ765" s="52">
        <f t="shared" si="713"/>
        <v>4.8423660038508842E-2</v>
      </c>
      <c r="AK765" s="16">
        <f t="shared" si="728"/>
        <v>35.76894714734027</v>
      </c>
      <c r="AL765" s="16">
        <f t="shared" si="729"/>
        <v>35.765173363412657</v>
      </c>
      <c r="AM765" s="32">
        <f t="shared" si="680"/>
        <v>6.1113694510628225</v>
      </c>
      <c r="AN765" s="32">
        <f t="shared" si="681"/>
        <v>-6.9650114927747317E-4</v>
      </c>
      <c r="AO765" s="32">
        <f t="shared" si="682"/>
        <v>4.9588826911870774</v>
      </c>
      <c r="AP765" s="32">
        <f t="shared" si="683"/>
        <v>-6.9650114927747317E-4</v>
      </c>
      <c r="AQ765" s="32">
        <f t="shared" si="684"/>
        <v>3.571878920460366</v>
      </c>
      <c r="AR765" s="56">
        <f t="shared" si="731"/>
        <v>4234.1229059155921</v>
      </c>
      <c r="AS765" s="56">
        <f t="shared" si="731"/>
        <v>-0.18754317100166526</v>
      </c>
      <c r="AT765" s="56">
        <f t="shared" si="731"/>
        <v>1365.9808109335945</v>
      </c>
      <c r="AU765" s="55">
        <f t="shared" si="715"/>
        <v>0.31005890174502254</v>
      </c>
      <c r="AV765" s="56">
        <f t="shared" si="685"/>
        <v>11547.981826251256</v>
      </c>
      <c r="AW765" s="53">
        <f t="shared" si="686"/>
        <v>1.0320687979939108E-2</v>
      </c>
      <c r="AX765" s="53">
        <f t="shared" si="687"/>
        <v>9.6759304737950025E-2</v>
      </c>
      <c r="AY765" s="56">
        <f t="shared" si="688"/>
        <v>676.64472466836139</v>
      </c>
      <c r="AZ765" s="56">
        <f t="shared" si="689"/>
        <v>399.61885856040124</v>
      </c>
      <c r="BA765" s="53">
        <f t="shared" si="690"/>
        <v>7.4403432051347793E-3</v>
      </c>
      <c r="BB765" s="56">
        <f t="shared" si="691"/>
        <v>277.11169597261136</v>
      </c>
      <c r="BC765" s="56">
        <f t="shared" si="692"/>
        <v>-8.582986465120257E-2</v>
      </c>
      <c r="BD765" s="53">
        <f t="shared" si="693"/>
        <v>-7.6708057369105323E-8</v>
      </c>
      <c r="BE765" s="32">
        <f t="shared" si="694"/>
        <v>6.1113694140442201</v>
      </c>
      <c r="BF765" s="53">
        <f t="shared" si="695"/>
        <v>1.0185582067235983E-6</v>
      </c>
      <c r="BG765" s="51">
        <f t="shared" si="716"/>
        <v>6.1113704326024267</v>
      </c>
      <c r="BH765" s="51">
        <f t="shared" si="696"/>
        <v>-8.9372221641806499E-3</v>
      </c>
      <c r="BI765" s="51">
        <f t="shared" si="697"/>
        <v>-8.3788930018579913E-2</v>
      </c>
    </row>
    <row r="766" spans="1:61" ht="12.75" customHeight="1" x14ac:dyDescent="0.2">
      <c r="A766" s="45">
        <f t="shared" si="698"/>
        <v>740</v>
      </c>
      <c r="B766" s="57">
        <f t="shared" si="717"/>
        <v>9.6759304737950025E-2</v>
      </c>
      <c r="C766" s="16">
        <f t="shared" si="699"/>
        <v>8.9217360605630347E-2</v>
      </c>
      <c r="D766" s="34">
        <f t="shared" si="700"/>
        <v>1</v>
      </c>
      <c r="E766" s="49">
        <f t="shared" si="718"/>
        <v>7.72452790773175E-2</v>
      </c>
      <c r="F766" s="49">
        <f t="shared" si="701"/>
        <v>4.4641970175368619E-2</v>
      </c>
      <c r="G766" s="20">
        <f t="shared" si="672"/>
        <v>4.4641970175368619E-2</v>
      </c>
      <c r="H766" s="49">
        <f t="shared" si="702"/>
        <v>30.02469933237834</v>
      </c>
      <c r="I766" s="20">
        <f t="shared" si="673"/>
        <v>30.02469933237834</v>
      </c>
      <c r="J766" s="57">
        <f t="shared" si="703"/>
        <v>0</v>
      </c>
      <c r="K766" s="16">
        <f t="shared" si="674"/>
        <v>30.02469933237834</v>
      </c>
      <c r="L766" s="34">
        <f t="shared" si="704"/>
        <v>1</v>
      </c>
      <c r="M766" s="49">
        <f t="shared" si="719"/>
        <v>59.975330760432783</v>
      </c>
      <c r="N766" s="20">
        <f t="shared" si="720"/>
        <v>59.975330760432783</v>
      </c>
      <c r="O766" s="16">
        <f t="shared" si="705"/>
        <v>30.024669239567217</v>
      </c>
      <c r="P766" s="49">
        <f t="shared" si="721"/>
        <v>4.4641970175368619E-2</v>
      </c>
      <c r="Q766" s="20">
        <f t="shared" si="675"/>
        <v>4.4641970175368619E-2</v>
      </c>
      <c r="R766" s="49">
        <f t="shared" si="722"/>
        <v>8.9217360605134868E-2</v>
      </c>
      <c r="S766" s="20">
        <f t="shared" si="676"/>
        <v>8.9217360605134868E-2</v>
      </c>
      <c r="T766" s="57">
        <f t="shared" si="723"/>
        <v>-8.3788930018579913E-2</v>
      </c>
      <c r="U766" s="16">
        <f t="shared" si="706"/>
        <v>-6.5436509412624133E-3</v>
      </c>
      <c r="V766" s="16">
        <f t="shared" si="724"/>
        <v>-6.5436509412624133E-3</v>
      </c>
      <c r="W766" s="34">
        <f t="shared" si="677"/>
        <v>4</v>
      </c>
      <c r="X766" s="49">
        <f t="shared" si="725"/>
        <v>59.975300883574668</v>
      </c>
      <c r="Y766" s="20">
        <f t="shared" si="726"/>
        <v>59.975300883574668</v>
      </c>
      <c r="Z766" s="16">
        <f t="shared" si="707"/>
        <v>30.024699116425332</v>
      </c>
      <c r="AA766" s="49">
        <f t="shared" si="678"/>
        <v>-3.7817407121118907E-3</v>
      </c>
      <c r="AB766" s="20">
        <f t="shared" si="708"/>
        <v>359.9962182592879</v>
      </c>
      <c r="AC766" s="49">
        <f t="shared" si="709"/>
        <v>7.5578390290486595E-3</v>
      </c>
      <c r="AD766" s="20">
        <f t="shared" si="710"/>
        <v>359.99244216097094</v>
      </c>
      <c r="AF766" s="58">
        <f t="shared" si="727"/>
        <v>6.1113704326024267</v>
      </c>
      <c r="AG766" s="51">
        <f t="shared" si="711"/>
        <v>366.6822259561456</v>
      </c>
      <c r="AH766" s="16">
        <f t="shared" si="712"/>
        <v>250.01060860646294</v>
      </c>
      <c r="AI766" s="52">
        <f t="shared" si="679"/>
        <v>159.8475926937864</v>
      </c>
      <c r="AJ766" s="52">
        <f t="shared" si="713"/>
        <v>4.8423710887448124E-2</v>
      </c>
      <c r="AK766" s="16">
        <f t="shared" si="728"/>
        <v>35.817370858227719</v>
      </c>
      <c r="AL766" s="16">
        <f t="shared" si="729"/>
        <v>35.813589117515619</v>
      </c>
      <c r="AM766" s="32">
        <f t="shared" si="680"/>
        <v>6.1113703927455187</v>
      </c>
      <c r="AN766" s="32">
        <f t="shared" si="681"/>
        <v>-6.9796894529787371E-4</v>
      </c>
      <c r="AO766" s="32">
        <f t="shared" si="682"/>
        <v>4.9558633959040899</v>
      </c>
      <c r="AP766" s="32">
        <f t="shared" si="683"/>
        <v>-6.9796894529787371E-4</v>
      </c>
      <c r="AQ766" s="32">
        <f t="shared" si="684"/>
        <v>3.5760685226187285</v>
      </c>
      <c r="AR766" s="56">
        <f t="shared" si="731"/>
        <v>4239.0787693114962</v>
      </c>
      <c r="AS766" s="56">
        <f t="shared" si="731"/>
        <v>-0.18824113994696312</v>
      </c>
      <c r="AT766" s="56">
        <f t="shared" si="731"/>
        <v>1369.5568794562132</v>
      </c>
      <c r="AU766" s="55">
        <f t="shared" si="715"/>
        <v>0.31005890174502254</v>
      </c>
      <c r="AV766" s="56">
        <f t="shared" si="685"/>
        <v>11547.985385672515</v>
      </c>
      <c r="AW766" s="53">
        <f t="shared" si="686"/>
        <v>1.0320691161072985E-2</v>
      </c>
      <c r="AX766" s="53">
        <f t="shared" si="687"/>
        <v>9.675931964995392E-2</v>
      </c>
      <c r="AY766" s="56">
        <f t="shared" si="688"/>
        <v>676.64462038766987</v>
      </c>
      <c r="AZ766" s="56">
        <f t="shared" si="689"/>
        <v>399.61898173446599</v>
      </c>
      <c r="BA766" s="53">
        <f t="shared" si="690"/>
        <v>7.4403432051347793E-3</v>
      </c>
      <c r="BB766" s="56">
        <f t="shared" si="691"/>
        <v>277.11178138643311</v>
      </c>
      <c r="BC766" s="56">
        <f t="shared" si="692"/>
        <v>-8.6142733229223722E-2</v>
      </c>
      <c r="BD766" s="53">
        <f t="shared" si="693"/>
        <v>-7.6987674969917889E-8</v>
      </c>
      <c r="BE766" s="32">
        <f t="shared" si="694"/>
        <v>6.1113703556147518</v>
      </c>
      <c r="BF766" s="53">
        <f t="shared" si="695"/>
        <v>1.0207045436257173E-6</v>
      </c>
      <c r="BG766" s="51">
        <f t="shared" si="716"/>
        <v>6.1113713763192958</v>
      </c>
      <c r="BH766" s="51">
        <f t="shared" si="696"/>
        <v>-8.9372221639357798E-3</v>
      </c>
      <c r="BI766" s="51">
        <f t="shared" si="697"/>
        <v>-8.3788917103204047E-2</v>
      </c>
    </row>
    <row r="767" spans="1:61" ht="12.75" customHeight="1" x14ac:dyDescent="0.2">
      <c r="A767" s="45">
        <f t="shared" si="698"/>
        <v>741</v>
      </c>
      <c r="B767" s="57">
        <f t="shared" si="717"/>
        <v>9.675931964995392E-2</v>
      </c>
      <c r="C767" s="16">
        <f t="shared" si="699"/>
        <v>8.9201480620886286E-2</v>
      </c>
      <c r="D767" s="34">
        <f t="shared" si="700"/>
        <v>1</v>
      </c>
      <c r="E767" s="49">
        <f t="shared" si="718"/>
        <v>7.7231506756803667E-2</v>
      </c>
      <c r="F767" s="49">
        <f t="shared" si="701"/>
        <v>4.4634064520388941E-2</v>
      </c>
      <c r="G767" s="20">
        <f t="shared" si="672"/>
        <v>4.4634064520388941E-2</v>
      </c>
      <c r="H767" s="49">
        <f t="shared" si="702"/>
        <v>30.024729198542921</v>
      </c>
      <c r="I767" s="20">
        <f t="shared" si="673"/>
        <v>30.024729198542921</v>
      </c>
      <c r="J767" s="57">
        <f t="shared" si="703"/>
        <v>0</v>
      </c>
      <c r="K767" s="16">
        <f t="shared" si="674"/>
        <v>30.024729198542921</v>
      </c>
      <c r="L767" s="34">
        <f t="shared" si="704"/>
        <v>1</v>
      </c>
      <c r="M767" s="49">
        <f t="shared" si="719"/>
        <v>59.975300883574654</v>
      </c>
      <c r="N767" s="20">
        <f t="shared" si="720"/>
        <v>59.975300883574654</v>
      </c>
      <c r="O767" s="16">
        <f t="shared" si="705"/>
        <v>30.024699116425346</v>
      </c>
      <c r="P767" s="49">
        <f t="shared" si="721"/>
        <v>4.4634064520388962E-2</v>
      </c>
      <c r="Q767" s="20">
        <f t="shared" si="675"/>
        <v>4.4634064520388962E-2</v>
      </c>
      <c r="R767" s="49">
        <f t="shared" si="722"/>
        <v>8.9201480619447673E-2</v>
      </c>
      <c r="S767" s="20">
        <f t="shared" si="676"/>
        <v>8.9201480619447673E-2</v>
      </c>
      <c r="T767" s="57">
        <f t="shared" si="723"/>
        <v>-8.3788917103204047E-2</v>
      </c>
      <c r="U767" s="16">
        <f t="shared" si="706"/>
        <v>-6.5574103464003802E-3</v>
      </c>
      <c r="V767" s="16">
        <f t="shared" si="724"/>
        <v>-6.5574103464003802E-3</v>
      </c>
      <c r="W767" s="34">
        <f t="shared" si="677"/>
        <v>4</v>
      </c>
      <c r="X767" s="49">
        <f t="shared" si="725"/>
        <v>59.975271018319475</v>
      </c>
      <c r="Y767" s="20">
        <f t="shared" si="726"/>
        <v>59.975271018319475</v>
      </c>
      <c r="Z767" s="16">
        <f t="shared" si="707"/>
        <v>30.024728981680525</v>
      </c>
      <c r="AA767" s="49">
        <f t="shared" si="678"/>
        <v>-3.7896971786644069E-3</v>
      </c>
      <c r="AB767" s="20">
        <f t="shared" si="708"/>
        <v>359.99621030282134</v>
      </c>
      <c r="AC767" s="49">
        <f t="shared" si="709"/>
        <v>7.5737332423747193E-3</v>
      </c>
      <c r="AD767" s="20">
        <f t="shared" si="710"/>
        <v>359.9924262667576</v>
      </c>
      <c r="AF767" s="58">
        <f t="shared" si="727"/>
        <v>6.1113713763192958</v>
      </c>
      <c r="AG767" s="51">
        <f t="shared" si="711"/>
        <v>366.68228257915774</v>
      </c>
      <c r="AH767" s="16">
        <f t="shared" si="712"/>
        <v>250.01064721306213</v>
      </c>
      <c r="AI767" s="52">
        <f t="shared" si="679"/>
        <v>159.84764206107087</v>
      </c>
      <c r="AJ767" s="52">
        <f t="shared" si="713"/>
        <v>4.8423761699041279E-2</v>
      </c>
      <c r="AK767" s="16">
        <f t="shared" si="728"/>
        <v>35.86579461992676</v>
      </c>
      <c r="AL767" s="16">
        <f t="shared" si="729"/>
        <v>35.862004922748099</v>
      </c>
      <c r="AM767" s="32">
        <f t="shared" si="680"/>
        <v>6.1113713362945905</v>
      </c>
      <c r="AN767" s="32">
        <f t="shared" si="681"/>
        <v>-6.9943668009848599E-4</v>
      </c>
      <c r="AO767" s="32">
        <f t="shared" si="682"/>
        <v>4.9528405592773987</v>
      </c>
      <c r="AP767" s="32">
        <f t="shared" si="683"/>
        <v>-6.9943668009848599E-4</v>
      </c>
      <c r="AQ767" s="32">
        <f t="shared" si="684"/>
        <v>3.5802555780921375</v>
      </c>
      <c r="AR767" s="56">
        <f t="shared" si="731"/>
        <v>4244.0316098707735</v>
      </c>
      <c r="AS767" s="56">
        <f t="shared" si="731"/>
        <v>-0.1889405766270616</v>
      </c>
      <c r="AT767" s="56">
        <f t="shared" si="731"/>
        <v>1373.1371350343054</v>
      </c>
      <c r="AU767" s="55">
        <f t="shared" si="715"/>
        <v>0.31005890174502254</v>
      </c>
      <c r="AV767" s="56">
        <f t="shared" si="685"/>
        <v>11547.988952148995</v>
      </c>
      <c r="AW767" s="53">
        <f t="shared" si="686"/>
        <v>1.0320694348512271E-2</v>
      </c>
      <c r="AX767" s="53">
        <f t="shared" si="687"/>
        <v>9.675933459151298E-2</v>
      </c>
      <c r="AY767" s="56">
        <f t="shared" si="688"/>
        <v>676.64451590032934</v>
      </c>
      <c r="AZ767" s="56">
        <f t="shared" si="689"/>
        <v>399.61910515267721</v>
      </c>
      <c r="BA767" s="53">
        <f t="shared" si="690"/>
        <v>7.4403432051347793E-3</v>
      </c>
      <c r="BB767" s="56">
        <f t="shared" si="691"/>
        <v>277.11186696955588</v>
      </c>
      <c r="BC767" s="56">
        <f t="shared" si="692"/>
        <v>-8.6456221903745245E-2</v>
      </c>
      <c r="BD767" s="53">
        <f t="shared" si="693"/>
        <v>-7.726784676475276E-8</v>
      </c>
      <c r="BE767" s="32">
        <f t="shared" si="694"/>
        <v>6.1113712990514495</v>
      </c>
      <c r="BF767" s="53">
        <f t="shared" si="695"/>
        <v>1.022850790026499E-6</v>
      </c>
      <c r="BG767" s="51">
        <f t="shared" si="716"/>
        <v>6.1113723219022393</v>
      </c>
      <c r="BH767" s="51">
        <f t="shared" si="696"/>
        <v>-8.9372221636904031E-3</v>
      </c>
      <c r="BI767" s="51">
        <f t="shared" si="697"/>
        <v>-8.3788904162234057E-2</v>
      </c>
    </row>
    <row r="768" spans="1:61" ht="12.75" customHeight="1" x14ac:dyDescent="0.2">
      <c r="A768" s="45">
        <f t="shared" si="698"/>
        <v>742</v>
      </c>
      <c r="B768" s="57">
        <f t="shared" si="717"/>
        <v>9.675933459151298E-2</v>
      </c>
      <c r="C768" s="16">
        <f t="shared" si="699"/>
        <v>8.9185601349129229E-2</v>
      </c>
      <c r="D768" s="34">
        <f t="shared" si="700"/>
        <v>1</v>
      </c>
      <c r="E768" s="49">
        <f t="shared" si="718"/>
        <v>7.7217735070902141E-2</v>
      </c>
      <c r="F768" s="49">
        <f t="shared" si="701"/>
        <v>4.4626159192186737E-2</v>
      </c>
      <c r="G768" s="20">
        <f t="shared" si="672"/>
        <v>4.4626159192186737E-2</v>
      </c>
      <c r="H768" s="49">
        <f t="shared" si="702"/>
        <v>30.024759053106933</v>
      </c>
      <c r="I768" s="20">
        <f t="shared" si="673"/>
        <v>30.024759053106933</v>
      </c>
      <c r="J768" s="57">
        <f t="shared" si="703"/>
        <v>0</v>
      </c>
      <c r="K768" s="16">
        <f t="shared" si="674"/>
        <v>30.024759053106933</v>
      </c>
      <c r="L768" s="34">
        <f t="shared" si="704"/>
        <v>1</v>
      </c>
      <c r="M768" s="49">
        <f t="shared" si="719"/>
        <v>59.975271018319475</v>
      </c>
      <c r="N768" s="20">
        <f t="shared" si="720"/>
        <v>59.975271018319475</v>
      </c>
      <c r="O768" s="16">
        <f t="shared" si="705"/>
        <v>30.024728981680525</v>
      </c>
      <c r="P768" s="49">
        <f t="shared" si="721"/>
        <v>4.4626159192186737E-2</v>
      </c>
      <c r="Q768" s="20">
        <f t="shared" si="675"/>
        <v>4.4626159192186737E-2</v>
      </c>
      <c r="R768" s="49">
        <f t="shared" si="722"/>
        <v>8.9185601349321672E-2</v>
      </c>
      <c r="S768" s="20">
        <f t="shared" si="676"/>
        <v>8.9185601349321672E-2</v>
      </c>
      <c r="T768" s="57">
        <f t="shared" si="723"/>
        <v>-8.3788904162234057E-2</v>
      </c>
      <c r="U768" s="16">
        <f t="shared" si="706"/>
        <v>-6.571169091331916E-3</v>
      </c>
      <c r="V768" s="16">
        <f t="shared" si="724"/>
        <v>-6.571169091331916E-3</v>
      </c>
      <c r="W768" s="34">
        <f t="shared" si="677"/>
        <v>4</v>
      </c>
      <c r="X768" s="49">
        <f t="shared" si="725"/>
        <v>59.975241164666727</v>
      </c>
      <c r="Y768" s="20">
        <f t="shared" si="726"/>
        <v>59.975241164666727</v>
      </c>
      <c r="Z768" s="16">
        <f t="shared" si="707"/>
        <v>30.024758835333273</v>
      </c>
      <c r="AA768" s="49">
        <f t="shared" si="678"/>
        <v>-3.7976532810292275E-3</v>
      </c>
      <c r="AB768" s="20">
        <f t="shared" si="708"/>
        <v>359.99620234671897</v>
      </c>
      <c r="AC768" s="49">
        <f t="shared" si="709"/>
        <v>7.5896267285369221E-3</v>
      </c>
      <c r="AD768" s="20">
        <f t="shared" si="710"/>
        <v>359.99241037327147</v>
      </c>
      <c r="AF768" s="58">
        <f t="shared" si="727"/>
        <v>6.1113723219022393</v>
      </c>
      <c r="AG768" s="51">
        <f t="shared" si="711"/>
        <v>366.68233931413437</v>
      </c>
      <c r="AH768" s="16">
        <f t="shared" si="712"/>
        <v>250.01068589600072</v>
      </c>
      <c r="AI768" s="52">
        <f t="shared" si="679"/>
        <v>159.84769152598022</v>
      </c>
      <c r="AJ768" s="52">
        <f t="shared" si="713"/>
        <v>4.8423812473231465E-2</v>
      </c>
      <c r="AK768" s="16">
        <f t="shared" si="728"/>
        <v>35.914218432399991</v>
      </c>
      <c r="AL768" s="16">
        <f t="shared" si="729"/>
        <v>35.910420779118965</v>
      </c>
      <c r="AM768" s="32">
        <f t="shared" si="680"/>
        <v>6.111372281709393</v>
      </c>
      <c r="AN768" s="32">
        <f t="shared" si="681"/>
        <v>-7.0090434514636301E-4</v>
      </c>
      <c r="AO768" s="32">
        <f t="shared" si="682"/>
        <v>4.9498141834493152</v>
      </c>
      <c r="AP768" s="32">
        <f t="shared" si="683"/>
        <v>-7.0090434514636301E-4</v>
      </c>
      <c r="AQ768" s="32">
        <f t="shared" si="684"/>
        <v>3.5844400838861663</v>
      </c>
      <c r="AR768" s="56">
        <f t="shared" si="731"/>
        <v>4248.9814240542228</v>
      </c>
      <c r="AS768" s="56">
        <f t="shared" si="731"/>
        <v>-0.18964148097220795</v>
      </c>
      <c r="AT768" s="56">
        <f t="shared" si="731"/>
        <v>1376.7215751181916</v>
      </c>
      <c r="AU768" s="55">
        <f t="shared" si="715"/>
        <v>0.31005890174502254</v>
      </c>
      <c r="AV768" s="56">
        <f t="shared" si="685"/>
        <v>11547.992525678261</v>
      </c>
      <c r="AW768" s="53">
        <f t="shared" si="686"/>
        <v>1.0320697542254788E-2</v>
      </c>
      <c r="AX768" s="53">
        <f t="shared" si="687"/>
        <v>9.6759349562616975E-2</v>
      </c>
      <c r="AY768" s="56">
        <f t="shared" si="688"/>
        <v>676.64441120641118</v>
      </c>
      <c r="AZ768" s="56">
        <f t="shared" si="689"/>
        <v>399.61922881495059</v>
      </c>
      <c r="BA768" s="53">
        <f t="shared" si="690"/>
        <v>7.4403432051347793E-3</v>
      </c>
      <c r="BB768" s="56">
        <f t="shared" si="691"/>
        <v>277.11195272192106</v>
      </c>
      <c r="BC768" s="56">
        <f t="shared" si="692"/>
        <v>-8.6770330460467449E-2</v>
      </c>
      <c r="BD768" s="53">
        <f t="shared" si="693"/>
        <v>-7.7548572562085543E-8</v>
      </c>
      <c r="BE768" s="32">
        <f t="shared" si="694"/>
        <v>6.1113722443536664</v>
      </c>
      <c r="BF768" s="53">
        <f t="shared" si="695"/>
        <v>1.0249969334456127E-6</v>
      </c>
      <c r="BG768" s="51">
        <f t="shared" si="716"/>
        <v>6.1113732693506</v>
      </c>
      <c r="BH768" s="51">
        <f t="shared" si="696"/>
        <v>-8.9372221634445217E-3</v>
      </c>
      <c r="BI768" s="51">
        <f t="shared" si="697"/>
        <v>-8.3788891195678825E-2</v>
      </c>
    </row>
    <row r="769" spans="1:61" ht="12.75" customHeight="1" x14ac:dyDescent="0.2">
      <c r="A769" s="45">
        <f t="shared" si="698"/>
        <v>743</v>
      </c>
      <c r="B769" s="57">
        <f t="shared" si="717"/>
        <v>9.6759349562616975E-2</v>
      </c>
      <c r="C769" s="16">
        <f t="shared" si="699"/>
        <v>8.9169722834071763E-2</v>
      </c>
      <c r="D769" s="34">
        <f t="shared" si="700"/>
        <v>1</v>
      </c>
      <c r="E769" s="49">
        <f t="shared" si="718"/>
        <v>7.720396405745393E-2</v>
      </c>
      <c r="F769" s="49">
        <f t="shared" si="701"/>
        <v>4.461825421264462E-2</v>
      </c>
      <c r="G769" s="20">
        <f t="shared" si="672"/>
        <v>4.461825421264462E-2</v>
      </c>
      <c r="H769" s="49">
        <f t="shared" si="702"/>
        <v>30.024788896070891</v>
      </c>
      <c r="I769" s="20">
        <f t="shared" si="673"/>
        <v>30.024788896070891</v>
      </c>
      <c r="J769" s="57">
        <f t="shared" si="703"/>
        <v>0</v>
      </c>
      <c r="K769" s="16">
        <f t="shared" si="674"/>
        <v>30.024788896070891</v>
      </c>
      <c r="L769" s="34">
        <f t="shared" si="704"/>
        <v>1</v>
      </c>
      <c r="M769" s="49">
        <f t="shared" si="719"/>
        <v>59.975241164666741</v>
      </c>
      <c r="N769" s="20">
        <f t="shared" si="720"/>
        <v>59.975241164666741</v>
      </c>
      <c r="O769" s="16">
        <f t="shared" si="705"/>
        <v>30.024758835333259</v>
      </c>
      <c r="P769" s="49">
        <f t="shared" si="721"/>
        <v>4.4618254212644606E-2</v>
      </c>
      <c r="Q769" s="20">
        <f t="shared" si="675"/>
        <v>4.4618254212644606E-2</v>
      </c>
      <c r="R769" s="49">
        <f t="shared" si="722"/>
        <v>8.9169722836015028E-2</v>
      </c>
      <c r="S769" s="20">
        <f t="shared" si="676"/>
        <v>8.9169722836015028E-2</v>
      </c>
      <c r="T769" s="57">
        <f t="shared" si="723"/>
        <v>-8.3788891195678825E-2</v>
      </c>
      <c r="U769" s="16">
        <f t="shared" si="706"/>
        <v>-6.5849271382248942E-3</v>
      </c>
      <c r="V769" s="16">
        <f t="shared" si="724"/>
        <v>-6.5849271382248942E-3</v>
      </c>
      <c r="W769" s="34">
        <f t="shared" si="677"/>
        <v>4</v>
      </c>
      <c r="X769" s="49">
        <f t="shared" si="725"/>
        <v>59.975211322615877</v>
      </c>
      <c r="Y769" s="20">
        <f t="shared" si="726"/>
        <v>59.975211322615877</v>
      </c>
      <c r="Z769" s="16">
        <f t="shared" si="707"/>
        <v>30.024788677384123</v>
      </c>
      <c r="AA769" s="49">
        <f t="shared" si="678"/>
        <v>-3.8056089973297004E-3</v>
      </c>
      <c r="AB769" s="20">
        <f t="shared" si="708"/>
        <v>359.99619439100269</v>
      </c>
      <c r="AC769" s="49">
        <f t="shared" si="709"/>
        <v>7.6055193962406278E-3</v>
      </c>
      <c r="AD769" s="20">
        <f t="shared" si="710"/>
        <v>359.99239448060376</v>
      </c>
      <c r="AF769" s="58">
        <f t="shared" si="727"/>
        <v>6.1113732693506</v>
      </c>
      <c r="AG769" s="51">
        <f t="shared" si="711"/>
        <v>366.68239616103602</v>
      </c>
      <c r="AH769" s="16">
        <f t="shared" si="712"/>
        <v>250.01072465525186</v>
      </c>
      <c r="AI769" s="52">
        <f t="shared" si="679"/>
        <v>159.84774108848018</v>
      </c>
      <c r="AJ769" s="52">
        <f t="shared" si="713"/>
        <v>4.8423863209961837E-2</v>
      </c>
      <c r="AK769" s="16">
        <f t="shared" si="728"/>
        <v>35.962642295609953</v>
      </c>
      <c r="AL769" s="16">
        <f t="shared" si="729"/>
        <v>35.958836686612642</v>
      </c>
      <c r="AM769" s="32">
        <f t="shared" si="680"/>
        <v>6.111373228989267</v>
      </c>
      <c r="AN769" s="32">
        <f t="shared" si="681"/>
        <v>-7.0237193640743047E-4</v>
      </c>
      <c r="AO769" s="32">
        <f t="shared" si="682"/>
        <v>4.946784270566198</v>
      </c>
      <c r="AP769" s="32">
        <f t="shared" si="683"/>
        <v>-7.0237193640743047E-4</v>
      </c>
      <c r="AQ769" s="32">
        <f t="shared" si="684"/>
        <v>3.5886220370060631</v>
      </c>
      <c r="AR769" s="56">
        <f t="shared" si="731"/>
        <v>4253.928208324789</v>
      </c>
      <c r="AS769" s="56">
        <f t="shared" si="731"/>
        <v>-0.19034385290861539</v>
      </c>
      <c r="AT769" s="56">
        <f t="shared" si="731"/>
        <v>1380.3101971551976</v>
      </c>
      <c r="AU769" s="55">
        <f t="shared" si="715"/>
        <v>0.31005890174502254</v>
      </c>
      <c r="AV769" s="56">
        <f t="shared" si="685"/>
        <v>11547.996106257833</v>
      </c>
      <c r="AW769" s="53">
        <f t="shared" si="686"/>
        <v>1.0320700742298319E-2</v>
      </c>
      <c r="AX769" s="53">
        <f t="shared" si="687"/>
        <v>9.6759364563255526E-2</v>
      </c>
      <c r="AY769" s="56">
        <f t="shared" si="688"/>
        <v>676.64430630598872</v>
      </c>
      <c r="AZ769" s="56">
        <f t="shared" si="689"/>
        <v>399.61935272120047</v>
      </c>
      <c r="BA769" s="53">
        <f t="shared" si="690"/>
        <v>7.4403432051347793E-3</v>
      </c>
      <c r="BB769" s="56">
        <f t="shared" si="691"/>
        <v>277.11203864346936</v>
      </c>
      <c r="BC769" s="56">
        <f t="shared" si="692"/>
        <v>-8.7085058681111605E-2</v>
      </c>
      <c r="BD769" s="53">
        <f t="shared" si="693"/>
        <v>-7.7829852166835681E-8</v>
      </c>
      <c r="BE769" s="32">
        <f t="shared" si="694"/>
        <v>6.1113731915207481</v>
      </c>
      <c r="BF769" s="53">
        <f t="shared" si="695"/>
        <v>1.0271429679818539E-6</v>
      </c>
      <c r="BG769" s="51">
        <f t="shared" si="716"/>
        <v>6.1113742186637161</v>
      </c>
      <c r="BH769" s="51">
        <f t="shared" si="696"/>
        <v>-8.9372221631981389E-3</v>
      </c>
      <c r="BI769" s="51">
        <f t="shared" si="697"/>
        <v>-8.3788878203547482E-2</v>
      </c>
    </row>
    <row r="770" spans="1:61" ht="12.75" customHeight="1" x14ac:dyDescent="0.2">
      <c r="A770" s="45">
        <f t="shared" si="698"/>
        <v>744</v>
      </c>
      <c r="B770" s="57">
        <f t="shared" si="717"/>
        <v>9.6759364563255526E-2</v>
      </c>
      <c r="C770" s="16">
        <f t="shared" si="699"/>
        <v>8.915384516700442E-2</v>
      </c>
      <c r="D770" s="34">
        <f t="shared" si="700"/>
        <v>1</v>
      </c>
      <c r="E770" s="49">
        <f t="shared" si="718"/>
        <v>7.7190193795493328E-2</v>
      </c>
      <c r="F770" s="49">
        <f t="shared" si="701"/>
        <v>4.4610349627452285E-2</v>
      </c>
      <c r="G770" s="20">
        <f t="shared" si="672"/>
        <v>4.4610349627452285E-2</v>
      </c>
      <c r="H770" s="49">
        <f t="shared" si="702"/>
        <v>30.02481872743542</v>
      </c>
      <c r="I770" s="20">
        <f t="shared" si="673"/>
        <v>30.02481872743542</v>
      </c>
      <c r="J770" s="57">
        <f t="shared" si="703"/>
        <v>0</v>
      </c>
      <c r="K770" s="16">
        <f t="shared" si="674"/>
        <v>30.02481872743542</v>
      </c>
      <c r="L770" s="34">
        <f t="shared" si="704"/>
        <v>1</v>
      </c>
      <c r="M770" s="49">
        <f t="shared" si="719"/>
        <v>59.975211322615877</v>
      </c>
      <c r="N770" s="20">
        <f t="shared" si="720"/>
        <v>59.975211322615877</v>
      </c>
      <c r="O770" s="16">
        <f t="shared" si="705"/>
        <v>30.024788677384123</v>
      </c>
      <c r="P770" s="49">
        <f t="shared" si="721"/>
        <v>4.4610349627452264E-2</v>
      </c>
      <c r="Q770" s="20">
        <f t="shared" si="675"/>
        <v>4.4610349627452264E-2</v>
      </c>
      <c r="R770" s="49">
        <f t="shared" si="722"/>
        <v>8.9153845165758916E-2</v>
      </c>
      <c r="S770" s="20">
        <f t="shared" si="676"/>
        <v>8.9153845165758916E-2</v>
      </c>
      <c r="T770" s="57">
        <f t="shared" si="723"/>
        <v>-8.3788878203547482E-2</v>
      </c>
      <c r="U770" s="16">
        <f t="shared" si="706"/>
        <v>-6.5986844080541535E-3</v>
      </c>
      <c r="V770" s="16">
        <f t="shared" si="724"/>
        <v>-6.5986844080541535E-3</v>
      </c>
      <c r="W770" s="34">
        <f t="shared" si="677"/>
        <v>4</v>
      </c>
      <c r="X770" s="49">
        <f t="shared" si="725"/>
        <v>59.975181492166321</v>
      </c>
      <c r="Y770" s="20">
        <f t="shared" si="726"/>
        <v>59.975181492166321</v>
      </c>
      <c r="Z770" s="16">
        <f t="shared" si="707"/>
        <v>30.024818507833679</v>
      </c>
      <c r="AA770" s="49">
        <f t="shared" si="678"/>
        <v>-3.8135642818824833E-3</v>
      </c>
      <c r="AB770" s="20">
        <f t="shared" si="708"/>
        <v>359.99618643571813</v>
      </c>
      <c r="AC770" s="49">
        <f t="shared" si="709"/>
        <v>7.621411202790071E-3</v>
      </c>
      <c r="AD770" s="20">
        <f t="shared" si="710"/>
        <v>359.99237858879724</v>
      </c>
      <c r="AF770" s="58">
        <f t="shared" si="727"/>
        <v>6.1113742186637161</v>
      </c>
      <c r="AG770" s="51">
        <f t="shared" si="711"/>
        <v>366.68245311982298</v>
      </c>
      <c r="AH770" s="16">
        <f t="shared" si="712"/>
        <v>250.01076349078841</v>
      </c>
      <c r="AI770" s="52">
        <f t="shared" si="679"/>
        <v>159.847790748536</v>
      </c>
      <c r="AJ770" s="52">
        <f t="shared" si="713"/>
        <v>4.8423913909346084E-2</v>
      </c>
      <c r="AK770" s="16">
        <f t="shared" si="728"/>
        <v>36.011066209519299</v>
      </c>
      <c r="AL770" s="16">
        <f t="shared" si="729"/>
        <v>36.007252645237429</v>
      </c>
      <c r="AM770" s="32">
        <f t="shared" si="680"/>
        <v>6.1113741781335547</v>
      </c>
      <c r="AN770" s="32">
        <f t="shared" si="681"/>
        <v>-7.0383944545381332E-4</v>
      </c>
      <c r="AO770" s="32">
        <f t="shared" si="682"/>
        <v>4.9437508227754536</v>
      </c>
      <c r="AP770" s="32">
        <f t="shared" si="683"/>
        <v>-7.0383944545381332E-4</v>
      </c>
      <c r="AQ770" s="32">
        <f t="shared" si="684"/>
        <v>3.5928014344609425</v>
      </c>
      <c r="AR770" s="56">
        <f t="shared" si="731"/>
        <v>4258.8719591475647</v>
      </c>
      <c r="AS770" s="56">
        <f t="shared" si="731"/>
        <v>-0.19104769235406921</v>
      </c>
      <c r="AT770" s="56">
        <f t="shared" si="731"/>
        <v>1383.9029985896584</v>
      </c>
      <c r="AU770" s="55">
        <f t="shared" si="715"/>
        <v>0.31005890174502254</v>
      </c>
      <c r="AV770" s="56">
        <f t="shared" si="685"/>
        <v>11547.999693885205</v>
      </c>
      <c r="AW770" s="53">
        <f t="shared" si="686"/>
        <v>1.0320703948640628E-2</v>
      </c>
      <c r="AX770" s="53">
        <f t="shared" si="687"/>
        <v>9.6759379593418113E-2</v>
      </c>
      <c r="AY770" s="56">
        <f t="shared" si="688"/>
        <v>676.64420119913518</v>
      </c>
      <c r="AZ770" s="56">
        <f t="shared" si="689"/>
        <v>399.61947687134</v>
      </c>
      <c r="BA770" s="53">
        <f t="shared" si="690"/>
        <v>7.4403432051347793E-3</v>
      </c>
      <c r="BB770" s="56">
        <f t="shared" si="691"/>
        <v>277.11212473414048</v>
      </c>
      <c r="BC770" s="56">
        <f t="shared" si="692"/>
        <v>-8.7400406345295778E-2</v>
      </c>
      <c r="BD770" s="53">
        <f t="shared" si="693"/>
        <v>-7.8111685382042948E-8</v>
      </c>
      <c r="BE770" s="32">
        <f t="shared" si="694"/>
        <v>6.111374140552031</v>
      </c>
      <c r="BF770" s="53">
        <f t="shared" si="695"/>
        <v>1.0292888813085657E-6</v>
      </c>
      <c r="BG770" s="51">
        <f t="shared" si="716"/>
        <v>6.1113751698409127</v>
      </c>
      <c r="BH770" s="51">
        <f t="shared" si="696"/>
        <v>-8.9372221629512548E-3</v>
      </c>
      <c r="BI770" s="51">
        <f t="shared" si="697"/>
        <v>-8.3788865185849076E-2</v>
      </c>
    </row>
    <row r="771" spans="1:61" ht="12.75" customHeight="1" x14ac:dyDescent="0.2">
      <c r="A771" s="45">
        <f t="shared" si="698"/>
        <v>745</v>
      </c>
      <c r="B771" s="57">
        <f t="shared" si="717"/>
        <v>9.6759379593418113E-2</v>
      </c>
      <c r="C771" s="16">
        <f t="shared" si="699"/>
        <v>8.913796839067345E-2</v>
      </c>
      <c r="D771" s="34">
        <f t="shared" si="700"/>
        <v>1</v>
      </c>
      <c r="E771" s="49">
        <f t="shared" si="718"/>
        <v>7.7176424322024553E-2</v>
      </c>
      <c r="F771" s="49">
        <f t="shared" si="701"/>
        <v>4.4602445458009274E-2</v>
      </c>
      <c r="G771" s="20">
        <f t="shared" si="672"/>
        <v>4.4602445458009274E-2</v>
      </c>
      <c r="H771" s="49">
        <f t="shared" si="702"/>
        <v>30.024848547201149</v>
      </c>
      <c r="I771" s="20">
        <f t="shared" si="673"/>
        <v>30.024848547201149</v>
      </c>
      <c r="J771" s="57">
        <f t="shared" si="703"/>
        <v>0</v>
      </c>
      <c r="K771" s="16">
        <f t="shared" si="674"/>
        <v>30.024848547201149</v>
      </c>
      <c r="L771" s="34">
        <f t="shared" si="704"/>
        <v>1</v>
      </c>
      <c r="M771" s="49">
        <f t="shared" si="719"/>
        <v>59.975181492166321</v>
      </c>
      <c r="N771" s="20">
        <f t="shared" si="720"/>
        <v>59.975181492166321</v>
      </c>
      <c r="O771" s="16">
        <f t="shared" si="705"/>
        <v>30.024818507833679</v>
      </c>
      <c r="P771" s="49">
        <f t="shared" si="721"/>
        <v>4.4602445458009295E-2</v>
      </c>
      <c r="Q771" s="20">
        <f t="shared" si="675"/>
        <v>4.4602445458009295E-2</v>
      </c>
      <c r="R771" s="49">
        <f t="shared" si="722"/>
        <v>8.9137968392177511E-2</v>
      </c>
      <c r="S771" s="20">
        <f t="shared" si="676"/>
        <v>8.9137968392177511E-2</v>
      </c>
      <c r="T771" s="57">
        <f t="shared" si="723"/>
        <v>-8.3788865185849076E-2</v>
      </c>
      <c r="U771" s="16">
        <f t="shared" si="706"/>
        <v>-6.612440863824523E-3</v>
      </c>
      <c r="V771" s="16">
        <f t="shared" si="724"/>
        <v>-6.612440863824523E-3</v>
      </c>
      <c r="W771" s="34">
        <f t="shared" si="677"/>
        <v>4</v>
      </c>
      <c r="X771" s="49">
        <f t="shared" si="725"/>
        <v>59.975151673317441</v>
      </c>
      <c r="Y771" s="20">
        <f t="shared" si="726"/>
        <v>59.975151673317441</v>
      </c>
      <c r="Z771" s="16">
        <f t="shared" si="707"/>
        <v>30.024848326682559</v>
      </c>
      <c r="AA771" s="49">
        <f t="shared" si="678"/>
        <v>-3.8215191132943498E-3</v>
      </c>
      <c r="AB771" s="20">
        <f t="shared" si="708"/>
        <v>359.99617848088673</v>
      </c>
      <c r="AC771" s="49">
        <f t="shared" si="709"/>
        <v>7.637302010403621E-3</v>
      </c>
      <c r="AD771" s="20">
        <f t="shared" si="710"/>
        <v>359.99236269798962</v>
      </c>
      <c r="AF771" s="58">
        <f t="shared" si="727"/>
        <v>6.1113751698409127</v>
      </c>
      <c r="AG771" s="51">
        <f t="shared" si="711"/>
        <v>366.68251019045476</v>
      </c>
      <c r="AH771" s="16">
        <f t="shared" si="712"/>
        <v>250.01080240258281</v>
      </c>
      <c r="AI771" s="52">
        <f t="shared" si="679"/>
        <v>159.84784050611256</v>
      </c>
      <c r="AJ771" s="52">
        <f t="shared" si="713"/>
        <v>4.8423964571270517E-2</v>
      </c>
      <c r="AK771" s="16">
        <f t="shared" si="728"/>
        <v>36.05949017409057</v>
      </c>
      <c r="AL771" s="16">
        <f t="shared" si="729"/>
        <v>36.055668654977296</v>
      </c>
      <c r="AM771" s="32">
        <f t="shared" si="680"/>
        <v>6.1113751291415808</v>
      </c>
      <c r="AN771" s="32">
        <f t="shared" si="681"/>
        <v>-7.0530686834069909E-4</v>
      </c>
      <c r="AO771" s="32">
        <f t="shared" si="682"/>
        <v>4.9407138422285257</v>
      </c>
      <c r="AP771" s="32">
        <f t="shared" si="683"/>
        <v>-7.0530686834069909E-4</v>
      </c>
      <c r="AQ771" s="32">
        <f t="shared" si="684"/>
        <v>3.5969782732596132</v>
      </c>
      <c r="AR771" s="56">
        <f t="shared" si="731"/>
        <v>4263.8126729897931</v>
      </c>
      <c r="AS771" s="56">
        <f t="shared" si="731"/>
        <v>-0.1917529992224099</v>
      </c>
      <c r="AT771" s="56">
        <f t="shared" si="731"/>
        <v>1387.4999768629179</v>
      </c>
      <c r="AU771" s="55">
        <f t="shared" si="715"/>
        <v>0.31005890174502254</v>
      </c>
      <c r="AV771" s="56">
        <f t="shared" si="685"/>
        <v>11548.003288557837</v>
      </c>
      <c r="AW771" s="53">
        <f t="shared" si="686"/>
        <v>1.0320707161279441E-2</v>
      </c>
      <c r="AX771" s="53">
        <f t="shared" si="687"/>
        <v>9.6759394653094064E-2</v>
      </c>
      <c r="AY771" s="56">
        <f t="shared" si="688"/>
        <v>676.64409588592559</v>
      </c>
      <c r="AZ771" s="56">
        <f t="shared" si="689"/>
        <v>399.6196012652814</v>
      </c>
      <c r="BA771" s="53">
        <f t="shared" si="690"/>
        <v>7.4403432051347793E-3</v>
      </c>
      <c r="BB771" s="56">
        <f t="shared" si="691"/>
        <v>277.11221099387353</v>
      </c>
      <c r="BC771" s="56">
        <f t="shared" si="692"/>
        <v>-8.7716373229341116E-2</v>
      </c>
      <c r="BD771" s="53">
        <f t="shared" si="693"/>
        <v>-7.8394072007800581E-8</v>
      </c>
      <c r="BE771" s="32">
        <f t="shared" si="694"/>
        <v>6.111375091446841</v>
      </c>
      <c r="BF771" s="53">
        <f t="shared" si="695"/>
        <v>1.0314346676550945E-6</v>
      </c>
      <c r="BG771" s="51">
        <f t="shared" si="716"/>
        <v>6.1113761228815084</v>
      </c>
      <c r="BH771" s="51">
        <f t="shared" si="696"/>
        <v>-8.9372221627038693E-3</v>
      </c>
      <c r="BI771" s="51">
        <f t="shared" si="697"/>
        <v>-8.3788852142592879E-2</v>
      </c>
    </row>
    <row r="772" spans="1:61" ht="12.75" customHeight="1" x14ac:dyDescent="0.2">
      <c r="A772" s="45">
        <f t="shared" si="698"/>
        <v>746</v>
      </c>
      <c r="B772" s="57">
        <f t="shared" si="717"/>
        <v>9.6759394653094064E-2</v>
      </c>
      <c r="C772" s="16">
        <f t="shared" si="699"/>
        <v>8.9122092642696771E-2</v>
      </c>
      <c r="D772" s="34">
        <f t="shared" si="700"/>
        <v>1</v>
      </c>
      <c r="E772" s="49">
        <f t="shared" si="718"/>
        <v>7.7162655756192258E-2</v>
      </c>
      <c r="F772" s="49">
        <f t="shared" si="701"/>
        <v>4.4594541773186745E-2</v>
      </c>
      <c r="G772" s="20">
        <f t="shared" si="672"/>
        <v>4.4594541773186745E-2</v>
      </c>
      <c r="H772" s="49">
        <f t="shared" si="702"/>
        <v>30.024878355368784</v>
      </c>
      <c r="I772" s="20">
        <f t="shared" si="673"/>
        <v>30.024878355368784</v>
      </c>
      <c r="J772" s="57">
        <f t="shared" si="703"/>
        <v>0</v>
      </c>
      <c r="K772" s="16">
        <f t="shared" si="674"/>
        <v>30.024878355368784</v>
      </c>
      <c r="L772" s="34">
        <f t="shared" si="704"/>
        <v>1</v>
      </c>
      <c r="M772" s="49">
        <f t="shared" si="719"/>
        <v>59.975151673317441</v>
      </c>
      <c r="N772" s="20">
        <f t="shared" si="720"/>
        <v>59.975151673317441</v>
      </c>
      <c r="O772" s="16">
        <f t="shared" si="705"/>
        <v>30.024848326682559</v>
      </c>
      <c r="P772" s="49">
        <f t="shared" si="721"/>
        <v>4.4594541773186759E-2</v>
      </c>
      <c r="Q772" s="20">
        <f t="shared" si="675"/>
        <v>4.4594541773186759E-2</v>
      </c>
      <c r="R772" s="49">
        <f t="shared" si="722"/>
        <v>8.9122092642518441E-2</v>
      </c>
      <c r="S772" s="20">
        <f t="shared" si="676"/>
        <v>8.9122092642518441E-2</v>
      </c>
      <c r="T772" s="57">
        <f t="shared" si="723"/>
        <v>-8.3788852142592879E-2</v>
      </c>
      <c r="U772" s="16">
        <f t="shared" si="706"/>
        <v>-6.6261963864006207E-3</v>
      </c>
      <c r="V772" s="16">
        <f t="shared" si="724"/>
        <v>-6.6261963864006207E-3</v>
      </c>
      <c r="W772" s="34">
        <f t="shared" si="677"/>
        <v>4</v>
      </c>
      <c r="X772" s="49">
        <f t="shared" si="725"/>
        <v>59.975121866068505</v>
      </c>
      <c r="Y772" s="20">
        <f t="shared" si="726"/>
        <v>59.975121866068505</v>
      </c>
      <c r="Z772" s="16">
        <f t="shared" si="707"/>
        <v>30.024878133931495</v>
      </c>
      <c r="AA772" s="49">
        <f t="shared" si="678"/>
        <v>-3.8294734227007502E-3</v>
      </c>
      <c r="AB772" s="20">
        <f t="shared" si="708"/>
        <v>359.99617052657732</v>
      </c>
      <c r="AC772" s="49">
        <f t="shared" si="709"/>
        <v>7.6531918253024446E-3</v>
      </c>
      <c r="AD772" s="20">
        <f t="shared" si="710"/>
        <v>359.99234680817472</v>
      </c>
      <c r="AF772" s="58">
        <f t="shared" si="727"/>
        <v>6.1113761228815084</v>
      </c>
      <c r="AG772" s="51">
        <f t="shared" si="711"/>
        <v>366.6825673728905</v>
      </c>
      <c r="AH772" s="16">
        <f t="shared" si="712"/>
        <v>250.01084139060717</v>
      </c>
      <c r="AI772" s="52">
        <f t="shared" si="679"/>
        <v>159.84789036117422</v>
      </c>
      <c r="AJ772" s="52">
        <f t="shared" si="713"/>
        <v>4.8424015195848824E-2</v>
      </c>
      <c r="AK772" s="16">
        <f t="shared" si="728"/>
        <v>36.107914189286419</v>
      </c>
      <c r="AL772" s="16">
        <f t="shared" si="729"/>
        <v>36.104084715863735</v>
      </c>
      <c r="AM772" s="32">
        <f t="shared" si="680"/>
        <v>6.1113760820126641</v>
      </c>
      <c r="AN772" s="32">
        <f t="shared" si="681"/>
        <v>-7.0677419236189829E-4</v>
      </c>
      <c r="AO772" s="32">
        <f t="shared" si="682"/>
        <v>4.9376733310764074</v>
      </c>
      <c r="AP772" s="32">
        <f t="shared" si="683"/>
        <v>-7.0677419236189829E-4</v>
      </c>
      <c r="AQ772" s="32">
        <f t="shared" si="684"/>
        <v>3.6011525504167792</v>
      </c>
      <c r="AR772" s="56">
        <f t="shared" si="731"/>
        <v>4268.7503463208695</v>
      </c>
      <c r="AS772" s="56">
        <f t="shared" si="731"/>
        <v>-0.1924597734147718</v>
      </c>
      <c r="AT772" s="56">
        <f t="shared" si="731"/>
        <v>1391.1011294133348</v>
      </c>
      <c r="AU772" s="55">
        <f t="shared" si="715"/>
        <v>0.31005890174502254</v>
      </c>
      <c r="AV772" s="56">
        <f t="shared" si="685"/>
        <v>11548.006890273158</v>
      </c>
      <c r="AW772" s="53">
        <f t="shared" si="686"/>
        <v>1.0320710380212459E-2</v>
      </c>
      <c r="AX772" s="53">
        <f t="shared" si="687"/>
        <v>9.6759409742272581E-2</v>
      </c>
      <c r="AY772" s="56">
        <f t="shared" si="688"/>
        <v>676.64399036643545</v>
      </c>
      <c r="AZ772" s="56">
        <f t="shared" si="689"/>
        <v>399.61972590293556</v>
      </c>
      <c r="BA772" s="53">
        <f t="shared" si="690"/>
        <v>7.4403432051347793E-3</v>
      </c>
      <c r="BB772" s="56">
        <f t="shared" si="691"/>
        <v>277.11229742260679</v>
      </c>
      <c r="BC772" s="56">
        <f t="shared" si="692"/>
        <v>-8.8032959106897124E-2</v>
      </c>
      <c r="BD772" s="53">
        <f t="shared" si="693"/>
        <v>-7.867701184181411E-8</v>
      </c>
      <c r="BE772" s="32">
        <f t="shared" si="694"/>
        <v>6.1113760442044969</v>
      </c>
      <c r="BF772" s="53">
        <f t="shared" si="695"/>
        <v>1.0335803084382327E-6</v>
      </c>
      <c r="BG772" s="51">
        <f t="shared" si="716"/>
        <v>6.1113770777848053</v>
      </c>
      <c r="BH772" s="51">
        <f t="shared" si="696"/>
        <v>-8.937222162455986E-3</v>
      </c>
      <c r="BI772" s="51">
        <f t="shared" si="697"/>
        <v>-8.3788839073788299E-2</v>
      </c>
    </row>
    <row r="773" spans="1:61" ht="12.75" customHeight="1" x14ac:dyDescent="0.2">
      <c r="A773" s="45">
        <f t="shared" si="698"/>
        <v>747</v>
      </c>
      <c r="B773" s="57">
        <f t="shared" si="717"/>
        <v>9.6759409742272581E-2</v>
      </c>
      <c r="C773" s="16">
        <f t="shared" si="699"/>
        <v>8.9106217916992136E-2</v>
      </c>
      <c r="D773" s="34">
        <f t="shared" si="700"/>
        <v>1</v>
      </c>
      <c r="E773" s="49">
        <f t="shared" si="718"/>
        <v>7.7148888092724327E-2</v>
      </c>
      <c r="F773" s="49">
        <f t="shared" si="701"/>
        <v>4.4586638569952049E-2</v>
      </c>
      <c r="G773" s="20">
        <f t="shared" si="672"/>
        <v>4.4586638569952049E-2</v>
      </c>
      <c r="H773" s="49">
        <f t="shared" si="702"/>
        <v>30.024908151939048</v>
      </c>
      <c r="I773" s="20">
        <f t="shared" si="673"/>
        <v>30.024908151939048</v>
      </c>
      <c r="J773" s="57">
        <f t="shared" si="703"/>
        <v>0</v>
      </c>
      <c r="K773" s="16">
        <f t="shared" si="674"/>
        <v>30.024908151939048</v>
      </c>
      <c r="L773" s="34">
        <f t="shared" si="704"/>
        <v>1</v>
      </c>
      <c r="M773" s="49">
        <f t="shared" si="719"/>
        <v>59.975121866068505</v>
      </c>
      <c r="N773" s="20">
        <f t="shared" si="720"/>
        <v>59.975121866068505</v>
      </c>
      <c r="O773" s="16">
        <f t="shared" si="705"/>
        <v>30.024878133931495</v>
      </c>
      <c r="P773" s="49">
        <f t="shared" si="721"/>
        <v>4.458663856995207E-2</v>
      </c>
      <c r="Q773" s="20">
        <f t="shared" si="675"/>
        <v>4.458663856995207E-2</v>
      </c>
      <c r="R773" s="49">
        <f t="shared" si="722"/>
        <v>8.9106217917328742E-2</v>
      </c>
      <c r="S773" s="20">
        <f t="shared" si="676"/>
        <v>8.9106217917328742E-2</v>
      </c>
      <c r="T773" s="57">
        <f t="shared" si="723"/>
        <v>-8.3788839073788299E-2</v>
      </c>
      <c r="U773" s="16">
        <f t="shared" si="706"/>
        <v>-6.6399509810639717E-3</v>
      </c>
      <c r="V773" s="16">
        <f t="shared" si="724"/>
        <v>-6.6399509810639717E-3</v>
      </c>
      <c r="W773" s="34">
        <f t="shared" si="677"/>
        <v>4</v>
      </c>
      <c r="X773" s="49">
        <f t="shared" si="725"/>
        <v>59.975092070418768</v>
      </c>
      <c r="Y773" s="20">
        <f t="shared" si="726"/>
        <v>59.975092070418768</v>
      </c>
      <c r="Z773" s="16">
        <f t="shared" si="707"/>
        <v>30.024907929581232</v>
      </c>
      <c r="AA773" s="49">
        <f t="shared" si="678"/>
        <v>-3.8374272131410734E-3</v>
      </c>
      <c r="AB773" s="20">
        <f t="shared" si="708"/>
        <v>359.99616257278689</v>
      </c>
      <c r="AC773" s="49">
        <f t="shared" si="709"/>
        <v>7.6690805585963983E-3</v>
      </c>
      <c r="AD773" s="20">
        <f t="shared" si="710"/>
        <v>359.99233091944143</v>
      </c>
      <c r="AF773" s="58">
        <f t="shared" si="727"/>
        <v>6.1113770777848053</v>
      </c>
      <c r="AG773" s="51">
        <f t="shared" si="711"/>
        <v>366.68262466708831</v>
      </c>
      <c r="AH773" s="16">
        <f t="shared" si="712"/>
        <v>250.01088045483294</v>
      </c>
      <c r="AI773" s="52">
        <f t="shared" si="679"/>
        <v>159.84794031368455</v>
      </c>
      <c r="AJ773" s="52">
        <f t="shared" si="713"/>
        <v>4.8424065783081005E-2</v>
      </c>
      <c r="AK773" s="16">
        <f t="shared" si="728"/>
        <v>36.1563382550695</v>
      </c>
      <c r="AL773" s="16">
        <f t="shared" si="729"/>
        <v>36.152500827856386</v>
      </c>
      <c r="AM773" s="32">
        <f t="shared" si="680"/>
        <v>6.1113770367461084</v>
      </c>
      <c r="AN773" s="32">
        <f t="shared" si="681"/>
        <v>-7.0824141808197233E-4</v>
      </c>
      <c r="AO773" s="32">
        <f t="shared" si="682"/>
        <v>4.9346292914771164</v>
      </c>
      <c r="AP773" s="32">
        <f t="shared" si="683"/>
        <v>-7.0824141808197233E-4</v>
      </c>
      <c r="AQ773" s="32">
        <f t="shared" si="684"/>
        <v>3.6053242629427515</v>
      </c>
      <c r="AR773" s="56">
        <f t="shared" si="731"/>
        <v>4273.6849756123465</v>
      </c>
      <c r="AS773" s="56">
        <f t="shared" si="731"/>
        <v>-0.19316801483285378</v>
      </c>
      <c r="AT773" s="56">
        <f t="shared" si="731"/>
        <v>1394.7064536762775</v>
      </c>
      <c r="AU773" s="55">
        <f t="shared" si="715"/>
        <v>0.31005890174502254</v>
      </c>
      <c r="AV773" s="56">
        <f t="shared" si="685"/>
        <v>11548.010499028531</v>
      </c>
      <c r="AW773" s="53">
        <f t="shared" si="686"/>
        <v>1.0320713605437331E-2</v>
      </c>
      <c r="AX773" s="53">
        <f t="shared" si="687"/>
        <v>9.6759424860942661E-2</v>
      </c>
      <c r="AY773" s="56">
        <f t="shared" si="688"/>
        <v>676.64388464074239</v>
      </c>
      <c r="AZ773" s="56">
        <f t="shared" si="689"/>
        <v>399.61985078421139</v>
      </c>
      <c r="BA773" s="53">
        <f t="shared" si="690"/>
        <v>7.4403432051347793E-3</v>
      </c>
      <c r="BB773" s="56">
        <f t="shared" si="691"/>
        <v>277.11238402027703</v>
      </c>
      <c r="BC773" s="56">
        <f t="shared" si="692"/>
        <v>-8.8350163746042654E-2</v>
      </c>
      <c r="BD773" s="53">
        <f t="shared" si="693"/>
        <v>-7.8960504676810455E-8</v>
      </c>
      <c r="BE773" s="32">
        <f t="shared" si="694"/>
        <v>6.1113769988243005</v>
      </c>
      <c r="BF773" s="53">
        <f t="shared" si="695"/>
        <v>1.0357258044818136E-6</v>
      </c>
      <c r="BG773" s="51">
        <f t="shared" si="716"/>
        <v>6.1113780345501052</v>
      </c>
      <c r="BH773" s="51">
        <f t="shared" si="696"/>
        <v>-8.9372221622076049E-3</v>
      </c>
      <c r="BI773" s="51">
        <f t="shared" si="697"/>
        <v>-8.3788825979444925E-2</v>
      </c>
    </row>
    <row r="774" spans="1:61" ht="12.75" customHeight="1" x14ac:dyDescent="0.2">
      <c r="A774" s="45">
        <f t="shared" si="698"/>
        <v>748</v>
      </c>
      <c r="B774" s="57">
        <f t="shared" si="717"/>
        <v>9.6759424860942661E-2</v>
      </c>
      <c r="C774" s="16">
        <f t="shared" si="699"/>
        <v>8.9090344302348967E-2</v>
      </c>
      <c r="D774" s="34">
        <f t="shared" si="700"/>
        <v>1</v>
      </c>
      <c r="E774" s="49">
        <f t="shared" si="718"/>
        <v>7.7135121408489105E-2</v>
      </c>
      <c r="F774" s="49">
        <f t="shared" si="701"/>
        <v>4.4578735892744116E-2</v>
      </c>
      <c r="G774" s="20">
        <f t="shared" si="672"/>
        <v>4.4578735892744116E-2</v>
      </c>
      <c r="H774" s="49">
        <f t="shared" si="702"/>
        <v>30.024937936912718</v>
      </c>
      <c r="I774" s="20">
        <f t="shared" si="673"/>
        <v>30.024937936912718</v>
      </c>
      <c r="J774" s="57">
        <f t="shared" si="703"/>
        <v>0</v>
      </c>
      <c r="K774" s="16">
        <f t="shared" si="674"/>
        <v>30.024937936912718</v>
      </c>
      <c r="L774" s="34">
        <f t="shared" si="704"/>
        <v>1</v>
      </c>
      <c r="M774" s="49">
        <f t="shared" si="719"/>
        <v>59.975092070418768</v>
      </c>
      <c r="N774" s="20">
        <f t="shared" si="720"/>
        <v>59.975092070418768</v>
      </c>
      <c r="O774" s="16">
        <f t="shared" si="705"/>
        <v>30.024907929581232</v>
      </c>
      <c r="P774" s="49">
        <f t="shared" si="721"/>
        <v>4.4578735892744109E-2</v>
      </c>
      <c r="Q774" s="20">
        <f t="shared" si="675"/>
        <v>4.4578735892744109E-2</v>
      </c>
      <c r="R774" s="49">
        <f t="shared" si="722"/>
        <v>8.9090344298984797E-2</v>
      </c>
      <c r="S774" s="20">
        <f t="shared" si="676"/>
        <v>8.9090344298984797E-2</v>
      </c>
      <c r="T774" s="57">
        <f t="shared" si="723"/>
        <v>-8.3788825979444925E-2</v>
      </c>
      <c r="U774" s="16">
        <f t="shared" si="706"/>
        <v>-6.6537045709558207E-3</v>
      </c>
      <c r="V774" s="16">
        <f t="shared" si="724"/>
        <v>-6.6537045709558207E-3</v>
      </c>
      <c r="W774" s="34">
        <f t="shared" si="677"/>
        <v>4</v>
      </c>
      <c r="X774" s="49">
        <f t="shared" si="725"/>
        <v>59.975062286367475</v>
      </c>
      <c r="Y774" s="20">
        <f t="shared" si="726"/>
        <v>59.975062286367475</v>
      </c>
      <c r="Z774" s="16">
        <f t="shared" si="707"/>
        <v>30.024937713632525</v>
      </c>
      <c r="AA774" s="49">
        <f t="shared" si="678"/>
        <v>-3.8453804401833427E-3</v>
      </c>
      <c r="AB774" s="20">
        <f t="shared" si="708"/>
        <v>359.99615461955983</v>
      </c>
      <c r="AC774" s="49">
        <f t="shared" si="709"/>
        <v>7.6849681695871051E-3</v>
      </c>
      <c r="AD774" s="20">
        <f t="shared" si="710"/>
        <v>359.9923150318304</v>
      </c>
      <c r="AF774" s="58">
        <f t="shared" si="727"/>
        <v>6.1113780345501052</v>
      </c>
      <c r="AG774" s="51">
        <f t="shared" si="711"/>
        <v>366.68268207300633</v>
      </c>
      <c r="AH774" s="16">
        <f t="shared" si="712"/>
        <v>250.0109195952316</v>
      </c>
      <c r="AI774" s="52">
        <f t="shared" si="679"/>
        <v>159.84799036360707</v>
      </c>
      <c r="AJ774" s="52">
        <f t="shared" si="713"/>
        <v>4.8424116332910216E-2</v>
      </c>
      <c r="AK774" s="16">
        <f t="shared" si="728"/>
        <v>36.20476237140241</v>
      </c>
      <c r="AL774" s="16">
        <f t="shared" si="729"/>
        <v>36.200916990962241</v>
      </c>
      <c r="AM774" s="32">
        <f t="shared" si="680"/>
        <v>6.1113779933412156</v>
      </c>
      <c r="AN774" s="32">
        <f t="shared" si="681"/>
        <v>-7.0970853730409832E-4</v>
      </c>
      <c r="AO774" s="32">
        <f t="shared" si="682"/>
        <v>4.9315817255882273</v>
      </c>
      <c r="AP774" s="32">
        <f t="shared" si="683"/>
        <v>-7.0970853730409832E-4</v>
      </c>
      <c r="AQ774" s="32">
        <f t="shared" si="684"/>
        <v>3.6094934078537313</v>
      </c>
      <c r="AR774" s="56">
        <f t="shared" si="731"/>
        <v>4278.6165573379349</v>
      </c>
      <c r="AS774" s="56">
        <f t="shared" si="731"/>
        <v>-0.19387772337015788</v>
      </c>
      <c r="AT774" s="56">
        <f t="shared" si="731"/>
        <v>1398.3159470841313</v>
      </c>
      <c r="AU774" s="55">
        <f t="shared" si="715"/>
        <v>0.31005890174502254</v>
      </c>
      <c r="AV774" s="56">
        <f t="shared" si="685"/>
        <v>11548.014114821326</v>
      </c>
      <c r="AW774" s="53">
        <f t="shared" si="686"/>
        <v>1.0320716836951705E-2</v>
      </c>
      <c r="AX774" s="53">
        <f t="shared" si="687"/>
        <v>9.6759440009093284E-2</v>
      </c>
      <c r="AY774" s="56">
        <f t="shared" si="688"/>
        <v>676.64377870892372</v>
      </c>
      <c r="AZ774" s="56">
        <f t="shared" si="689"/>
        <v>399.61997590901768</v>
      </c>
      <c r="BA774" s="53">
        <f t="shared" si="690"/>
        <v>7.4403432051347793E-3</v>
      </c>
      <c r="BB774" s="56">
        <f t="shared" si="691"/>
        <v>277.11247078682106</v>
      </c>
      <c r="BC774" s="56">
        <f t="shared" si="692"/>
        <v>-8.8667986915027086E-2</v>
      </c>
      <c r="BD774" s="53">
        <f t="shared" si="693"/>
        <v>-7.9244550305668927E-8</v>
      </c>
      <c r="BE774" s="32">
        <f t="shared" si="694"/>
        <v>6.1113779553055547</v>
      </c>
      <c r="BF774" s="53">
        <f t="shared" si="695"/>
        <v>1.037871143797104E-6</v>
      </c>
      <c r="BG774" s="51">
        <f t="shared" si="716"/>
        <v>6.1113789931766984</v>
      </c>
      <c r="BH774" s="51">
        <f t="shared" si="696"/>
        <v>-8.9372221619587258E-3</v>
      </c>
      <c r="BI774" s="51">
        <f t="shared" si="697"/>
        <v>-8.378881285957239E-2</v>
      </c>
    </row>
    <row r="775" spans="1:61" ht="12.75" customHeight="1" x14ac:dyDescent="0.2">
      <c r="A775" s="45">
        <f t="shared" si="698"/>
        <v>749</v>
      </c>
      <c r="B775" s="57">
        <f t="shared" si="717"/>
        <v>9.6759440009093284E-2</v>
      </c>
      <c r="C775" s="16">
        <f t="shared" si="699"/>
        <v>8.9074471839467151E-2</v>
      </c>
      <c r="D775" s="34">
        <f t="shared" si="700"/>
        <v>1</v>
      </c>
      <c r="E775" s="49">
        <f t="shared" si="718"/>
        <v>7.7121355738718603E-2</v>
      </c>
      <c r="F775" s="49">
        <f t="shared" si="701"/>
        <v>4.4570833761939169E-2</v>
      </c>
      <c r="G775" s="20">
        <f t="shared" si="672"/>
        <v>4.4570833761939169E-2</v>
      </c>
      <c r="H775" s="49">
        <f t="shared" si="702"/>
        <v>30.024967710290632</v>
      </c>
      <c r="I775" s="20">
        <f t="shared" si="673"/>
        <v>30.024967710290632</v>
      </c>
      <c r="J775" s="57">
        <f t="shared" si="703"/>
        <v>0</v>
      </c>
      <c r="K775" s="16">
        <f t="shared" si="674"/>
        <v>30.024967710290632</v>
      </c>
      <c r="L775" s="34">
        <f t="shared" si="704"/>
        <v>1</v>
      </c>
      <c r="M775" s="49">
        <f t="shared" si="719"/>
        <v>59.975062286367475</v>
      </c>
      <c r="N775" s="20">
        <f t="shared" si="720"/>
        <v>59.975062286367475</v>
      </c>
      <c r="O775" s="16">
        <f t="shared" si="705"/>
        <v>30.024937713632525</v>
      </c>
      <c r="P775" s="49">
        <f t="shared" si="721"/>
        <v>4.4570833761939169E-2</v>
      </c>
      <c r="Q775" s="20">
        <f t="shared" si="675"/>
        <v>4.4570833761939169E-2</v>
      </c>
      <c r="R775" s="49">
        <f t="shared" si="722"/>
        <v>8.9074471837154154E-2</v>
      </c>
      <c r="S775" s="20">
        <f t="shared" si="676"/>
        <v>8.9074471837154154E-2</v>
      </c>
      <c r="T775" s="57">
        <f t="shared" si="723"/>
        <v>-8.378881285957239E-2</v>
      </c>
      <c r="U775" s="16">
        <f t="shared" si="706"/>
        <v>-6.6674571208537869E-3</v>
      </c>
      <c r="V775" s="16">
        <f t="shared" si="724"/>
        <v>-6.6674571208537869E-3</v>
      </c>
      <c r="W775" s="34">
        <f t="shared" si="677"/>
        <v>4</v>
      </c>
      <c r="X775" s="49">
        <f t="shared" si="725"/>
        <v>59.975032513913781</v>
      </c>
      <c r="Y775" s="20">
        <f t="shared" si="726"/>
        <v>59.975032513913781</v>
      </c>
      <c r="Z775" s="16">
        <f t="shared" si="707"/>
        <v>30.024967486086219</v>
      </c>
      <c r="AA775" s="49">
        <f t="shared" si="678"/>
        <v>-3.8533330834583501E-3</v>
      </c>
      <c r="AB775" s="20">
        <f t="shared" si="708"/>
        <v>359.99614666691656</v>
      </c>
      <c r="AC775" s="49">
        <f t="shared" si="709"/>
        <v>7.7008545232154909E-3</v>
      </c>
      <c r="AD775" s="20">
        <f t="shared" si="710"/>
        <v>359.99229914547681</v>
      </c>
      <c r="AF775" s="58">
        <f t="shared" si="727"/>
        <v>6.1113789931766984</v>
      </c>
      <c r="AG775" s="51">
        <f t="shared" si="711"/>
        <v>366.6827395906019</v>
      </c>
      <c r="AH775" s="16">
        <f t="shared" si="712"/>
        <v>250.01095881177403</v>
      </c>
      <c r="AI775" s="52">
        <f t="shared" si="679"/>
        <v>159.84804051090461</v>
      </c>
      <c r="AJ775" s="52">
        <f t="shared" si="713"/>
        <v>4.8424166845393302E-2</v>
      </c>
      <c r="AK775" s="16">
        <f t="shared" si="728"/>
        <v>36.253186538247803</v>
      </c>
      <c r="AL775" s="16">
        <f t="shared" si="729"/>
        <v>36.249333205164362</v>
      </c>
      <c r="AM775" s="32">
        <f t="shared" si="680"/>
        <v>6.1113789517972767</v>
      </c>
      <c r="AN775" s="32">
        <f t="shared" si="681"/>
        <v>-7.1117554627253522E-4</v>
      </c>
      <c r="AO775" s="32">
        <f t="shared" si="682"/>
        <v>4.928530635571339</v>
      </c>
      <c r="AP775" s="32">
        <f t="shared" si="683"/>
        <v>-7.1117554627253522E-4</v>
      </c>
      <c r="AQ775" s="32">
        <f t="shared" si="684"/>
        <v>3.6136599821656654</v>
      </c>
      <c r="AR775" s="56">
        <f t="shared" si="731"/>
        <v>4283.5450879735063</v>
      </c>
      <c r="AS775" s="56">
        <f t="shared" si="731"/>
        <v>-0.19458889891643041</v>
      </c>
      <c r="AT775" s="56">
        <f t="shared" si="731"/>
        <v>1401.929607066297</v>
      </c>
      <c r="AU775" s="55">
        <f t="shared" si="715"/>
        <v>0.31005890174502254</v>
      </c>
      <c r="AV775" s="56">
        <f t="shared" si="685"/>
        <v>11548.017737648854</v>
      </c>
      <c r="AW775" s="53">
        <f t="shared" si="686"/>
        <v>1.0320720074753173E-2</v>
      </c>
      <c r="AX775" s="53">
        <f t="shared" si="687"/>
        <v>9.6759455186713042E-2</v>
      </c>
      <c r="AY775" s="56">
        <f t="shared" si="688"/>
        <v>676.64367257105846</v>
      </c>
      <c r="AZ775" s="56">
        <f t="shared" si="689"/>
        <v>399.62010127726154</v>
      </c>
      <c r="BA775" s="53">
        <f t="shared" si="690"/>
        <v>7.4403432051347793E-3</v>
      </c>
      <c r="BB775" s="56">
        <f t="shared" si="691"/>
        <v>277.11255772217442</v>
      </c>
      <c r="BC775" s="56">
        <f t="shared" si="692"/>
        <v>-8.8986428377495486E-2</v>
      </c>
      <c r="BD775" s="53">
        <f t="shared" si="693"/>
        <v>-7.9529148517153879E-8</v>
      </c>
      <c r="BE775" s="32">
        <f t="shared" si="694"/>
        <v>6.1113789136475498</v>
      </c>
      <c r="BF775" s="53">
        <f t="shared" si="695"/>
        <v>1.0400163208899783E-6</v>
      </c>
      <c r="BG775" s="51">
        <f t="shared" si="716"/>
        <v>6.1113799536638709</v>
      </c>
      <c r="BH775" s="51">
        <f t="shared" si="696"/>
        <v>-8.9372221617093506E-3</v>
      </c>
      <c r="BI775" s="51">
        <f t="shared" si="697"/>
        <v>-8.3788799714180406E-2</v>
      </c>
    </row>
    <row r="776" spans="1:61" ht="12.75" customHeight="1" x14ac:dyDescent="0.2">
      <c r="A776" s="45">
        <f t="shared" si="698"/>
        <v>750</v>
      </c>
      <c r="B776" s="57">
        <f t="shared" si="717"/>
        <v>9.6759455186713042E-2</v>
      </c>
      <c r="C776" s="16">
        <f t="shared" si="699"/>
        <v>8.9058600663520338E-2</v>
      </c>
      <c r="D776" s="34">
        <f t="shared" si="700"/>
        <v>1</v>
      </c>
      <c r="E776" s="49">
        <f t="shared" si="718"/>
        <v>7.710759120044082E-2</v>
      </c>
      <c r="F776" s="49">
        <f t="shared" si="701"/>
        <v>4.4562932245186218E-2</v>
      </c>
      <c r="G776" s="20">
        <f t="shared" si="672"/>
        <v>4.4562932245186218E-2</v>
      </c>
      <c r="H776" s="49">
        <f t="shared" si="702"/>
        <v>30.024997472073693</v>
      </c>
      <c r="I776" s="20">
        <f t="shared" si="673"/>
        <v>30.024997472073693</v>
      </c>
      <c r="J776" s="57">
        <f t="shared" si="703"/>
        <v>0</v>
      </c>
      <c r="K776" s="16">
        <f t="shared" si="674"/>
        <v>30.024997472073693</v>
      </c>
      <c r="L776" s="34">
        <f t="shared" si="704"/>
        <v>1</v>
      </c>
      <c r="M776" s="49">
        <f t="shared" si="719"/>
        <v>59.975032513913781</v>
      </c>
      <c r="N776" s="20">
        <f t="shared" si="720"/>
        <v>59.975032513913781</v>
      </c>
      <c r="O776" s="16">
        <f t="shared" si="705"/>
        <v>30.024967486086219</v>
      </c>
      <c r="P776" s="49">
        <f t="shared" si="721"/>
        <v>4.4562932245186197E-2</v>
      </c>
      <c r="Q776" s="20">
        <f t="shared" si="675"/>
        <v>4.4562932245186197E-2</v>
      </c>
      <c r="R776" s="49">
        <f t="shared" si="722"/>
        <v>8.9058600663448159E-2</v>
      </c>
      <c r="S776" s="20">
        <f t="shared" si="676"/>
        <v>8.9058600663448159E-2</v>
      </c>
      <c r="T776" s="57">
        <f t="shared" si="723"/>
        <v>-8.3788799714180406E-2</v>
      </c>
      <c r="U776" s="16">
        <f t="shared" si="706"/>
        <v>-6.6812085137395866E-3</v>
      </c>
      <c r="V776" s="16">
        <f t="shared" si="724"/>
        <v>-6.6812085137395866E-3</v>
      </c>
      <c r="W776" s="34">
        <f t="shared" si="677"/>
        <v>4</v>
      </c>
      <c r="X776" s="49">
        <f t="shared" si="725"/>
        <v>59.975002753056771</v>
      </c>
      <c r="Y776" s="20">
        <f t="shared" si="726"/>
        <v>59.975002753056771</v>
      </c>
      <c r="Z776" s="16">
        <f t="shared" si="707"/>
        <v>30.024997246943229</v>
      </c>
      <c r="AA776" s="49">
        <f t="shared" si="678"/>
        <v>-3.8612850753243218E-3</v>
      </c>
      <c r="AB776" s="20">
        <f t="shared" si="708"/>
        <v>359.99613871492465</v>
      </c>
      <c r="AC776" s="49">
        <f t="shared" si="709"/>
        <v>7.7167395800299557E-3</v>
      </c>
      <c r="AD776" s="20">
        <f t="shared" si="710"/>
        <v>359.99228326041998</v>
      </c>
      <c r="AF776" s="58">
        <f t="shared" si="727"/>
        <v>6.1113799536638709</v>
      </c>
      <c r="AG776" s="51">
        <f t="shared" si="711"/>
        <v>366.68279721983225</v>
      </c>
      <c r="AH776" s="16">
        <f t="shared" si="712"/>
        <v>250.01099810443111</v>
      </c>
      <c r="AI776" s="52">
        <f t="shared" si="679"/>
        <v>159.84809075553997</v>
      </c>
      <c r="AJ776" s="52">
        <f t="shared" si="713"/>
        <v>4.8424217320530261E-2</v>
      </c>
      <c r="AK776" s="16">
        <f t="shared" si="728"/>
        <v>36.301610755568333</v>
      </c>
      <c r="AL776" s="16">
        <f t="shared" si="729"/>
        <v>36.297749470492988</v>
      </c>
      <c r="AM776" s="32">
        <f t="shared" si="680"/>
        <v>6.1113799121135797</v>
      </c>
      <c r="AN776" s="32">
        <f t="shared" si="681"/>
        <v>-7.1264243250688457E-4</v>
      </c>
      <c r="AO776" s="32">
        <f t="shared" si="682"/>
        <v>4.9254760235875983</v>
      </c>
      <c r="AP776" s="32">
        <f t="shared" si="683"/>
        <v>-7.1264243250688457E-4</v>
      </c>
      <c r="AQ776" s="32">
        <f t="shared" si="684"/>
        <v>3.6178239829003687</v>
      </c>
      <c r="AR776" s="56">
        <f t="shared" si="731"/>
        <v>4288.4705639970934</v>
      </c>
      <c r="AS776" s="56">
        <f t="shared" si="731"/>
        <v>-0.19530154134893729</v>
      </c>
      <c r="AT776" s="56">
        <f t="shared" si="731"/>
        <v>1405.5474310491973</v>
      </c>
      <c r="AU776" s="55">
        <f t="shared" si="715"/>
        <v>0.31005890174502254</v>
      </c>
      <c r="AV776" s="56">
        <f t="shared" si="685"/>
        <v>11548.021367508429</v>
      </c>
      <c r="AW776" s="53">
        <f t="shared" si="686"/>
        <v>1.0320723318839339E-2</v>
      </c>
      <c r="AX776" s="53">
        <f t="shared" si="687"/>
        <v>9.6759470393790806E-2</v>
      </c>
      <c r="AY776" s="56">
        <f t="shared" si="688"/>
        <v>676.64356622722573</v>
      </c>
      <c r="AZ776" s="56">
        <f t="shared" si="689"/>
        <v>399.62022688884991</v>
      </c>
      <c r="BA776" s="53">
        <f t="shared" si="690"/>
        <v>7.4403432051347793E-3</v>
      </c>
      <c r="BB776" s="56">
        <f t="shared" si="691"/>
        <v>277.11264482627263</v>
      </c>
      <c r="BC776" s="56">
        <f t="shared" si="692"/>
        <v>-8.93054878968087E-2</v>
      </c>
      <c r="BD776" s="53">
        <f t="shared" si="693"/>
        <v>-7.9814299099775639E-8</v>
      </c>
      <c r="BE776" s="32">
        <f t="shared" si="694"/>
        <v>6.1113798738495717</v>
      </c>
      <c r="BF776" s="53">
        <f t="shared" si="695"/>
        <v>1.0421613175074614E-6</v>
      </c>
      <c r="BG776" s="51">
        <f t="shared" si="716"/>
        <v>6.111380916010889</v>
      </c>
      <c r="BH776" s="51">
        <f t="shared" si="696"/>
        <v>-8.9372221614594828E-3</v>
      </c>
      <c r="BI776" s="51">
        <f t="shared" si="697"/>
        <v>-8.3788786543278856E-2</v>
      </c>
    </row>
    <row r="777" spans="1:61" ht="12.75" customHeight="1" x14ac:dyDescent="0.2">
      <c r="A777" s="45">
        <f t="shared" si="698"/>
        <v>751</v>
      </c>
      <c r="B777" s="57">
        <f t="shared" si="717"/>
        <v>9.6759470393790806E-2</v>
      </c>
      <c r="C777" s="16">
        <f t="shared" si="699"/>
        <v>8.904273081378733E-2</v>
      </c>
      <c r="D777" s="34">
        <f t="shared" si="700"/>
        <v>1</v>
      </c>
      <c r="E777" s="49">
        <f t="shared" si="718"/>
        <v>7.7093827827657113E-2</v>
      </c>
      <c r="F777" s="49">
        <f t="shared" si="701"/>
        <v>4.4555031362150867E-2</v>
      </c>
      <c r="G777" s="20">
        <f t="shared" si="672"/>
        <v>4.4555031362150867E-2</v>
      </c>
      <c r="H777" s="49">
        <f t="shared" si="702"/>
        <v>30.025027222262857</v>
      </c>
      <c r="I777" s="20">
        <f t="shared" si="673"/>
        <v>30.025027222262857</v>
      </c>
      <c r="J777" s="57">
        <f t="shared" si="703"/>
        <v>0</v>
      </c>
      <c r="K777" s="16">
        <f t="shared" si="674"/>
        <v>30.025027222262857</v>
      </c>
      <c r="L777" s="34">
        <f t="shared" si="704"/>
        <v>1</v>
      </c>
      <c r="M777" s="49">
        <f t="shared" si="719"/>
        <v>59.975002753056771</v>
      </c>
      <c r="N777" s="20">
        <f t="shared" si="720"/>
        <v>59.975002753056771</v>
      </c>
      <c r="O777" s="16">
        <f t="shared" si="705"/>
        <v>30.024997246943229</v>
      </c>
      <c r="P777" s="49">
        <f t="shared" si="721"/>
        <v>4.4555031362150853E-2</v>
      </c>
      <c r="Q777" s="20">
        <f t="shared" si="675"/>
        <v>4.4555031362150853E-2</v>
      </c>
      <c r="R777" s="49">
        <f t="shared" si="722"/>
        <v>8.904273081535917E-2</v>
      </c>
      <c r="S777" s="20">
        <f t="shared" si="676"/>
        <v>8.904273081535917E-2</v>
      </c>
      <c r="T777" s="57">
        <f t="shared" si="723"/>
        <v>-8.3788786543278856E-2</v>
      </c>
      <c r="U777" s="16">
        <f t="shared" si="706"/>
        <v>-6.6949587156217433E-3</v>
      </c>
      <c r="V777" s="16">
        <f t="shared" si="724"/>
        <v>-6.6949587156217433E-3</v>
      </c>
      <c r="W777" s="34">
        <f t="shared" si="677"/>
        <v>4</v>
      </c>
      <c r="X777" s="49">
        <f t="shared" si="725"/>
        <v>59.974973003795476</v>
      </c>
      <c r="Y777" s="20">
        <f t="shared" si="726"/>
        <v>59.974973003795476</v>
      </c>
      <c r="Z777" s="16">
        <f t="shared" si="707"/>
        <v>30.025026996204524</v>
      </c>
      <c r="AA777" s="49">
        <f t="shared" si="678"/>
        <v>-3.8692363961230882E-3</v>
      </c>
      <c r="AB777" s="20">
        <f t="shared" si="708"/>
        <v>359.9961307636039</v>
      </c>
      <c r="AC777" s="49">
        <f t="shared" si="709"/>
        <v>7.7326232537611329E-3</v>
      </c>
      <c r="AD777" s="20">
        <f t="shared" si="710"/>
        <v>359.99226737674621</v>
      </c>
      <c r="AF777" s="58">
        <f t="shared" si="727"/>
        <v>6.111380916010889</v>
      </c>
      <c r="AG777" s="51">
        <f t="shared" si="711"/>
        <v>366.68285496065334</v>
      </c>
      <c r="AH777" s="16">
        <f t="shared" si="712"/>
        <v>250.01103747317276</v>
      </c>
      <c r="AI777" s="52">
        <f t="shared" si="679"/>
        <v>159.84814109747481</v>
      </c>
      <c r="AJ777" s="52">
        <f t="shared" si="713"/>
        <v>4.842426775826425E-2</v>
      </c>
      <c r="AK777" s="16">
        <f t="shared" si="728"/>
        <v>36.350035023326598</v>
      </c>
      <c r="AL777" s="16">
        <f t="shared" si="729"/>
        <v>36.346165786930499</v>
      </c>
      <c r="AM777" s="32">
        <f t="shared" si="680"/>
        <v>6.1113808742893907</v>
      </c>
      <c r="AN777" s="32">
        <f t="shared" si="681"/>
        <v>-7.1410919238268475E-4</v>
      </c>
      <c r="AO777" s="32">
        <f t="shared" si="682"/>
        <v>4.9224178918036747</v>
      </c>
      <c r="AP777" s="32">
        <f t="shared" si="683"/>
        <v>-7.1410919238268475E-4</v>
      </c>
      <c r="AQ777" s="32">
        <f t="shared" si="684"/>
        <v>3.6219854070773425</v>
      </c>
      <c r="AR777" s="56">
        <f t="shared" si="731"/>
        <v>4293.3929818888973</v>
      </c>
      <c r="AS777" s="56">
        <f t="shared" si="731"/>
        <v>-0.19601565054131997</v>
      </c>
      <c r="AT777" s="56">
        <f t="shared" si="731"/>
        <v>1409.1694164562746</v>
      </c>
      <c r="AU777" s="55">
        <f t="shared" si="715"/>
        <v>0.31005890174502254</v>
      </c>
      <c r="AV777" s="56">
        <f t="shared" si="685"/>
        <v>11548.025004397281</v>
      </c>
      <c r="AW777" s="53">
        <f t="shared" si="686"/>
        <v>1.0320726569207727E-2</v>
      </c>
      <c r="AX777" s="53">
        <f t="shared" si="687"/>
        <v>9.6759485630314931E-2</v>
      </c>
      <c r="AY777" s="56">
        <f t="shared" si="688"/>
        <v>676.64345967750683</v>
      </c>
      <c r="AZ777" s="56">
        <f t="shared" si="689"/>
        <v>399.62035274368702</v>
      </c>
      <c r="BA777" s="53">
        <f t="shared" si="690"/>
        <v>7.4403432051347793E-3</v>
      </c>
      <c r="BB777" s="56">
        <f t="shared" si="691"/>
        <v>277.11273209904914</v>
      </c>
      <c r="BC777" s="56">
        <f t="shared" si="692"/>
        <v>-8.9625165229335835E-2</v>
      </c>
      <c r="BD777" s="53">
        <f t="shared" si="693"/>
        <v>-8.0100001835795864E-8</v>
      </c>
      <c r="BE777" s="32">
        <f t="shared" si="694"/>
        <v>6.1113808359108868</v>
      </c>
      <c r="BF777" s="53">
        <f t="shared" si="695"/>
        <v>1.0443061283474287E-6</v>
      </c>
      <c r="BG777" s="51">
        <f t="shared" si="716"/>
        <v>6.1113818802170154</v>
      </c>
      <c r="BH777" s="51">
        <f t="shared" si="696"/>
        <v>-8.9372221612091206E-3</v>
      </c>
      <c r="BI777" s="51">
        <f t="shared" si="697"/>
        <v>-8.3788773346877815E-2</v>
      </c>
    </row>
    <row r="778" spans="1:61" ht="12.75" customHeight="1" x14ac:dyDescent="0.2">
      <c r="A778" s="45">
        <f t="shared" si="698"/>
        <v>752</v>
      </c>
      <c r="B778" s="57">
        <f t="shared" si="717"/>
        <v>9.6759485630314931E-2</v>
      </c>
      <c r="C778" s="16">
        <f t="shared" si="699"/>
        <v>8.9026862376499594E-2</v>
      </c>
      <c r="D778" s="34">
        <f t="shared" si="700"/>
        <v>1</v>
      </c>
      <c r="E778" s="49">
        <f t="shared" si="718"/>
        <v>7.7080065695020697E-2</v>
      </c>
      <c r="F778" s="49">
        <f t="shared" si="701"/>
        <v>4.4547131155992979E-2</v>
      </c>
      <c r="G778" s="20">
        <f t="shared" si="672"/>
        <v>4.4547131155992979E-2</v>
      </c>
      <c r="H778" s="49">
        <f t="shared" si="702"/>
        <v>30.025056960859125</v>
      </c>
      <c r="I778" s="20">
        <f t="shared" si="673"/>
        <v>30.025056960859125</v>
      </c>
      <c r="J778" s="57">
        <f t="shared" si="703"/>
        <v>0</v>
      </c>
      <c r="K778" s="16">
        <f t="shared" si="674"/>
        <v>30.025056960859125</v>
      </c>
      <c r="L778" s="34">
        <f t="shared" si="704"/>
        <v>1</v>
      </c>
      <c r="M778" s="49">
        <f t="shared" si="719"/>
        <v>59.974973003795476</v>
      </c>
      <c r="N778" s="20">
        <f t="shared" si="720"/>
        <v>59.974973003795476</v>
      </c>
      <c r="O778" s="16">
        <f t="shared" si="705"/>
        <v>30.025026996204524</v>
      </c>
      <c r="P778" s="49">
        <f t="shared" si="721"/>
        <v>4.4547131155992979E-2</v>
      </c>
      <c r="Q778" s="20">
        <f t="shared" si="675"/>
        <v>4.4547131155992979E-2</v>
      </c>
      <c r="R778" s="49">
        <f t="shared" si="722"/>
        <v>8.9026862375492594E-2</v>
      </c>
      <c r="S778" s="20">
        <f t="shared" si="676"/>
        <v>8.9026862375492594E-2</v>
      </c>
      <c r="T778" s="57">
        <f t="shared" si="723"/>
        <v>-8.3788773346877815E-2</v>
      </c>
      <c r="U778" s="16">
        <f t="shared" si="706"/>
        <v>-6.7087076518571181E-3</v>
      </c>
      <c r="V778" s="16">
        <f t="shared" si="724"/>
        <v>-6.7087076518571181E-3</v>
      </c>
      <c r="W778" s="34">
        <f t="shared" si="677"/>
        <v>4</v>
      </c>
      <c r="X778" s="49">
        <f t="shared" si="725"/>
        <v>59.974943266128932</v>
      </c>
      <c r="Y778" s="20">
        <f t="shared" si="726"/>
        <v>59.974943266128932</v>
      </c>
      <c r="Z778" s="16">
        <f t="shared" si="707"/>
        <v>30.025056733871068</v>
      </c>
      <c r="AA778" s="49">
        <f t="shared" si="678"/>
        <v>-3.8771870027024375E-3</v>
      </c>
      <c r="AB778" s="20">
        <f t="shared" si="708"/>
        <v>359.99612281299727</v>
      </c>
      <c r="AC778" s="49">
        <f t="shared" si="709"/>
        <v>7.7485055058607016E-3</v>
      </c>
      <c r="AD778" s="20">
        <f t="shared" si="710"/>
        <v>359.99225149449416</v>
      </c>
      <c r="AF778" s="58">
        <f t="shared" si="727"/>
        <v>6.1113818802170154</v>
      </c>
      <c r="AG778" s="51">
        <f t="shared" si="711"/>
        <v>366.68291281302095</v>
      </c>
      <c r="AH778" s="16">
        <f t="shared" si="712"/>
        <v>250.01107691796884</v>
      </c>
      <c r="AI778" s="52">
        <f t="shared" si="679"/>
        <v>159.84819153667056</v>
      </c>
      <c r="AJ778" s="52">
        <f t="shared" si="713"/>
        <v>4.8424318158708957E-2</v>
      </c>
      <c r="AK778" s="16">
        <f t="shared" si="728"/>
        <v>36.398459341485307</v>
      </c>
      <c r="AL778" s="16">
        <f t="shared" si="729"/>
        <v>36.394582154482578</v>
      </c>
      <c r="AM778" s="32">
        <f t="shared" si="680"/>
        <v>6.1113818383239735</v>
      </c>
      <c r="AN778" s="32">
        <f t="shared" si="681"/>
        <v>-7.1557581793941247E-4</v>
      </c>
      <c r="AO778" s="32">
        <f t="shared" si="682"/>
        <v>4.9193562423872876</v>
      </c>
      <c r="AP778" s="32">
        <f t="shared" si="683"/>
        <v>-7.1557581793941247E-4</v>
      </c>
      <c r="AQ778" s="32">
        <f t="shared" si="684"/>
        <v>3.6261442517199085</v>
      </c>
      <c r="AR778" s="56">
        <f t="shared" si="731"/>
        <v>4298.3123381312844</v>
      </c>
      <c r="AS778" s="56">
        <f t="shared" si="731"/>
        <v>-0.19673122635925938</v>
      </c>
      <c r="AT778" s="56">
        <f t="shared" si="731"/>
        <v>1412.7955607079946</v>
      </c>
      <c r="AU778" s="55">
        <f t="shared" si="715"/>
        <v>0.31005890174502254</v>
      </c>
      <c r="AV778" s="56">
        <f t="shared" si="685"/>
        <v>11548.028648312624</v>
      </c>
      <c r="AW778" s="53">
        <f t="shared" si="686"/>
        <v>1.0320729825855843E-2</v>
      </c>
      <c r="AX778" s="53">
        <f t="shared" si="687"/>
        <v>9.6759500896273665E-2</v>
      </c>
      <c r="AY778" s="56">
        <f t="shared" si="688"/>
        <v>676.64335292198382</v>
      </c>
      <c r="AZ778" s="56">
        <f t="shared" si="689"/>
        <v>399.6204788416764</v>
      </c>
      <c r="BA778" s="53">
        <f t="shared" si="690"/>
        <v>7.4403432051347793E-3</v>
      </c>
      <c r="BB778" s="56">
        <f t="shared" si="691"/>
        <v>277.11281954043721</v>
      </c>
      <c r="BC778" s="56">
        <f t="shared" si="692"/>
        <v>-8.9945460129797539E-2</v>
      </c>
      <c r="BD778" s="53">
        <f t="shared" si="693"/>
        <v>-8.0386256506002942E-8</v>
      </c>
      <c r="BE778" s="32">
        <f t="shared" si="694"/>
        <v>6.1113817998307587</v>
      </c>
      <c r="BF778" s="53">
        <f t="shared" si="695"/>
        <v>1.0464507417667482E-6</v>
      </c>
      <c r="BG778" s="51">
        <f t="shared" si="716"/>
        <v>6.1113828462815007</v>
      </c>
      <c r="BH778" s="51">
        <f t="shared" si="696"/>
        <v>-8.9372221609582657E-3</v>
      </c>
      <c r="BI778" s="51">
        <f t="shared" si="697"/>
        <v>-8.3788760124987385E-2</v>
      </c>
    </row>
    <row r="779" spans="1:61" ht="12.75" customHeight="1" x14ac:dyDescent="0.2">
      <c r="A779" s="45">
        <f t="shared" si="698"/>
        <v>753</v>
      </c>
      <c r="B779" s="57">
        <f t="shared" si="717"/>
        <v>9.6759500896273665E-2</v>
      </c>
      <c r="C779" s="16">
        <f t="shared" si="699"/>
        <v>8.9010995390424341E-2</v>
      </c>
      <c r="D779" s="34">
        <f t="shared" si="700"/>
        <v>1</v>
      </c>
      <c r="E779" s="49">
        <f t="shared" si="718"/>
        <v>7.7066304836089769E-2</v>
      </c>
      <c r="F779" s="49">
        <f t="shared" si="701"/>
        <v>4.453923164612246E-2</v>
      </c>
      <c r="G779" s="20">
        <f t="shared" si="672"/>
        <v>4.453923164612246E-2</v>
      </c>
      <c r="H779" s="49">
        <f t="shared" si="702"/>
        <v>30.02508668786351</v>
      </c>
      <c r="I779" s="20">
        <f t="shared" si="673"/>
        <v>30.02508668786351</v>
      </c>
      <c r="J779" s="57">
        <f t="shared" si="703"/>
        <v>0</v>
      </c>
      <c r="K779" s="16">
        <f t="shared" si="674"/>
        <v>30.02508668786351</v>
      </c>
      <c r="L779" s="34">
        <f t="shared" si="704"/>
        <v>1</v>
      </c>
      <c r="M779" s="49">
        <f t="shared" si="719"/>
        <v>59.974943266128932</v>
      </c>
      <c r="N779" s="20">
        <f t="shared" si="720"/>
        <v>59.974943266128932</v>
      </c>
      <c r="O779" s="16">
        <f t="shared" si="705"/>
        <v>30.025056733871068</v>
      </c>
      <c r="P779" s="49">
        <f t="shared" si="721"/>
        <v>4.4539231646122446E-2</v>
      </c>
      <c r="Q779" s="20">
        <f t="shared" si="675"/>
        <v>4.4539231646122446E-2</v>
      </c>
      <c r="R779" s="49">
        <f t="shared" si="722"/>
        <v>8.9010995389635653E-2</v>
      </c>
      <c r="S779" s="20">
        <f t="shared" si="676"/>
        <v>8.9010995389635653E-2</v>
      </c>
      <c r="T779" s="57">
        <f t="shared" si="723"/>
        <v>-8.3788760124987385E-2</v>
      </c>
      <c r="U779" s="16">
        <f t="shared" si="706"/>
        <v>-6.7224552888976163E-3</v>
      </c>
      <c r="V779" s="16">
        <f t="shared" si="724"/>
        <v>-6.7224552888976163E-3</v>
      </c>
      <c r="W779" s="34">
        <f t="shared" si="677"/>
        <v>4</v>
      </c>
      <c r="X779" s="49">
        <f t="shared" si="725"/>
        <v>59.974913540056058</v>
      </c>
      <c r="Y779" s="20">
        <f t="shared" si="726"/>
        <v>59.974913540056058</v>
      </c>
      <c r="Z779" s="16">
        <f t="shared" si="707"/>
        <v>30.025086459943942</v>
      </c>
      <c r="AA779" s="49">
        <f t="shared" si="678"/>
        <v>-3.8851368756601871E-3</v>
      </c>
      <c r="AB779" s="20">
        <f t="shared" si="708"/>
        <v>359.99611486312432</v>
      </c>
      <c r="AC779" s="49">
        <f t="shared" si="709"/>
        <v>7.7643862511915726E-3</v>
      </c>
      <c r="AD779" s="20">
        <f t="shared" si="710"/>
        <v>359.99223561374879</v>
      </c>
      <c r="AF779" s="58">
        <f t="shared" si="727"/>
        <v>6.1113828462815007</v>
      </c>
      <c r="AG779" s="51">
        <f t="shared" si="711"/>
        <v>366.68297077689004</v>
      </c>
      <c r="AH779" s="16">
        <f t="shared" si="712"/>
        <v>250.01111643878869</v>
      </c>
      <c r="AI779" s="52">
        <f t="shared" si="679"/>
        <v>159.84824207308802</v>
      </c>
      <c r="AJ779" s="52">
        <f t="shared" si="713"/>
        <v>4.8424368521807537E-2</v>
      </c>
      <c r="AK779" s="16">
        <f t="shared" si="728"/>
        <v>36.446883710007114</v>
      </c>
      <c r="AL779" s="16">
        <f t="shared" si="729"/>
        <v>36.442998573131433</v>
      </c>
      <c r="AM779" s="32">
        <f t="shared" si="680"/>
        <v>6.1113828042165803</v>
      </c>
      <c r="AN779" s="32">
        <f t="shared" si="681"/>
        <v>-7.1704230559988826E-4</v>
      </c>
      <c r="AO779" s="32">
        <f t="shared" si="682"/>
        <v>4.9162910775101532</v>
      </c>
      <c r="AP779" s="32">
        <f t="shared" si="683"/>
        <v>-7.1704230559988826E-4</v>
      </c>
      <c r="AQ779" s="32">
        <f t="shared" si="684"/>
        <v>3.6303005138511844</v>
      </c>
      <c r="AR779" s="56">
        <f t="shared" ref="AR779:AT794" si="732">AR778+AO779</f>
        <v>4303.2286292087947</v>
      </c>
      <c r="AS779" s="56">
        <f t="shared" si="732"/>
        <v>-0.19744826866485926</v>
      </c>
      <c r="AT779" s="56">
        <f t="shared" si="732"/>
        <v>1416.4258612218457</v>
      </c>
      <c r="AU779" s="55">
        <f t="shared" si="715"/>
        <v>0.31005890174502254</v>
      </c>
      <c r="AV779" s="56">
        <f t="shared" si="685"/>
        <v>11548.032299251623</v>
      </c>
      <c r="AW779" s="53">
        <f t="shared" si="686"/>
        <v>1.0320733088781158E-2</v>
      </c>
      <c r="AX779" s="53">
        <f t="shared" si="687"/>
        <v>9.6759516191655126E-2</v>
      </c>
      <c r="AY779" s="56">
        <f t="shared" si="688"/>
        <v>676.6432459607397</v>
      </c>
      <c r="AZ779" s="56">
        <f t="shared" si="689"/>
        <v>399.62060518272006</v>
      </c>
      <c r="BA779" s="53">
        <f t="shared" si="690"/>
        <v>7.4403432051347793E-3</v>
      </c>
      <c r="BB779" s="56">
        <f t="shared" si="691"/>
        <v>277.11290715036887</v>
      </c>
      <c r="BC779" s="56">
        <f t="shared" si="692"/>
        <v>-9.0266372349219637E-2</v>
      </c>
      <c r="BD779" s="53">
        <f t="shared" si="693"/>
        <v>-8.0673062887883133E-8</v>
      </c>
      <c r="BE779" s="32">
        <f t="shared" si="694"/>
        <v>6.1113827656084379</v>
      </c>
      <c r="BF779" s="53">
        <f t="shared" si="695"/>
        <v>1.0485951525324549E-6</v>
      </c>
      <c r="BG779" s="51">
        <f t="shared" si="716"/>
        <v>6.1113838142035908</v>
      </c>
      <c r="BH779" s="51">
        <f t="shared" si="696"/>
        <v>-8.9372221607069216E-3</v>
      </c>
      <c r="BI779" s="51">
        <f t="shared" si="697"/>
        <v>-8.3788746877617948E-2</v>
      </c>
    </row>
    <row r="780" spans="1:61" ht="12.75" customHeight="1" x14ac:dyDescent="0.2">
      <c r="A780" s="45">
        <f t="shared" si="698"/>
        <v>754</v>
      </c>
      <c r="B780" s="57">
        <f t="shared" si="717"/>
        <v>9.6759516191655126E-2</v>
      </c>
      <c r="C780" s="16">
        <f t="shared" si="699"/>
        <v>8.8995129940428797E-2</v>
      </c>
      <c r="D780" s="34">
        <f t="shared" si="700"/>
        <v>1</v>
      </c>
      <c r="E780" s="49">
        <f t="shared" si="718"/>
        <v>7.7052545324336238E-2</v>
      </c>
      <c r="F780" s="49">
        <f t="shared" si="701"/>
        <v>4.4531332875016955E-2</v>
      </c>
      <c r="G780" s="20">
        <f t="shared" si="672"/>
        <v>4.4531332875016955E-2</v>
      </c>
      <c r="H780" s="49">
        <f t="shared" si="702"/>
        <v>30.025116403277149</v>
      </c>
      <c r="I780" s="20">
        <f t="shared" si="673"/>
        <v>30.025116403277149</v>
      </c>
      <c r="J780" s="57">
        <f t="shared" si="703"/>
        <v>0</v>
      </c>
      <c r="K780" s="16">
        <f t="shared" si="674"/>
        <v>30.025116403277149</v>
      </c>
      <c r="L780" s="34">
        <f t="shared" si="704"/>
        <v>1</v>
      </c>
      <c r="M780" s="49">
        <f t="shared" si="719"/>
        <v>59.974913540056058</v>
      </c>
      <c r="N780" s="20">
        <f t="shared" si="720"/>
        <v>59.974913540056058</v>
      </c>
      <c r="O780" s="16">
        <f t="shared" si="705"/>
        <v>30.025086459943942</v>
      </c>
      <c r="P780" s="49">
        <f t="shared" si="721"/>
        <v>4.4531332875016941E-2</v>
      </c>
      <c r="Q780" s="20">
        <f t="shared" si="675"/>
        <v>4.4531332875016941E-2</v>
      </c>
      <c r="R780" s="49">
        <f t="shared" si="722"/>
        <v>8.8995129940482809E-2</v>
      </c>
      <c r="S780" s="20">
        <f t="shared" si="676"/>
        <v>8.8995129940482809E-2</v>
      </c>
      <c r="T780" s="57">
        <f t="shared" si="723"/>
        <v>-8.3788746877617948E-2</v>
      </c>
      <c r="U780" s="16">
        <f t="shared" si="706"/>
        <v>-6.7362015532817093E-3</v>
      </c>
      <c r="V780" s="16">
        <f t="shared" si="724"/>
        <v>-6.7362015532817093E-3</v>
      </c>
      <c r="W780" s="34">
        <f t="shared" si="677"/>
        <v>4</v>
      </c>
      <c r="X780" s="49">
        <f t="shared" si="725"/>
        <v>59.974883825575766</v>
      </c>
      <c r="Y780" s="20">
        <f t="shared" si="726"/>
        <v>59.974883825575766</v>
      </c>
      <c r="Z780" s="16">
        <f t="shared" si="707"/>
        <v>30.025116174424234</v>
      </c>
      <c r="AA780" s="49">
        <f t="shared" si="678"/>
        <v>-3.8930859725267203E-3</v>
      </c>
      <c r="AB780" s="20">
        <f t="shared" si="708"/>
        <v>359.99610691402745</v>
      </c>
      <c r="AC780" s="49">
        <f t="shared" si="709"/>
        <v>7.7802654052782153E-3</v>
      </c>
      <c r="AD780" s="20">
        <f t="shared" si="710"/>
        <v>359.9922197345947</v>
      </c>
      <c r="AF780" s="58">
        <f t="shared" si="727"/>
        <v>6.1113838142035908</v>
      </c>
      <c r="AG780" s="51">
        <f t="shared" si="711"/>
        <v>366.68302885221544</v>
      </c>
      <c r="AH780" s="16">
        <f t="shared" si="712"/>
        <v>250.01115603560146</v>
      </c>
      <c r="AI780" s="52">
        <f t="shared" si="679"/>
        <v>159.84829270668786</v>
      </c>
      <c r="AJ780" s="52">
        <f t="shared" si="713"/>
        <v>4.8424418847559991E-2</v>
      </c>
      <c r="AK780" s="16">
        <f t="shared" si="728"/>
        <v>36.495308128854674</v>
      </c>
      <c r="AL780" s="16">
        <f t="shared" si="729"/>
        <v>36.491415042882124</v>
      </c>
      <c r="AM780" s="32">
        <f t="shared" si="680"/>
        <v>6.1113837719664561</v>
      </c>
      <c r="AN780" s="32">
        <f t="shared" si="681"/>
        <v>-7.1850864752961226E-4</v>
      </c>
      <c r="AO780" s="32">
        <f t="shared" si="682"/>
        <v>4.913222399345055</v>
      </c>
      <c r="AP780" s="32">
        <f t="shared" si="683"/>
        <v>-7.1850864752961226E-4</v>
      </c>
      <c r="AQ780" s="32">
        <f t="shared" si="684"/>
        <v>3.6344541904980692</v>
      </c>
      <c r="AR780" s="56">
        <f t="shared" si="732"/>
        <v>4308.1418516081394</v>
      </c>
      <c r="AS780" s="56">
        <f t="shared" si="732"/>
        <v>-0.19816677731238888</v>
      </c>
      <c r="AT780" s="56">
        <f t="shared" si="732"/>
        <v>1420.0603154123437</v>
      </c>
      <c r="AU780" s="55">
        <f t="shared" si="715"/>
        <v>0.31005890174502254</v>
      </c>
      <c r="AV780" s="56">
        <f t="shared" si="685"/>
        <v>11548.035957211441</v>
      </c>
      <c r="AW780" s="53">
        <f t="shared" si="686"/>
        <v>1.0320736357981137E-2</v>
      </c>
      <c r="AX780" s="53">
        <f t="shared" si="687"/>
        <v>9.6759531516447506E-2</v>
      </c>
      <c r="AY780" s="56">
        <f t="shared" si="688"/>
        <v>676.64313879385827</v>
      </c>
      <c r="AZ780" s="56">
        <f t="shared" si="689"/>
        <v>399.62073176671964</v>
      </c>
      <c r="BA780" s="53">
        <f t="shared" si="690"/>
        <v>7.4403432051347793E-3</v>
      </c>
      <c r="BB780" s="56">
        <f t="shared" si="691"/>
        <v>277.11299492877583</v>
      </c>
      <c r="BC780" s="56">
        <f t="shared" si="692"/>
        <v>-9.0587901637206869E-2</v>
      </c>
      <c r="BD780" s="53">
        <f t="shared" si="693"/>
        <v>-8.0960420757652608E-8</v>
      </c>
      <c r="BE780" s="32">
        <f t="shared" si="694"/>
        <v>6.1113837332431702</v>
      </c>
      <c r="BF780" s="53">
        <f t="shared" si="695"/>
        <v>1.0507393491857298E-6</v>
      </c>
      <c r="BG780" s="51">
        <f t="shared" si="716"/>
        <v>6.1113847839825191</v>
      </c>
      <c r="BH780" s="51">
        <f t="shared" si="696"/>
        <v>-8.9372221604550883E-3</v>
      </c>
      <c r="BI780" s="51">
        <f t="shared" si="697"/>
        <v>-8.3788733604779855E-2</v>
      </c>
    </row>
    <row r="781" spans="1:61" ht="12.75" customHeight="1" x14ac:dyDescent="0.2">
      <c r="A781" s="45">
        <f t="shared" si="698"/>
        <v>755</v>
      </c>
      <c r="B781" s="57">
        <f t="shared" si="717"/>
        <v>9.6759531516447506E-2</v>
      </c>
      <c r="C781" s="16">
        <f t="shared" si="699"/>
        <v>8.897926611115281E-2</v>
      </c>
      <c r="D781" s="34">
        <f t="shared" si="700"/>
        <v>1</v>
      </c>
      <c r="E781" s="49">
        <f t="shared" si="718"/>
        <v>7.7038787233034894E-2</v>
      </c>
      <c r="F781" s="49">
        <f t="shared" si="701"/>
        <v>4.4523434885040437E-2</v>
      </c>
      <c r="G781" s="20">
        <f t="shared" si="672"/>
        <v>4.4523434885040437E-2</v>
      </c>
      <c r="H781" s="49">
        <f t="shared" si="702"/>
        <v>30.025146107101165</v>
      </c>
      <c r="I781" s="20">
        <f t="shared" si="673"/>
        <v>30.025146107101165</v>
      </c>
      <c r="J781" s="57">
        <f t="shared" si="703"/>
        <v>0</v>
      </c>
      <c r="K781" s="16">
        <f t="shared" si="674"/>
        <v>30.025146107101165</v>
      </c>
      <c r="L781" s="34">
        <f t="shared" si="704"/>
        <v>1</v>
      </c>
      <c r="M781" s="49">
        <f t="shared" si="719"/>
        <v>59.974883825575766</v>
      </c>
      <c r="N781" s="20">
        <f t="shared" si="720"/>
        <v>59.974883825575766</v>
      </c>
      <c r="O781" s="16">
        <f t="shared" si="705"/>
        <v>30.025116174424234</v>
      </c>
      <c r="P781" s="49">
        <f t="shared" si="721"/>
        <v>4.4523434885040424E-2</v>
      </c>
      <c r="Q781" s="20">
        <f t="shared" si="675"/>
        <v>4.4523434885040424E-2</v>
      </c>
      <c r="R781" s="49">
        <f t="shared" si="722"/>
        <v>8.8979266114863176E-2</v>
      </c>
      <c r="S781" s="20">
        <f t="shared" si="676"/>
        <v>8.8979266114863176E-2</v>
      </c>
      <c r="T781" s="57">
        <f t="shared" si="723"/>
        <v>-8.3788733604779855E-2</v>
      </c>
      <c r="U781" s="16">
        <f t="shared" si="706"/>
        <v>-6.7499463717449609E-3</v>
      </c>
      <c r="V781" s="16">
        <f t="shared" si="724"/>
        <v>-6.7499463717449609E-3</v>
      </c>
      <c r="W781" s="34">
        <f t="shared" si="677"/>
        <v>4</v>
      </c>
      <c r="X781" s="49">
        <f t="shared" si="725"/>
        <v>59.974854122686885</v>
      </c>
      <c r="Y781" s="20">
        <f t="shared" si="726"/>
        <v>59.974854122686885</v>
      </c>
      <c r="Z781" s="16">
        <f t="shared" si="707"/>
        <v>30.025145877313115</v>
      </c>
      <c r="AA781" s="49">
        <f t="shared" si="678"/>
        <v>-3.9010342509461222E-3</v>
      </c>
      <c r="AB781" s="20">
        <f t="shared" si="708"/>
        <v>359.99609896574907</v>
      </c>
      <c r="AC781" s="49">
        <f t="shared" si="709"/>
        <v>7.7961429310989712E-3</v>
      </c>
      <c r="AD781" s="20">
        <f t="shared" si="710"/>
        <v>359.99220385706889</v>
      </c>
      <c r="AF781" s="58">
        <f t="shared" si="727"/>
        <v>6.1113847839825191</v>
      </c>
      <c r="AG781" s="51">
        <f t="shared" si="711"/>
        <v>366.68308703895116</v>
      </c>
      <c r="AH781" s="16">
        <f t="shared" si="712"/>
        <v>250.01119570837579</v>
      </c>
      <c r="AI781" s="52">
        <f t="shared" si="679"/>
        <v>159.84834343743003</v>
      </c>
      <c r="AJ781" s="52">
        <f t="shared" si="713"/>
        <v>4.8424469135966319E-2</v>
      </c>
      <c r="AK781" s="16">
        <f t="shared" si="728"/>
        <v>36.54373259799064</v>
      </c>
      <c r="AL781" s="16">
        <f t="shared" si="729"/>
        <v>36.53983156373971</v>
      </c>
      <c r="AM781" s="32">
        <f t="shared" si="680"/>
        <v>6.1113847415728371</v>
      </c>
      <c r="AN781" s="32">
        <f t="shared" si="681"/>
        <v>-7.1997483591509904E-4</v>
      </c>
      <c r="AO781" s="32">
        <f t="shared" si="682"/>
        <v>4.910150210067286</v>
      </c>
      <c r="AP781" s="32">
        <f t="shared" si="683"/>
        <v>-7.1997483591509904E-4</v>
      </c>
      <c r="AQ781" s="32">
        <f t="shared" si="684"/>
        <v>3.6386052786892784</v>
      </c>
      <c r="AR781" s="56">
        <f t="shared" si="732"/>
        <v>4313.0520018182069</v>
      </c>
      <c r="AS781" s="56">
        <f t="shared" si="732"/>
        <v>-0.19888675214830398</v>
      </c>
      <c r="AT781" s="56">
        <f t="shared" si="732"/>
        <v>1423.698920691033</v>
      </c>
      <c r="AU781" s="55">
        <f t="shared" si="715"/>
        <v>0.31005890174502254</v>
      </c>
      <c r="AV781" s="56">
        <f t="shared" si="685"/>
        <v>11548.039622189182</v>
      </c>
      <c r="AW781" s="53">
        <f t="shared" si="686"/>
        <v>1.0320739633453186E-2</v>
      </c>
      <c r="AX781" s="53">
        <f t="shared" si="687"/>
        <v>9.6759546870638549E-2</v>
      </c>
      <c r="AY781" s="56">
        <f t="shared" si="688"/>
        <v>676.64303142142444</v>
      </c>
      <c r="AZ781" s="56">
        <f t="shared" si="689"/>
        <v>399.62085859357506</v>
      </c>
      <c r="BA781" s="53">
        <f t="shared" si="690"/>
        <v>7.4403432051347793E-3</v>
      </c>
      <c r="BB781" s="56">
        <f t="shared" si="691"/>
        <v>277.11308287558882</v>
      </c>
      <c r="BC781" s="56">
        <f t="shared" si="692"/>
        <v>-9.0910047739441779E-2</v>
      </c>
      <c r="BD781" s="53">
        <f t="shared" si="693"/>
        <v>-8.1248329888022225E-8</v>
      </c>
      <c r="BE781" s="32">
        <f t="shared" si="694"/>
        <v>6.1113847027341892</v>
      </c>
      <c r="BF781" s="53">
        <f t="shared" si="695"/>
        <v>1.0528833202984959E-6</v>
      </c>
      <c r="BG781" s="51">
        <f t="shared" si="716"/>
        <v>6.1113857556175093</v>
      </c>
      <c r="BH781" s="51">
        <f t="shared" si="696"/>
        <v>-8.9372221602027676E-3</v>
      </c>
      <c r="BI781" s="51">
        <f t="shared" si="697"/>
        <v>-8.3788720306483613E-2</v>
      </c>
    </row>
    <row r="782" spans="1:61" ht="12.75" customHeight="1" x14ac:dyDescent="0.2">
      <c r="A782" s="45">
        <f t="shared" si="698"/>
        <v>756</v>
      </c>
      <c r="B782" s="57">
        <f t="shared" si="717"/>
        <v>9.6759546870638549E-2</v>
      </c>
      <c r="C782" s="16">
        <f t="shared" si="699"/>
        <v>8.8963403939544605E-2</v>
      </c>
      <c r="D782" s="34">
        <f t="shared" si="700"/>
        <v>1</v>
      </c>
      <c r="E782" s="49">
        <f t="shared" si="718"/>
        <v>7.7025030594168792E-2</v>
      </c>
      <c r="F782" s="49">
        <f t="shared" si="701"/>
        <v>4.4515537694693248E-2</v>
      </c>
      <c r="G782" s="20">
        <f t="shared" si="672"/>
        <v>4.4515537694693248E-2</v>
      </c>
      <c r="H782" s="49">
        <f t="shared" si="702"/>
        <v>30.025175799336793</v>
      </c>
      <c r="I782" s="20">
        <f t="shared" si="673"/>
        <v>30.025175799336793</v>
      </c>
      <c r="J782" s="57">
        <f t="shared" si="703"/>
        <v>0</v>
      </c>
      <c r="K782" s="16">
        <f t="shared" si="674"/>
        <v>30.025175799336793</v>
      </c>
      <c r="L782" s="34">
        <f t="shared" si="704"/>
        <v>1</v>
      </c>
      <c r="M782" s="49">
        <f t="shared" si="719"/>
        <v>59.974854122686871</v>
      </c>
      <c r="N782" s="20">
        <f t="shared" si="720"/>
        <v>59.974854122686871</v>
      </c>
      <c r="O782" s="16">
        <f t="shared" si="705"/>
        <v>30.025145877313129</v>
      </c>
      <c r="P782" s="49">
        <f t="shared" si="721"/>
        <v>4.4515537694693262E-2</v>
      </c>
      <c r="Q782" s="20">
        <f t="shared" si="675"/>
        <v>4.4515537694693262E-2</v>
      </c>
      <c r="R782" s="49">
        <f t="shared" si="722"/>
        <v>8.8963403938221192E-2</v>
      </c>
      <c r="S782" s="20">
        <f t="shared" si="676"/>
        <v>8.8963403938221192E-2</v>
      </c>
      <c r="T782" s="57">
        <f t="shared" si="723"/>
        <v>-8.3788720306483613E-2</v>
      </c>
      <c r="U782" s="16">
        <f t="shared" si="706"/>
        <v>-6.7636897123148215E-3</v>
      </c>
      <c r="V782" s="16">
        <f t="shared" si="724"/>
        <v>-6.7636897123148215E-3</v>
      </c>
      <c r="W782" s="34">
        <f t="shared" si="677"/>
        <v>4</v>
      </c>
      <c r="X782" s="49">
        <f t="shared" si="725"/>
        <v>59.974824431388228</v>
      </c>
      <c r="Y782" s="20">
        <f t="shared" si="726"/>
        <v>59.974824431388228</v>
      </c>
      <c r="Z782" s="16">
        <f t="shared" si="707"/>
        <v>30.025175568611772</v>
      </c>
      <c r="AA782" s="49">
        <f t="shared" si="678"/>
        <v>-3.9089816924263799E-3</v>
      </c>
      <c r="AB782" s="20">
        <f t="shared" si="708"/>
        <v>359.9960910183076</v>
      </c>
      <c r="AC782" s="49">
        <f t="shared" si="709"/>
        <v>7.8120187452596981E-3</v>
      </c>
      <c r="AD782" s="20">
        <f t="shared" si="710"/>
        <v>359.99218798125474</v>
      </c>
      <c r="AF782" s="58">
        <f t="shared" si="727"/>
        <v>6.1113857556175093</v>
      </c>
      <c r="AG782" s="51">
        <f t="shared" si="711"/>
        <v>366.68314533705058</v>
      </c>
      <c r="AH782" s="16">
        <f t="shared" si="712"/>
        <v>250.01123545707995</v>
      </c>
      <c r="AI782" s="52">
        <f t="shared" si="679"/>
        <v>159.84839426527398</v>
      </c>
      <c r="AJ782" s="52">
        <f t="shared" si="713"/>
        <v>4.8424519387083365E-2</v>
      </c>
      <c r="AK782" s="16">
        <f t="shared" si="728"/>
        <v>36.592157117377724</v>
      </c>
      <c r="AL782" s="16">
        <f t="shared" si="729"/>
        <v>36.588248135685319</v>
      </c>
      <c r="AM782" s="32">
        <f t="shared" si="680"/>
        <v>6.1113857130349469</v>
      </c>
      <c r="AN782" s="32">
        <f t="shared" si="681"/>
        <v>-7.2144086734720638E-4</v>
      </c>
      <c r="AO782" s="32">
        <f t="shared" si="682"/>
        <v>4.9070745118561661</v>
      </c>
      <c r="AP782" s="32">
        <f t="shared" si="683"/>
        <v>-7.2144086734720638E-4</v>
      </c>
      <c r="AQ782" s="32">
        <f t="shared" si="684"/>
        <v>3.6427537754532953</v>
      </c>
      <c r="AR782" s="56">
        <f t="shared" si="732"/>
        <v>4317.959076330063</v>
      </c>
      <c r="AS782" s="56">
        <f t="shared" si="732"/>
        <v>-0.19960819301565119</v>
      </c>
      <c r="AT782" s="56">
        <f t="shared" si="732"/>
        <v>1427.3416744664862</v>
      </c>
      <c r="AU782" s="55">
        <f t="shared" si="715"/>
        <v>0.31005890174502254</v>
      </c>
      <c r="AV782" s="56">
        <f t="shared" si="685"/>
        <v>11548.043294181916</v>
      </c>
      <c r="AW782" s="53">
        <f t="shared" si="686"/>
        <v>1.0320742915194693E-2</v>
      </c>
      <c r="AX782" s="53">
        <f t="shared" si="687"/>
        <v>9.6759562254216044E-2</v>
      </c>
      <c r="AY782" s="56">
        <f t="shared" si="688"/>
        <v>676.6429238435245</v>
      </c>
      <c r="AZ782" s="56">
        <f t="shared" si="689"/>
        <v>399.62098566318497</v>
      </c>
      <c r="BA782" s="53">
        <f t="shared" si="690"/>
        <v>7.4403432051347793E-3</v>
      </c>
      <c r="BB782" s="56">
        <f t="shared" si="691"/>
        <v>277.11317099073739</v>
      </c>
      <c r="BC782" s="56">
        <f t="shared" si="692"/>
        <v>-9.1232810397855246E-2</v>
      </c>
      <c r="BD782" s="53">
        <f t="shared" si="693"/>
        <v>-8.1536790048349848E-8</v>
      </c>
      <c r="BE782" s="32">
        <f t="shared" si="694"/>
        <v>6.1113856740807195</v>
      </c>
      <c r="BF782" s="53">
        <f t="shared" si="695"/>
        <v>1.0550270608835487E-6</v>
      </c>
      <c r="BG782" s="51">
        <f t="shared" si="716"/>
        <v>6.1113867291077808</v>
      </c>
      <c r="BH782" s="51">
        <f t="shared" si="696"/>
        <v>-8.9372221599499577E-3</v>
      </c>
      <c r="BI782" s="51">
        <f t="shared" si="697"/>
        <v>-8.3788706982739922E-2</v>
      </c>
    </row>
    <row r="783" spans="1:61" ht="12.75" customHeight="1" x14ac:dyDescent="0.2">
      <c r="A783" s="45">
        <f t="shared" si="698"/>
        <v>757</v>
      </c>
      <c r="B783" s="57">
        <f t="shared" si="717"/>
        <v>9.6759562254216044E-2</v>
      </c>
      <c r="C783" s="16">
        <f t="shared" si="699"/>
        <v>8.8947543508936633E-2</v>
      </c>
      <c r="D783" s="34">
        <f t="shared" si="700"/>
        <v>1</v>
      </c>
      <c r="E783" s="49">
        <f t="shared" si="718"/>
        <v>7.7011275479880598E-2</v>
      </c>
      <c r="F783" s="49">
        <f t="shared" si="701"/>
        <v>4.4507641345685571E-2</v>
      </c>
      <c r="G783" s="20">
        <f t="shared" si="672"/>
        <v>4.4507641345685571E-2</v>
      </c>
      <c r="H783" s="49">
        <f t="shared" si="702"/>
        <v>30.025205479985228</v>
      </c>
      <c r="I783" s="20">
        <f t="shared" si="673"/>
        <v>30.025205479985228</v>
      </c>
      <c r="J783" s="57">
        <f t="shared" si="703"/>
        <v>0</v>
      </c>
      <c r="K783" s="16">
        <f t="shared" si="674"/>
        <v>30.025205479985228</v>
      </c>
      <c r="L783" s="34">
        <f t="shared" si="704"/>
        <v>1</v>
      </c>
      <c r="M783" s="49">
        <f t="shared" si="719"/>
        <v>59.974824431388235</v>
      </c>
      <c r="N783" s="20">
        <f t="shared" si="720"/>
        <v>59.974824431388235</v>
      </c>
      <c r="O783" s="16">
        <f t="shared" si="705"/>
        <v>30.025175568611765</v>
      </c>
      <c r="P783" s="49">
        <f t="shared" si="721"/>
        <v>4.4507641345685557E-2</v>
      </c>
      <c r="Q783" s="20">
        <f t="shared" si="675"/>
        <v>4.4507641345685557E-2</v>
      </c>
      <c r="R783" s="49">
        <f t="shared" si="722"/>
        <v>8.8947543509790186E-2</v>
      </c>
      <c r="S783" s="20">
        <f t="shared" si="676"/>
        <v>8.8947543509790186E-2</v>
      </c>
      <c r="T783" s="57">
        <f t="shared" si="723"/>
        <v>-8.3788706982739922E-2</v>
      </c>
      <c r="U783" s="16">
        <f t="shared" si="706"/>
        <v>-6.7774315028593241E-3</v>
      </c>
      <c r="V783" s="16">
        <f t="shared" si="724"/>
        <v>-6.7774315028593241E-3</v>
      </c>
      <c r="W783" s="34">
        <f t="shared" si="677"/>
        <v>4</v>
      </c>
      <c r="X783" s="49">
        <f t="shared" si="725"/>
        <v>59.974794751678537</v>
      </c>
      <c r="Y783" s="20">
        <f t="shared" si="726"/>
        <v>59.974794751678537</v>
      </c>
      <c r="Z783" s="16">
        <f t="shared" si="707"/>
        <v>30.025205248321463</v>
      </c>
      <c r="AA783" s="49">
        <f t="shared" si="678"/>
        <v>-3.9169282552657721E-3</v>
      </c>
      <c r="AB783" s="20">
        <f t="shared" si="708"/>
        <v>359.99608307174475</v>
      </c>
      <c r="AC783" s="49">
        <f t="shared" si="709"/>
        <v>7.8278927185153752E-3</v>
      </c>
      <c r="AD783" s="20">
        <f t="shared" si="710"/>
        <v>359.99217210728148</v>
      </c>
      <c r="AF783" s="58">
        <f t="shared" si="727"/>
        <v>6.1113867291077808</v>
      </c>
      <c r="AG783" s="51">
        <f t="shared" si="711"/>
        <v>366.68320374646686</v>
      </c>
      <c r="AH783" s="16">
        <f t="shared" si="712"/>
        <v>250.01127528168198</v>
      </c>
      <c r="AI783" s="52">
        <f t="shared" si="679"/>
        <v>159.84844519017886</v>
      </c>
      <c r="AJ783" s="52">
        <f t="shared" si="713"/>
        <v>4.8424569600911127E-2</v>
      </c>
      <c r="AK783" s="16">
        <f t="shared" si="728"/>
        <v>36.640581686978635</v>
      </c>
      <c r="AL783" s="16">
        <f t="shared" si="729"/>
        <v>36.636664758723384</v>
      </c>
      <c r="AM783" s="32">
        <f t="shared" si="680"/>
        <v>6.1113866863520059</v>
      </c>
      <c r="AN783" s="32">
        <f t="shared" si="681"/>
        <v>-7.2290673413323103E-4</v>
      </c>
      <c r="AO783" s="32">
        <f t="shared" si="682"/>
        <v>4.9039953068920461</v>
      </c>
      <c r="AP783" s="32">
        <f t="shared" si="683"/>
        <v>-7.2290673413323103E-4</v>
      </c>
      <c r="AQ783" s="32">
        <f t="shared" si="684"/>
        <v>3.6468996778224292</v>
      </c>
      <c r="AR783" s="56">
        <f t="shared" si="732"/>
        <v>4322.8630716369553</v>
      </c>
      <c r="AS783" s="56">
        <f t="shared" si="732"/>
        <v>-0.20033109974978441</v>
      </c>
      <c r="AT783" s="56">
        <f t="shared" si="732"/>
        <v>1430.9885741443086</v>
      </c>
      <c r="AU783" s="55">
        <f t="shared" si="715"/>
        <v>0.31005890174502254</v>
      </c>
      <c r="AV783" s="56">
        <f t="shared" si="685"/>
        <v>11548.046973186694</v>
      </c>
      <c r="AW783" s="53">
        <f t="shared" si="686"/>
        <v>1.0320746203203019E-2</v>
      </c>
      <c r="AX783" s="53">
        <f t="shared" si="687"/>
        <v>9.6759577667167598E-2</v>
      </c>
      <c r="AY783" s="56">
        <f t="shared" si="688"/>
        <v>676.64281606024508</v>
      </c>
      <c r="AZ783" s="56">
        <f t="shared" si="689"/>
        <v>399.62111297544715</v>
      </c>
      <c r="BA783" s="53">
        <f t="shared" si="690"/>
        <v>7.4403432051347793E-3</v>
      </c>
      <c r="BB783" s="56">
        <f t="shared" si="691"/>
        <v>277.11325927415083</v>
      </c>
      <c r="BC783" s="56">
        <f t="shared" si="692"/>
        <v>-9.1556189352900219E-2</v>
      </c>
      <c r="BD783" s="53">
        <f t="shared" si="693"/>
        <v>-8.1825801006672542E-8</v>
      </c>
      <c r="BE783" s="32">
        <f t="shared" si="694"/>
        <v>6.1113866472819796</v>
      </c>
      <c r="BF783" s="53">
        <f t="shared" si="695"/>
        <v>1.0571705596894588E-6</v>
      </c>
      <c r="BG783" s="51">
        <f t="shared" si="716"/>
        <v>6.1113877044525395</v>
      </c>
      <c r="BH783" s="51">
        <f t="shared" si="696"/>
        <v>-8.9372221596966638E-3</v>
      </c>
      <c r="BI783" s="51">
        <f t="shared" si="697"/>
        <v>-8.3788693633559549E-2</v>
      </c>
    </row>
    <row r="784" spans="1:61" ht="12.75" customHeight="1" x14ac:dyDescent="0.2">
      <c r="A784" s="45">
        <f t="shared" si="698"/>
        <v>758</v>
      </c>
      <c r="B784" s="57">
        <f t="shared" si="717"/>
        <v>9.6759577667167598E-2</v>
      </c>
      <c r="C784" s="16">
        <f t="shared" si="699"/>
        <v>8.8931684948647671E-2</v>
      </c>
      <c r="D784" s="34">
        <f t="shared" si="700"/>
        <v>1</v>
      </c>
      <c r="E784" s="49">
        <f t="shared" si="718"/>
        <v>7.6997522002128074E-2</v>
      </c>
      <c r="F784" s="49">
        <f t="shared" si="701"/>
        <v>4.449974590273853E-2</v>
      </c>
      <c r="G784" s="20">
        <f t="shared" si="672"/>
        <v>4.449974590273853E-2</v>
      </c>
      <c r="H784" s="49">
        <f t="shared" si="702"/>
        <v>30.025235149047845</v>
      </c>
      <c r="I784" s="20">
        <f t="shared" si="673"/>
        <v>30.025235149047845</v>
      </c>
      <c r="J784" s="57">
        <f t="shared" si="703"/>
        <v>0</v>
      </c>
      <c r="K784" s="16">
        <f t="shared" si="674"/>
        <v>30.025235149047845</v>
      </c>
      <c r="L784" s="34">
        <f t="shared" si="704"/>
        <v>1</v>
      </c>
      <c r="M784" s="49">
        <f t="shared" si="719"/>
        <v>59.974794751678537</v>
      </c>
      <c r="N784" s="20">
        <f t="shared" si="720"/>
        <v>59.974794751678537</v>
      </c>
      <c r="O784" s="16">
        <f t="shared" si="705"/>
        <v>30.025205248321463</v>
      </c>
      <c r="P784" s="49">
        <f t="shared" si="721"/>
        <v>4.449974590273853E-2</v>
      </c>
      <c r="Q784" s="20">
        <f t="shared" si="675"/>
        <v>4.449974590273853E-2</v>
      </c>
      <c r="R784" s="49">
        <f t="shared" si="722"/>
        <v>8.8931684949362558E-2</v>
      </c>
      <c r="S784" s="20">
        <f t="shared" si="676"/>
        <v>8.8931684949362558E-2</v>
      </c>
      <c r="T784" s="57">
        <f t="shared" si="723"/>
        <v>-8.3788693633559549E-2</v>
      </c>
      <c r="U784" s="16">
        <f t="shared" si="706"/>
        <v>-6.7911716314314752E-3</v>
      </c>
      <c r="V784" s="16">
        <f t="shared" si="724"/>
        <v>-6.7911716314314752E-3</v>
      </c>
      <c r="W784" s="34">
        <f t="shared" si="677"/>
        <v>4</v>
      </c>
      <c r="X784" s="49">
        <f t="shared" si="725"/>
        <v>59.974765083556477</v>
      </c>
      <c r="Y784" s="20">
        <f t="shared" si="726"/>
        <v>59.974765083556477</v>
      </c>
      <c r="Z784" s="16">
        <f t="shared" si="707"/>
        <v>30.025234916443523</v>
      </c>
      <c r="AA784" s="49">
        <f t="shared" si="678"/>
        <v>-3.9248738747518132E-3</v>
      </c>
      <c r="AB784" s="20">
        <f t="shared" si="708"/>
        <v>359.99607512612522</v>
      </c>
      <c r="AC784" s="49">
        <f t="shared" si="709"/>
        <v>7.8437648620361105E-3</v>
      </c>
      <c r="AD784" s="20">
        <f t="shared" si="710"/>
        <v>359.99215623513794</v>
      </c>
      <c r="AF784" s="58">
        <f t="shared" si="727"/>
        <v>6.1113877044525395</v>
      </c>
      <c r="AG784" s="51">
        <f t="shared" si="711"/>
        <v>366.68326226715237</v>
      </c>
      <c r="AH784" s="16">
        <f t="shared" si="712"/>
        <v>250.01131518214936</v>
      </c>
      <c r="AI784" s="52">
        <f t="shared" si="679"/>
        <v>159.84849621210316</v>
      </c>
      <c r="AJ784" s="52">
        <f t="shared" si="713"/>
        <v>4.842461977750645E-2</v>
      </c>
      <c r="AK784" s="16">
        <f t="shared" si="728"/>
        <v>36.689006306756141</v>
      </c>
      <c r="AL784" s="16">
        <f t="shared" si="729"/>
        <v>36.685081432881361</v>
      </c>
      <c r="AM784" s="32">
        <f t="shared" si="680"/>
        <v>6.1113876615232217</v>
      </c>
      <c r="AN784" s="32">
        <f t="shared" si="681"/>
        <v>-7.2437242433363901E-4</v>
      </c>
      <c r="AO784" s="32">
        <f t="shared" si="682"/>
        <v>4.9009125973563128</v>
      </c>
      <c r="AP784" s="32">
        <f t="shared" si="683"/>
        <v>-7.2437242433363901E-4</v>
      </c>
      <c r="AQ784" s="32">
        <f t="shared" si="684"/>
        <v>3.6510429828327782</v>
      </c>
      <c r="AR784" s="56">
        <f t="shared" si="732"/>
        <v>4327.7639842343115</v>
      </c>
      <c r="AS784" s="56">
        <f t="shared" si="732"/>
        <v>-0.20105547217411807</v>
      </c>
      <c r="AT784" s="56">
        <f t="shared" si="732"/>
        <v>1434.6396171271413</v>
      </c>
      <c r="AU784" s="55">
        <f t="shared" si="715"/>
        <v>0.31005890174502254</v>
      </c>
      <c r="AV784" s="56">
        <f t="shared" si="685"/>
        <v>11548.050659200517</v>
      </c>
      <c r="AW784" s="53">
        <f t="shared" si="686"/>
        <v>1.0320749497475485E-2</v>
      </c>
      <c r="AX784" s="53">
        <f t="shared" si="687"/>
        <v>9.6759593109480624E-2</v>
      </c>
      <c r="AY784" s="56">
        <f t="shared" si="688"/>
        <v>676.64270807167429</v>
      </c>
      <c r="AZ784" s="56">
        <f t="shared" si="689"/>
        <v>399.62124053025786</v>
      </c>
      <c r="BA784" s="53">
        <f t="shared" si="690"/>
        <v>7.4403432051347793E-3</v>
      </c>
      <c r="BB784" s="56">
        <f t="shared" si="691"/>
        <v>277.11334772575708</v>
      </c>
      <c r="BC784" s="56">
        <f t="shared" si="692"/>
        <v>-9.1880184340652704E-2</v>
      </c>
      <c r="BD784" s="53">
        <f t="shared" si="693"/>
        <v>-8.2115362527115559E-8</v>
      </c>
      <c r="BE784" s="32">
        <f t="shared" si="694"/>
        <v>6.111387622337177</v>
      </c>
      <c r="BF784" s="53">
        <f t="shared" si="695"/>
        <v>1.0593137992542915E-6</v>
      </c>
      <c r="BG784" s="51">
        <f t="shared" si="716"/>
        <v>6.1113886816509764</v>
      </c>
      <c r="BH784" s="51">
        <f t="shared" si="696"/>
        <v>-8.9372221594428859E-3</v>
      </c>
      <c r="BI784" s="51">
        <f t="shared" si="697"/>
        <v>-8.3788680258953405E-2</v>
      </c>
    </row>
    <row r="785" spans="1:61" ht="12.75" customHeight="1" x14ac:dyDescent="0.2">
      <c r="A785" s="45">
        <f t="shared" si="698"/>
        <v>759</v>
      </c>
      <c r="B785" s="57">
        <f t="shared" si="717"/>
        <v>9.6759593109480624E-2</v>
      </c>
      <c r="C785" s="16">
        <f t="shared" si="699"/>
        <v>8.8915828247422724E-2</v>
      </c>
      <c r="D785" s="34">
        <f t="shared" si="700"/>
        <v>1</v>
      </c>
      <c r="E785" s="49">
        <f t="shared" si="718"/>
        <v>7.6983770151159314E-2</v>
      </c>
      <c r="F785" s="49">
        <f t="shared" si="701"/>
        <v>4.4491851360233016E-2</v>
      </c>
      <c r="G785" s="20">
        <f t="shared" si="672"/>
        <v>4.4491851360233016E-2</v>
      </c>
      <c r="H785" s="49">
        <f t="shared" si="702"/>
        <v>30.025264806525964</v>
      </c>
      <c r="I785" s="20">
        <f t="shared" si="673"/>
        <v>30.025264806525964</v>
      </c>
      <c r="J785" s="57">
        <f t="shared" si="703"/>
        <v>0</v>
      </c>
      <c r="K785" s="16">
        <f t="shared" si="674"/>
        <v>30.025264806525964</v>
      </c>
      <c r="L785" s="34">
        <f t="shared" si="704"/>
        <v>1</v>
      </c>
      <c r="M785" s="49">
        <f t="shared" si="719"/>
        <v>59.974765083556477</v>
      </c>
      <c r="N785" s="20">
        <f t="shared" si="720"/>
        <v>59.974765083556477</v>
      </c>
      <c r="O785" s="16">
        <f t="shared" si="705"/>
        <v>30.025234916443523</v>
      </c>
      <c r="P785" s="49">
        <f t="shared" si="721"/>
        <v>4.4491851360233016E-2</v>
      </c>
      <c r="Q785" s="20">
        <f t="shared" si="675"/>
        <v>4.4491851360233016E-2</v>
      </c>
      <c r="R785" s="49">
        <f t="shared" si="722"/>
        <v>8.8915828245615516E-2</v>
      </c>
      <c r="S785" s="20">
        <f t="shared" si="676"/>
        <v>8.8915828245615516E-2</v>
      </c>
      <c r="T785" s="57">
        <f t="shared" si="723"/>
        <v>-8.3788680258953405E-2</v>
      </c>
      <c r="U785" s="16">
        <f t="shared" si="706"/>
        <v>-6.8049101077940904E-3</v>
      </c>
      <c r="V785" s="16">
        <f t="shared" si="724"/>
        <v>-6.8049101077940904E-3</v>
      </c>
      <c r="W785" s="34">
        <f t="shared" si="677"/>
        <v>4</v>
      </c>
      <c r="X785" s="49">
        <f t="shared" si="725"/>
        <v>59.974735427020718</v>
      </c>
      <c r="Y785" s="20">
        <f t="shared" si="726"/>
        <v>59.974735427020718</v>
      </c>
      <c r="Z785" s="16">
        <f t="shared" si="707"/>
        <v>30.025264572979282</v>
      </c>
      <c r="AA785" s="49">
        <f t="shared" si="678"/>
        <v>-3.9328185565124666E-3</v>
      </c>
      <c r="AB785" s="20">
        <f t="shared" si="708"/>
        <v>359.99606718144349</v>
      </c>
      <c r="AC785" s="49">
        <f t="shared" si="709"/>
        <v>7.859635094157982E-3</v>
      </c>
      <c r="AD785" s="20">
        <f t="shared" si="710"/>
        <v>359.99214036490582</v>
      </c>
      <c r="AF785" s="58">
        <f t="shared" si="727"/>
        <v>6.1113886816509764</v>
      </c>
      <c r="AG785" s="51">
        <f t="shared" si="711"/>
        <v>366.68332089905857</v>
      </c>
      <c r="AH785" s="16">
        <f t="shared" si="712"/>
        <v>250.01135515844905</v>
      </c>
      <c r="AI785" s="52">
        <f t="shared" si="679"/>
        <v>159.84854733100471</v>
      </c>
      <c r="AJ785" s="52">
        <f t="shared" si="713"/>
        <v>4.8424669916755647E-2</v>
      </c>
      <c r="AK785" s="16">
        <f t="shared" si="728"/>
        <v>36.737430976672897</v>
      </c>
      <c r="AL785" s="16">
        <f t="shared" si="729"/>
        <v>36.73349815811639</v>
      </c>
      <c r="AM785" s="32">
        <f t="shared" si="680"/>
        <v>6.1113886385477842</v>
      </c>
      <c r="AN785" s="32">
        <f t="shared" si="681"/>
        <v>-7.258379389909229E-4</v>
      </c>
      <c r="AO785" s="32">
        <f t="shared" si="682"/>
        <v>4.8978263854373276</v>
      </c>
      <c r="AP785" s="32">
        <f t="shared" si="683"/>
        <v>-7.258379389909229E-4</v>
      </c>
      <c r="AQ785" s="32">
        <f t="shared" si="684"/>
        <v>3.6551836875162462</v>
      </c>
      <c r="AR785" s="56">
        <f t="shared" si="732"/>
        <v>4332.6618106197484</v>
      </c>
      <c r="AS785" s="56">
        <f t="shared" si="732"/>
        <v>-0.20178131011310899</v>
      </c>
      <c r="AT785" s="56">
        <f t="shared" si="732"/>
        <v>1438.2948008146575</v>
      </c>
      <c r="AU785" s="55">
        <f t="shared" si="715"/>
        <v>0.31005890174502254</v>
      </c>
      <c r="AV785" s="56">
        <f t="shared" si="685"/>
        <v>11548.054352220339</v>
      </c>
      <c r="AW785" s="53">
        <f t="shared" si="686"/>
        <v>1.0320752798009366E-2</v>
      </c>
      <c r="AX785" s="53">
        <f t="shared" si="687"/>
        <v>9.6759608581142353E-2</v>
      </c>
      <c r="AY785" s="56">
        <f t="shared" si="688"/>
        <v>676.64259987790172</v>
      </c>
      <c r="AZ785" s="56">
        <f t="shared" si="689"/>
        <v>399.62136832751179</v>
      </c>
      <c r="BA785" s="53">
        <f t="shared" si="690"/>
        <v>7.4403432051347793E-3</v>
      </c>
      <c r="BB785" s="56">
        <f t="shared" si="691"/>
        <v>277.11343634548308</v>
      </c>
      <c r="BC785" s="56">
        <f t="shared" si="692"/>
        <v>-9.2204795093152825E-2</v>
      </c>
      <c r="BD785" s="53">
        <f t="shared" si="693"/>
        <v>-8.2405474370197193E-8</v>
      </c>
      <c r="BE785" s="32">
        <f t="shared" si="694"/>
        <v>6.1113885992455019</v>
      </c>
      <c r="BF785" s="53">
        <f t="shared" si="695"/>
        <v>1.0614567811008892E-6</v>
      </c>
      <c r="BG785" s="51">
        <f t="shared" si="716"/>
        <v>6.1113896607022831</v>
      </c>
      <c r="BH785" s="51">
        <f t="shared" si="696"/>
        <v>-8.9372221591886257E-3</v>
      </c>
      <c r="BI785" s="51">
        <f t="shared" si="697"/>
        <v>-8.3788666858932603E-2</v>
      </c>
    </row>
    <row r="786" spans="1:61" ht="12.75" customHeight="1" x14ac:dyDescent="0.2">
      <c r="A786" s="45">
        <f t="shared" si="698"/>
        <v>760</v>
      </c>
      <c r="B786" s="57">
        <f t="shared" si="717"/>
        <v>9.6759608581142353E-2</v>
      </c>
      <c r="C786" s="16">
        <f t="shared" si="699"/>
        <v>8.8899973486945782E-2</v>
      </c>
      <c r="D786" s="34">
        <f t="shared" si="700"/>
        <v>1</v>
      </c>
      <c r="E786" s="49">
        <f t="shared" si="718"/>
        <v>7.6970019997689404E-2</v>
      </c>
      <c r="F786" s="49">
        <f t="shared" si="701"/>
        <v>4.4483957759054893E-2</v>
      </c>
      <c r="G786" s="20">
        <f t="shared" si="672"/>
        <v>4.4483957759054893E-2</v>
      </c>
      <c r="H786" s="49">
        <f t="shared" si="702"/>
        <v>30.025294452420972</v>
      </c>
      <c r="I786" s="20">
        <f t="shared" si="673"/>
        <v>30.025294452420972</v>
      </c>
      <c r="J786" s="57">
        <f t="shared" si="703"/>
        <v>0</v>
      </c>
      <c r="K786" s="16">
        <f t="shared" si="674"/>
        <v>30.025294452420972</v>
      </c>
      <c r="L786" s="34">
        <f t="shared" si="704"/>
        <v>1</v>
      </c>
      <c r="M786" s="49">
        <f t="shared" si="719"/>
        <v>59.974735427020718</v>
      </c>
      <c r="N786" s="20">
        <f t="shared" si="720"/>
        <v>59.974735427020718</v>
      </c>
      <c r="O786" s="16">
        <f t="shared" si="705"/>
        <v>30.025264572979282</v>
      </c>
      <c r="P786" s="49">
        <f t="shared" si="721"/>
        <v>4.4483957759054893E-2</v>
      </c>
      <c r="Q786" s="20">
        <f t="shared" si="675"/>
        <v>4.4483957759054893E-2</v>
      </c>
      <c r="R786" s="49">
        <f t="shared" si="722"/>
        <v>8.8899973485658118E-2</v>
      </c>
      <c r="S786" s="20">
        <f t="shared" si="676"/>
        <v>8.8899973485658118E-2</v>
      </c>
      <c r="T786" s="57">
        <f t="shared" si="723"/>
        <v>-8.3788666858932603E-2</v>
      </c>
      <c r="U786" s="16">
        <f t="shared" si="706"/>
        <v>-6.8186468612431994E-3</v>
      </c>
      <c r="V786" s="16">
        <f t="shared" si="724"/>
        <v>-6.8186468612431994E-3</v>
      </c>
      <c r="W786" s="34">
        <f t="shared" si="677"/>
        <v>4</v>
      </c>
      <c r="X786" s="49">
        <f t="shared" si="725"/>
        <v>59.974705782069826</v>
      </c>
      <c r="Y786" s="20">
        <f t="shared" si="726"/>
        <v>59.974705782069826</v>
      </c>
      <c r="Z786" s="16">
        <f t="shared" si="707"/>
        <v>30.025294217930174</v>
      </c>
      <c r="AA786" s="49">
        <f t="shared" si="678"/>
        <v>-3.9407622596708408E-3</v>
      </c>
      <c r="AB786" s="20">
        <f t="shared" si="708"/>
        <v>359.99605923774033</v>
      </c>
      <c r="AC786" s="49">
        <f t="shared" si="709"/>
        <v>7.8755032875951914E-3</v>
      </c>
      <c r="AD786" s="20">
        <f t="shared" si="710"/>
        <v>359.99212449671239</v>
      </c>
      <c r="AF786" s="58">
        <f t="shared" si="727"/>
        <v>6.1113896607022831</v>
      </c>
      <c r="AG786" s="51">
        <f t="shared" si="711"/>
        <v>366.68337964213697</v>
      </c>
      <c r="AH786" s="16">
        <f t="shared" si="712"/>
        <v>250.01139521054796</v>
      </c>
      <c r="AI786" s="52">
        <f t="shared" si="679"/>
        <v>159.84859854684117</v>
      </c>
      <c r="AJ786" s="52">
        <f t="shared" si="713"/>
        <v>4.8424720018715561E-2</v>
      </c>
      <c r="AK786" s="16">
        <f t="shared" si="728"/>
        <v>36.785855696691613</v>
      </c>
      <c r="AL786" s="16">
        <f t="shared" si="729"/>
        <v>36.781914934431938</v>
      </c>
      <c r="AM786" s="32">
        <f t="shared" si="680"/>
        <v>6.1113896174248881</v>
      </c>
      <c r="AN786" s="32">
        <f t="shared" si="681"/>
        <v>-7.2730327056467613E-4</v>
      </c>
      <c r="AO786" s="32">
        <f t="shared" si="682"/>
        <v>4.8947366733230186</v>
      </c>
      <c r="AP786" s="32">
        <f t="shared" si="683"/>
        <v>-7.2730327056467613E-4</v>
      </c>
      <c r="AQ786" s="32">
        <f t="shared" si="684"/>
        <v>3.6593217889105398</v>
      </c>
      <c r="AR786" s="56">
        <f t="shared" si="732"/>
        <v>4337.5565472930712</v>
      </c>
      <c r="AS786" s="56">
        <f t="shared" si="732"/>
        <v>-0.20250861338367365</v>
      </c>
      <c r="AT786" s="56">
        <f t="shared" si="732"/>
        <v>1441.9541226035681</v>
      </c>
      <c r="AU786" s="55">
        <f t="shared" si="715"/>
        <v>0.31005890174502254</v>
      </c>
      <c r="AV786" s="56">
        <f t="shared" si="685"/>
        <v>11548.058052243097</v>
      </c>
      <c r="AW786" s="53">
        <f t="shared" si="686"/>
        <v>1.0320756104801928E-2</v>
      </c>
      <c r="AX786" s="53">
        <f t="shared" si="687"/>
        <v>9.6759624082139936E-2</v>
      </c>
      <c r="AY786" s="56">
        <f t="shared" si="688"/>
        <v>676.64249147901739</v>
      </c>
      <c r="AZ786" s="56">
        <f t="shared" si="689"/>
        <v>399.62149636710296</v>
      </c>
      <c r="BA786" s="53">
        <f t="shared" si="690"/>
        <v>7.4403432051347793E-3</v>
      </c>
      <c r="BB786" s="56">
        <f t="shared" si="691"/>
        <v>277.11352513325551</v>
      </c>
      <c r="BC786" s="56">
        <f t="shared" si="692"/>
        <v>-9.2530021341076463E-2</v>
      </c>
      <c r="BD786" s="53">
        <f t="shared" si="693"/>
        <v>-8.2696136295216491E-8</v>
      </c>
      <c r="BE786" s="32">
        <f t="shared" si="694"/>
        <v>6.1113895780061469</v>
      </c>
      <c r="BF786" s="53">
        <f t="shared" si="695"/>
        <v>1.0635994942005672E-6</v>
      </c>
      <c r="BG786" s="51">
        <f t="shared" si="716"/>
        <v>6.1113906416056407</v>
      </c>
      <c r="BH786" s="51">
        <f t="shared" si="696"/>
        <v>-8.9372221589338833E-3</v>
      </c>
      <c r="BI786" s="51">
        <f t="shared" si="697"/>
        <v>-8.3788653433508289E-2</v>
      </c>
    </row>
    <row r="787" spans="1:61" ht="12.75" customHeight="1" x14ac:dyDescent="0.2">
      <c r="A787" s="45">
        <f t="shared" si="698"/>
        <v>761</v>
      </c>
      <c r="B787" s="57">
        <f t="shared" si="717"/>
        <v>9.6759624082139936E-2</v>
      </c>
      <c r="C787" s="16">
        <f t="shared" si="699"/>
        <v>8.8884120794546106E-2</v>
      </c>
      <c r="D787" s="34">
        <f t="shared" si="700"/>
        <v>1</v>
      </c>
      <c r="E787" s="49">
        <f t="shared" si="718"/>
        <v>7.6956271651953248E-2</v>
      </c>
      <c r="F787" s="49">
        <f t="shared" si="701"/>
        <v>4.4476065162930498E-2</v>
      </c>
      <c r="G787" s="20">
        <f t="shared" si="672"/>
        <v>4.4476065162930498E-2</v>
      </c>
      <c r="H787" s="49">
        <f t="shared" si="702"/>
        <v>30.025324086734361</v>
      </c>
      <c r="I787" s="20">
        <f t="shared" si="673"/>
        <v>30.025324086734361</v>
      </c>
      <c r="J787" s="57">
        <f t="shared" si="703"/>
        <v>0</v>
      </c>
      <c r="K787" s="16">
        <f t="shared" si="674"/>
        <v>30.025324086734361</v>
      </c>
      <c r="L787" s="34">
        <f t="shared" si="704"/>
        <v>1</v>
      </c>
      <c r="M787" s="49">
        <f t="shared" si="719"/>
        <v>59.974705782069833</v>
      </c>
      <c r="N787" s="20">
        <f t="shared" si="720"/>
        <v>59.974705782069833</v>
      </c>
      <c r="O787" s="16">
        <f t="shared" si="705"/>
        <v>30.025294217930167</v>
      </c>
      <c r="P787" s="49">
        <f t="shared" si="721"/>
        <v>4.4476065162930463E-2</v>
      </c>
      <c r="Q787" s="20">
        <f t="shared" si="675"/>
        <v>4.4476065162930463E-2</v>
      </c>
      <c r="R787" s="49">
        <f t="shared" si="722"/>
        <v>8.8884120793544699E-2</v>
      </c>
      <c r="S787" s="20">
        <f t="shared" si="676"/>
        <v>8.8884120793544699E-2</v>
      </c>
      <c r="T787" s="57">
        <f t="shared" si="723"/>
        <v>-8.3788653433508289E-2</v>
      </c>
      <c r="U787" s="16">
        <f t="shared" si="706"/>
        <v>-6.8323817815550414E-3</v>
      </c>
      <c r="V787" s="16">
        <f t="shared" si="724"/>
        <v>-6.8323817815550414E-3</v>
      </c>
      <c r="W787" s="34">
        <f t="shared" si="677"/>
        <v>4</v>
      </c>
      <c r="X787" s="49">
        <f t="shared" si="725"/>
        <v>59.974676148702358</v>
      </c>
      <c r="Y787" s="20">
        <f t="shared" si="726"/>
        <v>59.974676148702358</v>
      </c>
      <c r="Z787" s="16">
        <f t="shared" si="707"/>
        <v>30.025323851297642</v>
      </c>
      <c r="AA787" s="49">
        <f t="shared" si="678"/>
        <v>-3.9487049205098159E-3</v>
      </c>
      <c r="AB787" s="20">
        <f t="shared" si="708"/>
        <v>359.9960512950795</v>
      </c>
      <c r="AC787" s="49">
        <f t="shared" si="709"/>
        <v>7.8913694546755703E-3</v>
      </c>
      <c r="AD787" s="20">
        <f t="shared" si="710"/>
        <v>359.99210863054532</v>
      </c>
      <c r="AF787" s="58">
        <f t="shared" si="727"/>
        <v>6.1113906416056407</v>
      </c>
      <c r="AG787" s="51">
        <f t="shared" si="711"/>
        <v>366.68343849633845</v>
      </c>
      <c r="AH787" s="16">
        <f t="shared" si="712"/>
        <v>250.01143533841261</v>
      </c>
      <c r="AI787" s="52">
        <f t="shared" si="679"/>
        <v>159.8486498595698</v>
      </c>
      <c r="AJ787" s="52">
        <f t="shared" si="713"/>
        <v>4.8424770083443036E-2</v>
      </c>
      <c r="AK787" s="16">
        <f t="shared" si="728"/>
        <v>36.834280466775056</v>
      </c>
      <c r="AL787" s="16">
        <f t="shared" si="729"/>
        <v>36.830331761854552</v>
      </c>
      <c r="AM787" s="32">
        <f t="shared" si="680"/>
        <v>6.1113905981537142</v>
      </c>
      <c r="AN787" s="32">
        <f t="shared" si="681"/>
        <v>-7.2876840729915065E-4</v>
      </c>
      <c r="AO787" s="32">
        <f t="shared" si="682"/>
        <v>4.8916434632023327</v>
      </c>
      <c r="AP787" s="32">
        <f t="shared" si="683"/>
        <v>-7.2876840729915065E-4</v>
      </c>
      <c r="AQ787" s="32">
        <f t="shared" si="684"/>
        <v>3.6634572840571651</v>
      </c>
      <c r="AR787" s="56">
        <f t="shared" si="732"/>
        <v>4342.4481907562731</v>
      </c>
      <c r="AS787" s="56">
        <f t="shared" si="732"/>
        <v>-0.20323738179097281</v>
      </c>
      <c r="AT787" s="56">
        <f t="shared" si="732"/>
        <v>1445.6175798876252</v>
      </c>
      <c r="AU787" s="55">
        <f t="shared" si="715"/>
        <v>0.31005890174502254</v>
      </c>
      <c r="AV787" s="56">
        <f t="shared" si="685"/>
        <v>11548.061759265707</v>
      </c>
      <c r="AW787" s="53">
        <f t="shared" si="686"/>
        <v>1.0320759417850413E-2</v>
      </c>
      <c r="AX787" s="53">
        <f t="shared" si="687"/>
        <v>9.6759639612460424E-2</v>
      </c>
      <c r="AY787" s="56">
        <f t="shared" si="688"/>
        <v>676.64238287511182</v>
      </c>
      <c r="AZ787" s="56">
        <f t="shared" si="689"/>
        <v>399.62162464892452</v>
      </c>
      <c r="BA787" s="53">
        <f t="shared" si="690"/>
        <v>7.4403432051347793E-3</v>
      </c>
      <c r="BB787" s="56">
        <f t="shared" si="691"/>
        <v>277.11361408900018</v>
      </c>
      <c r="BC787" s="56">
        <f t="shared" si="692"/>
        <v>-9.2855862812882606E-2</v>
      </c>
      <c r="BD787" s="53">
        <f t="shared" si="693"/>
        <v>-8.2987348059491246E-8</v>
      </c>
      <c r="BE787" s="32">
        <f t="shared" si="694"/>
        <v>6.1113905586182931</v>
      </c>
      <c r="BF787" s="53">
        <f t="shared" si="695"/>
        <v>1.0657419213601874E-6</v>
      </c>
      <c r="BG787" s="51">
        <f t="shared" si="716"/>
        <v>6.1113916243602144</v>
      </c>
      <c r="BH787" s="51">
        <f t="shared" si="696"/>
        <v>-8.9372221586786604E-3</v>
      </c>
      <c r="BI787" s="51">
        <f t="shared" si="697"/>
        <v>-8.3788639982691676E-2</v>
      </c>
    </row>
    <row r="788" spans="1:61" ht="12.75" customHeight="1" x14ac:dyDescent="0.2">
      <c r="A788" s="45">
        <f t="shared" si="698"/>
        <v>762</v>
      </c>
      <c r="B788" s="57">
        <f t="shared" si="717"/>
        <v>9.6759639612460424E-2</v>
      </c>
      <c r="C788" s="16">
        <f t="shared" si="699"/>
        <v>8.8868270157774987E-2</v>
      </c>
      <c r="D788" s="34">
        <f t="shared" si="700"/>
        <v>1</v>
      </c>
      <c r="E788" s="49">
        <f t="shared" si="718"/>
        <v>7.6942525103165155E-2</v>
      </c>
      <c r="F788" s="49">
        <f t="shared" si="701"/>
        <v>4.4468173565643705E-2</v>
      </c>
      <c r="G788" s="20">
        <f t="shared" si="672"/>
        <v>4.4468173565643705E-2</v>
      </c>
      <c r="H788" s="49">
        <f t="shared" si="702"/>
        <v>30.02535370946763</v>
      </c>
      <c r="I788" s="20">
        <f t="shared" si="673"/>
        <v>30.02535370946763</v>
      </c>
      <c r="J788" s="57">
        <f t="shared" si="703"/>
        <v>0</v>
      </c>
      <c r="K788" s="16">
        <f t="shared" si="674"/>
        <v>30.02535370946763</v>
      </c>
      <c r="L788" s="34">
        <f t="shared" si="704"/>
        <v>1</v>
      </c>
      <c r="M788" s="49">
        <f t="shared" si="719"/>
        <v>59.974676148702329</v>
      </c>
      <c r="N788" s="20">
        <f t="shared" si="720"/>
        <v>59.974676148702329</v>
      </c>
      <c r="O788" s="16">
        <f t="shared" si="705"/>
        <v>30.025323851297671</v>
      </c>
      <c r="P788" s="49">
        <f t="shared" si="721"/>
        <v>4.446817356564374E-2</v>
      </c>
      <c r="Q788" s="20">
        <f t="shared" si="675"/>
        <v>4.446817356564374E-2</v>
      </c>
      <c r="R788" s="49">
        <f t="shared" si="722"/>
        <v>8.8868270158054277E-2</v>
      </c>
      <c r="S788" s="20">
        <f t="shared" si="676"/>
        <v>8.8868270158054277E-2</v>
      </c>
      <c r="T788" s="57">
        <f t="shared" si="723"/>
        <v>-8.3788639982691676E-2</v>
      </c>
      <c r="U788" s="16">
        <f t="shared" si="706"/>
        <v>-6.8461148795265214E-3</v>
      </c>
      <c r="V788" s="16">
        <f t="shared" si="724"/>
        <v>-6.8461148795265214E-3</v>
      </c>
      <c r="W788" s="34">
        <f t="shared" si="677"/>
        <v>4</v>
      </c>
      <c r="X788" s="49">
        <f t="shared" si="725"/>
        <v>59.974646526916764</v>
      </c>
      <c r="Y788" s="20">
        <f t="shared" si="726"/>
        <v>59.974646526916764</v>
      </c>
      <c r="Z788" s="16">
        <f t="shared" si="707"/>
        <v>30.025353473083236</v>
      </c>
      <c r="AA788" s="49">
        <f t="shared" si="678"/>
        <v>-3.9566465452547045E-3</v>
      </c>
      <c r="AB788" s="20">
        <f t="shared" si="708"/>
        <v>359.99604335345475</v>
      </c>
      <c r="AC788" s="49">
        <f t="shared" si="709"/>
        <v>7.9072334692837608E-3</v>
      </c>
      <c r="AD788" s="20">
        <f t="shared" si="710"/>
        <v>359.99209276653073</v>
      </c>
      <c r="AF788" s="58">
        <f t="shared" si="727"/>
        <v>6.1113916243602144</v>
      </c>
      <c r="AG788" s="51">
        <f t="shared" si="711"/>
        <v>366.68349746161289</v>
      </c>
      <c r="AH788" s="16">
        <f t="shared" si="712"/>
        <v>250.01147554200881</v>
      </c>
      <c r="AI788" s="52">
        <f t="shared" si="679"/>
        <v>159.848701269147</v>
      </c>
      <c r="AJ788" s="52">
        <f t="shared" si="713"/>
        <v>4.8424820110881228E-2</v>
      </c>
      <c r="AK788" s="16">
        <f t="shared" si="728"/>
        <v>36.882705286885937</v>
      </c>
      <c r="AL788" s="16">
        <f t="shared" si="729"/>
        <v>36.878748640340689</v>
      </c>
      <c r="AM788" s="32">
        <f t="shared" si="680"/>
        <v>6.1113915807334287</v>
      </c>
      <c r="AN788" s="32">
        <f t="shared" si="681"/>
        <v>-7.302333503471242E-4</v>
      </c>
      <c r="AO788" s="32">
        <f t="shared" si="682"/>
        <v>4.888546757271194</v>
      </c>
      <c r="AP788" s="32">
        <f t="shared" si="683"/>
        <v>-7.302333503471242E-4</v>
      </c>
      <c r="AQ788" s="32">
        <f t="shared" si="684"/>
        <v>3.6675901699934705</v>
      </c>
      <c r="AR788" s="56">
        <f t="shared" si="732"/>
        <v>4347.336737513544</v>
      </c>
      <c r="AS788" s="56">
        <f t="shared" si="732"/>
        <v>-0.20396761514131995</v>
      </c>
      <c r="AT788" s="56">
        <f t="shared" si="732"/>
        <v>1449.2851700576186</v>
      </c>
      <c r="AU788" s="55">
        <f t="shared" si="715"/>
        <v>0.31005890174502254</v>
      </c>
      <c r="AV788" s="56">
        <f t="shared" si="685"/>
        <v>11548.06547328502</v>
      </c>
      <c r="AW788" s="53">
        <f t="shared" si="686"/>
        <v>1.0320762737152007E-2</v>
      </c>
      <c r="AX788" s="53">
        <f t="shared" si="687"/>
        <v>9.6759655172090661E-2</v>
      </c>
      <c r="AY788" s="56">
        <f t="shared" si="688"/>
        <v>676.64227406627776</v>
      </c>
      <c r="AZ788" s="56">
        <f t="shared" si="689"/>
        <v>399.6217531728675</v>
      </c>
      <c r="BA788" s="53">
        <f t="shared" si="690"/>
        <v>7.4403432051347793E-3</v>
      </c>
      <c r="BB788" s="56">
        <f t="shared" si="691"/>
        <v>277.1137032126415</v>
      </c>
      <c r="BC788" s="56">
        <f t="shared" si="692"/>
        <v>-9.3182319231232213E-2</v>
      </c>
      <c r="BD788" s="53">
        <f t="shared" si="693"/>
        <v>-8.3279109415157356E-8</v>
      </c>
      <c r="BE788" s="32">
        <f t="shared" si="694"/>
        <v>6.1113915410811046</v>
      </c>
      <c r="BF788" s="53">
        <f t="shared" si="695"/>
        <v>1.0678840642638935E-6</v>
      </c>
      <c r="BG788" s="51">
        <f t="shared" si="716"/>
        <v>6.1113926089651684</v>
      </c>
      <c r="BH788" s="51">
        <f t="shared" si="696"/>
        <v>-8.9372221584229587E-3</v>
      </c>
      <c r="BI788" s="51">
        <f t="shared" si="697"/>
        <v>-8.378862650649431E-2</v>
      </c>
    </row>
    <row r="789" spans="1:61" ht="12.75" customHeight="1" x14ac:dyDescent="0.2">
      <c r="A789" s="45">
        <f t="shared" si="698"/>
        <v>763</v>
      </c>
      <c r="B789" s="57">
        <f t="shared" si="717"/>
        <v>9.6759655172090661E-2</v>
      </c>
      <c r="C789" s="16">
        <f t="shared" si="699"/>
        <v>8.8852421702824813E-2</v>
      </c>
      <c r="D789" s="34">
        <f t="shared" si="700"/>
        <v>1</v>
      </c>
      <c r="E789" s="49">
        <f t="shared" si="718"/>
        <v>7.6928780460575413E-2</v>
      </c>
      <c r="F789" s="49">
        <f t="shared" si="701"/>
        <v>4.4460283030352411E-2</v>
      </c>
      <c r="G789" s="20">
        <f t="shared" si="672"/>
        <v>4.4460283030352411E-2</v>
      </c>
      <c r="H789" s="49">
        <f t="shared" si="702"/>
        <v>30.025383320622332</v>
      </c>
      <c r="I789" s="20">
        <f t="shared" si="673"/>
        <v>30.025383320622332</v>
      </c>
      <c r="J789" s="57">
        <f t="shared" si="703"/>
        <v>0</v>
      </c>
      <c r="K789" s="16">
        <f t="shared" si="674"/>
        <v>30.025383320622332</v>
      </c>
      <c r="L789" s="34">
        <f t="shared" si="704"/>
        <v>1</v>
      </c>
      <c r="M789" s="49">
        <f t="shared" si="719"/>
        <v>59.974646526916764</v>
      </c>
      <c r="N789" s="20">
        <f t="shared" si="720"/>
        <v>59.974646526916764</v>
      </c>
      <c r="O789" s="16">
        <f t="shared" si="705"/>
        <v>30.025353473083236</v>
      </c>
      <c r="P789" s="49">
        <f t="shared" si="721"/>
        <v>4.4460283030352432E-2</v>
      </c>
      <c r="Q789" s="20">
        <f t="shared" si="675"/>
        <v>4.4460283030352432E-2</v>
      </c>
      <c r="R789" s="49">
        <f t="shared" si="722"/>
        <v>8.8852421707477702E-2</v>
      </c>
      <c r="S789" s="20">
        <f t="shared" si="676"/>
        <v>8.8852421707477702E-2</v>
      </c>
      <c r="T789" s="57">
        <f t="shared" si="723"/>
        <v>-8.378862650649431E-2</v>
      </c>
      <c r="U789" s="16">
        <f t="shared" si="706"/>
        <v>-6.8598460459188965E-3</v>
      </c>
      <c r="V789" s="16">
        <f t="shared" si="724"/>
        <v>-6.8598460459188965E-3</v>
      </c>
      <c r="W789" s="34">
        <f t="shared" si="677"/>
        <v>4</v>
      </c>
      <c r="X789" s="49">
        <f t="shared" si="725"/>
        <v>59.974616916711526</v>
      </c>
      <c r="Y789" s="20">
        <f t="shared" si="726"/>
        <v>59.974616916711526</v>
      </c>
      <c r="Z789" s="16">
        <f t="shared" si="707"/>
        <v>30.025383083288474</v>
      </c>
      <c r="AA789" s="49">
        <f t="shared" si="678"/>
        <v>-3.9645870707573291E-3</v>
      </c>
      <c r="AB789" s="20">
        <f t="shared" si="708"/>
        <v>359.99603541292925</v>
      </c>
      <c r="AC789" s="49">
        <f t="shared" si="709"/>
        <v>7.9230952523766211E-3</v>
      </c>
      <c r="AD789" s="20">
        <f t="shared" si="710"/>
        <v>359.99207690474765</v>
      </c>
      <c r="AF789" s="58">
        <f t="shared" si="727"/>
        <v>6.1113926089651684</v>
      </c>
      <c r="AG789" s="51">
        <f t="shared" si="711"/>
        <v>366.68355653791014</v>
      </c>
      <c r="AH789" s="16">
        <f t="shared" si="712"/>
        <v>250.0115158213024</v>
      </c>
      <c r="AI789" s="52">
        <f t="shared" si="679"/>
        <v>159.84875277552902</v>
      </c>
      <c r="AJ789" s="52">
        <f t="shared" si="713"/>
        <v>4.8424870101086981E-2</v>
      </c>
      <c r="AK789" s="16">
        <f t="shared" si="728"/>
        <v>36.931130156987024</v>
      </c>
      <c r="AL789" s="16">
        <f t="shared" si="729"/>
        <v>36.927165569916269</v>
      </c>
      <c r="AM789" s="32">
        <f t="shared" si="680"/>
        <v>6.1113925651631966</v>
      </c>
      <c r="AN789" s="32">
        <f t="shared" si="681"/>
        <v>-7.3169808805790149E-4</v>
      </c>
      <c r="AO789" s="32">
        <f t="shared" si="682"/>
        <v>4.8854465577235873</v>
      </c>
      <c r="AP789" s="32">
        <f t="shared" si="683"/>
        <v>-7.3169808805790149E-4</v>
      </c>
      <c r="AQ789" s="32">
        <f t="shared" si="684"/>
        <v>3.6717204437645781</v>
      </c>
      <c r="AR789" s="56">
        <f t="shared" si="732"/>
        <v>4352.2221840712673</v>
      </c>
      <c r="AS789" s="56">
        <f t="shared" si="732"/>
        <v>-0.20469931322937784</v>
      </c>
      <c r="AT789" s="56">
        <f t="shared" si="732"/>
        <v>1452.9568905013832</v>
      </c>
      <c r="AU789" s="55">
        <f t="shared" si="715"/>
        <v>0.31005890174502254</v>
      </c>
      <c r="AV789" s="56">
        <f t="shared" si="685"/>
        <v>11548.069194297872</v>
      </c>
      <c r="AW789" s="53">
        <f t="shared" si="686"/>
        <v>1.0320766062703882E-2</v>
      </c>
      <c r="AX789" s="53">
        <f t="shared" si="687"/>
        <v>9.6759670761017325E-2</v>
      </c>
      <c r="AY789" s="56">
        <f t="shared" si="688"/>
        <v>676.64216505260811</v>
      </c>
      <c r="AZ789" s="56">
        <f t="shared" si="689"/>
        <v>399.62188193882253</v>
      </c>
      <c r="BA789" s="53">
        <f t="shared" si="690"/>
        <v>7.4403432051347793E-3</v>
      </c>
      <c r="BB789" s="56">
        <f t="shared" si="691"/>
        <v>277.11379250410363</v>
      </c>
      <c r="BC789" s="56">
        <f t="shared" si="692"/>
        <v>-9.3509390318047281E-2</v>
      </c>
      <c r="BD789" s="53">
        <f t="shared" si="693"/>
        <v>-8.3571420113690366E-8</v>
      </c>
      <c r="BE789" s="32">
        <f t="shared" si="694"/>
        <v>6.1113925253937484</v>
      </c>
      <c r="BF789" s="53">
        <f t="shared" si="695"/>
        <v>1.0700259058721947E-6</v>
      </c>
      <c r="BG789" s="51">
        <f t="shared" si="716"/>
        <v>6.1113935954196545</v>
      </c>
      <c r="BH789" s="51">
        <f t="shared" si="696"/>
        <v>-8.9372221581667799E-3</v>
      </c>
      <c r="BI789" s="51">
        <f t="shared" si="697"/>
        <v>-8.378861300492764E-2</v>
      </c>
    </row>
    <row r="790" spans="1:61" ht="12.75" customHeight="1" x14ac:dyDescent="0.2">
      <c r="A790" s="45">
        <f t="shared" si="698"/>
        <v>764</v>
      </c>
      <c r="B790" s="57">
        <f t="shared" si="717"/>
        <v>9.6759670761017325E-2</v>
      </c>
      <c r="C790" s="16">
        <f t="shared" si="699"/>
        <v>8.8836575508651094E-2</v>
      </c>
      <c r="D790" s="34">
        <f t="shared" si="700"/>
        <v>1</v>
      </c>
      <c r="E790" s="49">
        <f t="shared" si="718"/>
        <v>7.6915037792536278E-2</v>
      </c>
      <c r="F790" s="49">
        <f t="shared" si="701"/>
        <v>4.4452393596578037E-2</v>
      </c>
      <c r="G790" s="20">
        <f t="shared" si="672"/>
        <v>4.4452393596578037E-2</v>
      </c>
      <c r="H790" s="49">
        <f t="shared" si="702"/>
        <v>30.025412920200093</v>
      </c>
      <c r="I790" s="20">
        <f t="shared" si="673"/>
        <v>30.025412920200093</v>
      </c>
      <c r="J790" s="57">
        <f t="shared" si="703"/>
        <v>0</v>
      </c>
      <c r="K790" s="16">
        <f t="shared" si="674"/>
        <v>30.025412920200093</v>
      </c>
      <c r="L790" s="34">
        <f t="shared" si="704"/>
        <v>1</v>
      </c>
      <c r="M790" s="49">
        <f t="shared" si="719"/>
        <v>59.974616916711526</v>
      </c>
      <c r="N790" s="20">
        <f t="shared" si="720"/>
        <v>59.974616916711526</v>
      </c>
      <c r="O790" s="16">
        <f t="shared" si="705"/>
        <v>30.025383083288474</v>
      </c>
      <c r="P790" s="49">
        <f t="shared" si="721"/>
        <v>4.4452393596578044E-2</v>
      </c>
      <c r="Q790" s="20">
        <f t="shared" si="675"/>
        <v>4.4452393596578044E-2</v>
      </c>
      <c r="R790" s="49">
        <f t="shared" si="722"/>
        <v>8.8836575508606616E-2</v>
      </c>
      <c r="S790" s="20">
        <f t="shared" si="676"/>
        <v>8.8836575508606616E-2</v>
      </c>
      <c r="T790" s="57">
        <f t="shared" si="723"/>
        <v>-8.378861300492764E-2</v>
      </c>
      <c r="U790" s="16">
        <f t="shared" si="706"/>
        <v>-6.8735752123913613E-3</v>
      </c>
      <c r="V790" s="16">
        <f t="shared" si="724"/>
        <v>-6.8735752123913613E-3</v>
      </c>
      <c r="W790" s="34">
        <f t="shared" si="677"/>
        <v>4</v>
      </c>
      <c r="X790" s="49">
        <f t="shared" si="725"/>
        <v>59.974587318084986</v>
      </c>
      <c r="Y790" s="20">
        <f t="shared" si="726"/>
        <v>59.974587318084986</v>
      </c>
      <c r="Z790" s="16">
        <f t="shared" si="707"/>
        <v>30.025412681915014</v>
      </c>
      <c r="AA790" s="49">
        <f t="shared" si="678"/>
        <v>-3.972526457505854E-3</v>
      </c>
      <c r="AB790" s="20">
        <f t="shared" si="708"/>
        <v>359.99602747354248</v>
      </c>
      <c r="AC790" s="49">
        <f t="shared" si="709"/>
        <v>7.9389547713979939E-3</v>
      </c>
      <c r="AD790" s="20">
        <f t="shared" si="710"/>
        <v>359.99206104522858</v>
      </c>
      <c r="AF790" s="58">
        <f t="shared" si="727"/>
        <v>6.1113935954196545</v>
      </c>
      <c r="AG790" s="51">
        <f t="shared" si="711"/>
        <v>366.68361572517927</v>
      </c>
      <c r="AH790" s="16">
        <f t="shared" si="712"/>
        <v>250.01155617625861</v>
      </c>
      <c r="AI790" s="52">
        <f t="shared" si="679"/>
        <v>159.84880437867153</v>
      </c>
      <c r="AJ790" s="52">
        <f t="shared" si="713"/>
        <v>4.8424920054117138E-2</v>
      </c>
      <c r="AK790" s="16">
        <f t="shared" si="728"/>
        <v>36.979555077041141</v>
      </c>
      <c r="AL790" s="16">
        <f t="shared" si="729"/>
        <v>36.975582550583624</v>
      </c>
      <c r="AM790" s="32">
        <f t="shared" si="680"/>
        <v>6.1113935514421716</v>
      </c>
      <c r="AN790" s="32">
        <f t="shared" si="681"/>
        <v>-7.331626131431119E-4</v>
      </c>
      <c r="AO790" s="32">
        <f t="shared" si="682"/>
        <v>4.8823428667575017</v>
      </c>
      <c r="AP790" s="32">
        <f t="shared" si="683"/>
        <v>-7.331626131431119E-4</v>
      </c>
      <c r="AQ790" s="32">
        <f t="shared" si="684"/>
        <v>3.6758481024154275</v>
      </c>
      <c r="AR790" s="56">
        <f t="shared" si="732"/>
        <v>4357.1045269380247</v>
      </c>
      <c r="AS790" s="56">
        <f t="shared" si="732"/>
        <v>-0.20543247584252095</v>
      </c>
      <c r="AT790" s="56">
        <f t="shared" si="732"/>
        <v>1456.6327386037985</v>
      </c>
      <c r="AU790" s="55">
        <f t="shared" si="715"/>
        <v>0.31005890174502254</v>
      </c>
      <c r="AV790" s="56">
        <f t="shared" si="685"/>
        <v>11548.072922301062</v>
      </c>
      <c r="AW790" s="53">
        <f t="shared" si="686"/>
        <v>1.0320769394503177E-2</v>
      </c>
      <c r="AX790" s="53">
        <f t="shared" si="687"/>
        <v>9.6759686379226981E-2</v>
      </c>
      <c r="AY790" s="56">
        <f t="shared" si="688"/>
        <v>676.64205583419687</v>
      </c>
      <c r="AZ790" s="56">
        <f t="shared" si="689"/>
        <v>399.62201094667881</v>
      </c>
      <c r="BA790" s="53">
        <f t="shared" si="690"/>
        <v>7.4403432051347793E-3</v>
      </c>
      <c r="BB790" s="56">
        <f t="shared" si="691"/>
        <v>277.11388196330978</v>
      </c>
      <c r="BC790" s="56">
        <f t="shared" si="692"/>
        <v>-9.383707579172551E-2</v>
      </c>
      <c r="BD790" s="53">
        <f t="shared" si="693"/>
        <v>-8.3864279903416008E-8</v>
      </c>
      <c r="BE790" s="32">
        <f t="shared" si="694"/>
        <v>6.1113935115553746</v>
      </c>
      <c r="BF790" s="53">
        <f t="shared" si="695"/>
        <v>1.0721674355250217E-6</v>
      </c>
      <c r="BG790" s="51">
        <f t="shared" si="716"/>
        <v>6.1113945837228103</v>
      </c>
      <c r="BH790" s="51">
        <f t="shared" si="696"/>
        <v>-8.9372221579101241E-3</v>
      </c>
      <c r="BI790" s="51">
        <f t="shared" si="697"/>
        <v>-8.3788599478003351E-2</v>
      </c>
    </row>
    <row r="791" spans="1:61" ht="12.75" customHeight="1" x14ac:dyDescent="0.2">
      <c r="A791" s="45">
        <f t="shared" si="698"/>
        <v>765</v>
      </c>
      <c r="B791" s="57">
        <f t="shared" si="717"/>
        <v>9.6759686379226981E-2</v>
      </c>
      <c r="C791" s="16">
        <f t="shared" si="699"/>
        <v>8.882073160782511E-2</v>
      </c>
      <c r="D791" s="34">
        <f t="shared" si="700"/>
        <v>1</v>
      </c>
      <c r="E791" s="49">
        <f t="shared" si="718"/>
        <v>7.6901297127240337E-2</v>
      </c>
      <c r="F791" s="49">
        <f t="shared" si="701"/>
        <v>4.4444505280632311E-2</v>
      </c>
      <c r="G791" s="20">
        <f t="shared" si="672"/>
        <v>4.4444505280632311E-2</v>
      </c>
      <c r="H791" s="49">
        <f t="shared" si="702"/>
        <v>30.025442508202559</v>
      </c>
      <c r="I791" s="20">
        <f t="shared" si="673"/>
        <v>30.025442508202559</v>
      </c>
      <c r="J791" s="57">
        <f t="shared" si="703"/>
        <v>0</v>
      </c>
      <c r="K791" s="16">
        <f t="shared" si="674"/>
        <v>30.025442508202559</v>
      </c>
      <c r="L791" s="34">
        <f t="shared" si="704"/>
        <v>1</v>
      </c>
      <c r="M791" s="49">
        <f t="shared" si="719"/>
        <v>59.974587318084986</v>
      </c>
      <c r="N791" s="20">
        <f t="shared" si="720"/>
        <v>59.974587318084986</v>
      </c>
      <c r="O791" s="16">
        <f t="shared" si="705"/>
        <v>30.025412681915014</v>
      </c>
      <c r="P791" s="49">
        <f t="shared" si="721"/>
        <v>4.444450528063229E-2</v>
      </c>
      <c r="Q791" s="20">
        <f t="shared" si="675"/>
        <v>4.444450528063229E-2</v>
      </c>
      <c r="R791" s="49">
        <f t="shared" si="722"/>
        <v>8.8820731607788056E-2</v>
      </c>
      <c r="S791" s="20">
        <f t="shared" si="676"/>
        <v>8.8820731607788056E-2</v>
      </c>
      <c r="T791" s="57">
        <f t="shared" si="723"/>
        <v>-8.3788599478003351E-2</v>
      </c>
      <c r="U791" s="16">
        <f t="shared" si="706"/>
        <v>-6.8873023507630138E-3</v>
      </c>
      <c r="V791" s="16">
        <f t="shared" si="724"/>
        <v>-6.8873023507630138E-3</v>
      </c>
      <c r="W791" s="34">
        <f t="shared" si="677"/>
        <v>4</v>
      </c>
      <c r="X791" s="49">
        <f t="shared" si="725"/>
        <v>59.974557731035517</v>
      </c>
      <c r="Y791" s="20">
        <f t="shared" si="726"/>
        <v>59.974557731035517</v>
      </c>
      <c r="Z791" s="16">
        <f t="shared" si="707"/>
        <v>30.025442268964483</v>
      </c>
      <c r="AA791" s="49">
        <f t="shared" si="678"/>
        <v>-3.9804646891983802E-3</v>
      </c>
      <c r="AB791" s="20">
        <f t="shared" si="708"/>
        <v>359.99601953531078</v>
      </c>
      <c r="AC791" s="49">
        <f t="shared" si="709"/>
        <v>7.9548119482716201E-3</v>
      </c>
      <c r="AD791" s="20">
        <f t="shared" si="710"/>
        <v>359.99204518805175</v>
      </c>
      <c r="AF791" s="58">
        <f t="shared" si="727"/>
        <v>6.1113945837228103</v>
      </c>
      <c r="AG791" s="51">
        <f t="shared" si="711"/>
        <v>366.68367502336861</v>
      </c>
      <c r="AH791" s="16">
        <f t="shared" si="712"/>
        <v>250.01159660684226</v>
      </c>
      <c r="AI791" s="52">
        <f t="shared" si="679"/>
        <v>159.84885607852954</v>
      </c>
      <c r="AJ791" s="52">
        <f t="shared" si="713"/>
        <v>4.8424969969858012E-2</v>
      </c>
      <c r="AK791" s="16">
        <f t="shared" si="728"/>
        <v>37.027980047010999</v>
      </c>
      <c r="AL791" s="16">
        <f t="shared" si="729"/>
        <v>37.023999582321778</v>
      </c>
      <c r="AM791" s="32">
        <f t="shared" si="680"/>
        <v>6.1113945395694902</v>
      </c>
      <c r="AN791" s="32">
        <f t="shared" si="681"/>
        <v>-7.3462692259799133E-4</v>
      </c>
      <c r="AO791" s="32">
        <f t="shared" si="682"/>
        <v>4.8792356865749094</v>
      </c>
      <c r="AP791" s="32">
        <f t="shared" si="683"/>
        <v>-7.3462692259799133E-4</v>
      </c>
      <c r="AQ791" s="32">
        <f t="shared" si="684"/>
        <v>3.6799731429908089</v>
      </c>
      <c r="AR791" s="56">
        <f t="shared" si="732"/>
        <v>4361.9837626245999</v>
      </c>
      <c r="AS791" s="56">
        <f t="shared" si="732"/>
        <v>-0.20616710276511893</v>
      </c>
      <c r="AT791" s="56">
        <f t="shared" si="732"/>
        <v>1460.3127117467893</v>
      </c>
      <c r="AU791" s="55">
        <f t="shared" si="715"/>
        <v>0.31005890174502254</v>
      </c>
      <c r="AV791" s="56">
        <f t="shared" si="685"/>
        <v>11548.07665729134</v>
      </c>
      <c r="AW791" s="53">
        <f t="shared" si="686"/>
        <v>1.0320772732546987E-2</v>
      </c>
      <c r="AX791" s="53">
        <f t="shared" si="687"/>
        <v>9.6759702026706043E-2</v>
      </c>
      <c r="AY791" s="56">
        <f t="shared" si="688"/>
        <v>676.64194641113966</v>
      </c>
      <c r="AZ791" s="56">
        <f t="shared" si="689"/>
        <v>399.62214019632381</v>
      </c>
      <c r="BA791" s="53">
        <f t="shared" si="690"/>
        <v>7.4403432051347793E-3</v>
      </c>
      <c r="BB791" s="56">
        <f t="shared" si="691"/>
        <v>277.1139715901819</v>
      </c>
      <c r="BC791" s="56">
        <f t="shared" si="692"/>
        <v>-9.4165375366060289E-2</v>
      </c>
      <c r="BD791" s="53">
        <f t="shared" si="693"/>
        <v>-8.4157688528545103E-8</v>
      </c>
      <c r="BE791" s="32">
        <f t="shared" si="694"/>
        <v>6.1113944995651215</v>
      </c>
      <c r="BF791" s="53">
        <f t="shared" si="695"/>
        <v>1.0743086488266062E-6</v>
      </c>
      <c r="BG791" s="51">
        <f t="shared" si="716"/>
        <v>6.1113955738737706</v>
      </c>
      <c r="BH791" s="51">
        <f t="shared" si="696"/>
        <v>-8.937222157652993E-3</v>
      </c>
      <c r="BI791" s="51">
        <f t="shared" si="697"/>
        <v>-8.3788585925733294E-2</v>
      </c>
    </row>
    <row r="792" spans="1:61" ht="12.75" customHeight="1" x14ac:dyDescent="0.2">
      <c r="A792" s="45">
        <f t="shared" si="698"/>
        <v>766</v>
      </c>
      <c r="B792" s="57">
        <f t="shared" si="717"/>
        <v>9.6759702026706043E-2</v>
      </c>
      <c r="C792" s="16">
        <f t="shared" si="699"/>
        <v>8.8804890078449716E-2</v>
      </c>
      <c r="D792" s="34">
        <f t="shared" si="700"/>
        <v>1</v>
      </c>
      <c r="E792" s="49">
        <f t="shared" si="718"/>
        <v>7.6887558532301462E-2</v>
      </c>
      <c r="F792" s="49">
        <f t="shared" si="701"/>
        <v>4.4436618121610393E-2</v>
      </c>
      <c r="G792" s="20">
        <f t="shared" si="672"/>
        <v>4.4436618121610393E-2</v>
      </c>
      <c r="H792" s="49">
        <f t="shared" si="702"/>
        <v>30.025472084631442</v>
      </c>
      <c r="I792" s="20">
        <f t="shared" si="673"/>
        <v>30.025472084631442</v>
      </c>
      <c r="J792" s="57">
        <f t="shared" si="703"/>
        <v>0</v>
      </c>
      <c r="K792" s="16">
        <f t="shared" si="674"/>
        <v>30.025472084631442</v>
      </c>
      <c r="L792" s="34">
        <f t="shared" si="704"/>
        <v>1</v>
      </c>
      <c r="M792" s="49">
        <f t="shared" si="719"/>
        <v>59.974557731035517</v>
      </c>
      <c r="N792" s="20">
        <f t="shared" si="720"/>
        <v>59.974557731035517</v>
      </c>
      <c r="O792" s="16">
        <f t="shared" si="705"/>
        <v>30.025442268964483</v>
      </c>
      <c r="P792" s="49">
        <f t="shared" si="721"/>
        <v>4.4436618121610393E-2</v>
      </c>
      <c r="Q792" s="20">
        <f t="shared" si="675"/>
        <v>4.4436618121610393E-2</v>
      </c>
      <c r="R792" s="49">
        <f t="shared" si="722"/>
        <v>8.8804890080134022E-2</v>
      </c>
      <c r="S792" s="20">
        <f t="shared" si="676"/>
        <v>8.8804890080134022E-2</v>
      </c>
      <c r="T792" s="57">
        <f t="shared" si="723"/>
        <v>-8.3788585925733294E-2</v>
      </c>
      <c r="U792" s="16">
        <f t="shared" si="706"/>
        <v>-6.9010273934318328E-3</v>
      </c>
      <c r="V792" s="16">
        <f t="shared" si="724"/>
        <v>-6.9010273934318328E-3</v>
      </c>
      <c r="W792" s="34">
        <f t="shared" si="677"/>
        <v>4</v>
      </c>
      <c r="X792" s="49">
        <f t="shared" si="725"/>
        <v>59.974528155561373</v>
      </c>
      <c r="Y792" s="20">
        <f t="shared" si="726"/>
        <v>59.974528155561373</v>
      </c>
      <c r="Z792" s="16">
        <f t="shared" si="707"/>
        <v>30.025471844438627</v>
      </c>
      <c r="AA792" s="49">
        <f t="shared" si="678"/>
        <v>-3.9884017267497783E-3</v>
      </c>
      <c r="AB792" s="20">
        <f t="shared" si="708"/>
        <v>359.99601159827324</v>
      </c>
      <c r="AC792" s="49">
        <f t="shared" si="709"/>
        <v>7.9706667055191895E-3</v>
      </c>
      <c r="AD792" s="20">
        <f t="shared" si="710"/>
        <v>359.99202933329445</v>
      </c>
      <c r="AF792" s="58">
        <f t="shared" si="727"/>
        <v>6.1113955738737706</v>
      </c>
      <c r="AG792" s="51">
        <f t="shared" si="711"/>
        <v>366.68373443242626</v>
      </c>
      <c r="AH792" s="16">
        <f t="shared" si="712"/>
        <v>250.01163711301791</v>
      </c>
      <c r="AI792" s="52">
        <f t="shared" si="679"/>
        <v>159.84890787505788</v>
      </c>
      <c r="AJ792" s="52">
        <f t="shared" si="713"/>
        <v>4.8425019848366446E-2</v>
      </c>
      <c r="AK792" s="16">
        <f t="shared" si="728"/>
        <v>37.076405066859365</v>
      </c>
      <c r="AL792" s="16">
        <f t="shared" si="729"/>
        <v>37.072416665132607</v>
      </c>
      <c r="AM792" s="32">
        <f t="shared" si="680"/>
        <v>6.1113955295442901</v>
      </c>
      <c r="AN792" s="32">
        <f t="shared" si="681"/>
        <v>-7.360910092129593E-4</v>
      </c>
      <c r="AO792" s="32">
        <f t="shared" si="682"/>
        <v>4.8761250193788204</v>
      </c>
      <c r="AP792" s="32">
        <f t="shared" si="683"/>
        <v>-7.360910092129593E-4</v>
      </c>
      <c r="AQ792" s="32">
        <f t="shared" si="684"/>
        <v>3.6840955625393095</v>
      </c>
      <c r="AR792" s="56">
        <f t="shared" si="732"/>
        <v>4366.8598876439783</v>
      </c>
      <c r="AS792" s="56">
        <f t="shared" si="732"/>
        <v>-0.20690319377433189</v>
      </c>
      <c r="AT792" s="56">
        <f t="shared" si="732"/>
        <v>1463.9968073093287</v>
      </c>
      <c r="AU792" s="55">
        <f t="shared" si="715"/>
        <v>0.31005890174502254</v>
      </c>
      <c r="AV792" s="56">
        <f t="shared" si="685"/>
        <v>11548.080399265444</v>
      </c>
      <c r="AW792" s="53">
        <f t="shared" si="686"/>
        <v>1.0320776076832398E-2</v>
      </c>
      <c r="AX792" s="53">
        <f t="shared" si="687"/>
        <v>9.6759717703440828E-2</v>
      </c>
      <c r="AY792" s="56">
        <f t="shared" si="688"/>
        <v>676.64183678353254</v>
      </c>
      <c r="AZ792" s="56">
        <f t="shared" si="689"/>
        <v>399.62226968764469</v>
      </c>
      <c r="BA792" s="53">
        <f t="shared" si="690"/>
        <v>7.4403432051347793E-3</v>
      </c>
      <c r="BB792" s="56">
        <f t="shared" si="691"/>
        <v>277.11406138464173</v>
      </c>
      <c r="BC792" s="56">
        <f t="shared" si="692"/>
        <v>-9.4494288753878664E-2</v>
      </c>
      <c r="BD792" s="53">
        <f t="shared" si="693"/>
        <v>-8.4451645732424774E-8</v>
      </c>
      <c r="BE792" s="32">
        <f t="shared" si="694"/>
        <v>6.111395489422125</v>
      </c>
      <c r="BF792" s="53">
        <f t="shared" si="695"/>
        <v>1.0764495352321177E-6</v>
      </c>
      <c r="BG792" s="51">
        <f t="shared" si="716"/>
        <v>6.1113965658716598</v>
      </c>
      <c r="BH792" s="51">
        <f t="shared" si="696"/>
        <v>-8.93722215739539E-3</v>
      </c>
      <c r="BI792" s="51">
        <f t="shared" si="697"/>
        <v>-8.3788572348129378E-2</v>
      </c>
    </row>
    <row r="793" spans="1:61" ht="12.75" customHeight="1" x14ac:dyDescent="0.2">
      <c r="A793" s="45">
        <f t="shared" si="698"/>
        <v>767</v>
      </c>
      <c r="B793" s="57">
        <f t="shared" si="717"/>
        <v>9.6759717703440828E-2</v>
      </c>
      <c r="C793" s="16">
        <f t="shared" si="699"/>
        <v>8.8789050997888808E-2</v>
      </c>
      <c r="D793" s="34">
        <f t="shared" si="700"/>
        <v>1</v>
      </c>
      <c r="E793" s="49">
        <f t="shared" si="718"/>
        <v>7.687382207469351E-2</v>
      </c>
      <c r="F793" s="49">
        <f t="shared" si="701"/>
        <v>4.4428732158237921E-2</v>
      </c>
      <c r="G793" s="20">
        <f t="shared" si="672"/>
        <v>4.4428732158237921E-2</v>
      </c>
      <c r="H793" s="49">
        <f t="shared" si="702"/>
        <v>30.025501649488515</v>
      </c>
      <c r="I793" s="20">
        <f t="shared" si="673"/>
        <v>30.025501649488515</v>
      </c>
      <c r="J793" s="57">
        <f t="shared" si="703"/>
        <v>0</v>
      </c>
      <c r="K793" s="16">
        <f t="shared" si="674"/>
        <v>30.025501649488515</v>
      </c>
      <c r="L793" s="34">
        <f t="shared" si="704"/>
        <v>1</v>
      </c>
      <c r="M793" s="49">
        <f t="shared" si="719"/>
        <v>59.974528155561373</v>
      </c>
      <c r="N793" s="20">
        <f t="shared" si="720"/>
        <v>59.974528155561373</v>
      </c>
      <c r="O793" s="16">
        <f t="shared" si="705"/>
        <v>30.025471844438627</v>
      </c>
      <c r="P793" s="49">
        <f t="shared" si="721"/>
        <v>4.4428732158237914E-2</v>
      </c>
      <c r="Q793" s="20">
        <f t="shared" si="675"/>
        <v>4.4428732158237914E-2</v>
      </c>
      <c r="R793" s="49">
        <f t="shared" si="722"/>
        <v>8.8789050996685367E-2</v>
      </c>
      <c r="S793" s="20">
        <f t="shared" si="676"/>
        <v>8.8789050996685367E-2</v>
      </c>
      <c r="T793" s="57">
        <f t="shared" si="723"/>
        <v>-8.3788572348129378E-2</v>
      </c>
      <c r="U793" s="16">
        <f t="shared" si="706"/>
        <v>-6.9147502734358685E-3</v>
      </c>
      <c r="V793" s="16">
        <f t="shared" si="724"/>
        <v>-6.9147502734358685E-3</v>
      </c>
      <c r="W793" s="34">
        <f t="shared" si="677"/>
        <v>4</v>
      </c>
      <c r="X793" s="49">
        <f t="shared" si="725"/>
        <v>59.974498591660797</v>
      </c>
      <c r="Y793" s="20">
        <f t="shared" si="726"/>
        <v>59.974498591660797</v>
      </c>
      <c r="Z793" s="16">
        <f t="shared" si="707"/>
        <v>30.025501408339203</v>
      </c>
      <c r="AA793" s="49">
        <f t="shared" si="678"/>
        <v>-3.9963375314446756E-3</v>
      </c>
      <c r="AB793" s="20">
        <f t="shared" si="708"/>
        <v>359.99600366246858</v>
      </c>
      <c r="AC793" s="49">
        <f t="shared" si="709"/>
        <v>7.9865189662857768E-3</v>
      </c>
      <c r="AD793" s="20">
        <f t="shared" si="710"/>
        <v>359.99201348103372</v>
      </c>
      <c r="AF793" s="58">
        <f t="shared" si="727"/>
        <v>6.1113965658716598</v>
      </c>
      <c r="AG793" s="51">
        <f t="shared" si="711"/>
        <v>366.6837939522996</v>
      </c>
      <c r="AH793" s="16">
        <f t="shared" si="712"/>
        <v>250.01167769474975</v>
      </c>
      <c r="AI793" s="52">
        <f t="shared" si="679"/>
        <v>159.84895976821062</v>
      </c>
      <c r="AJ793" s="52">
        <f t="shared" si="713"/>
        <v>4.8425069689642442E-2</v>
      </c>
      <c r="AK793" s="16">
        <f t="shared" si="728"/>
        <v>37.124830136549008</v>
      </c>
      <c r="AL793" s="16">
        <f t="shared" si="729"/>
        <v>37.120833799017589</v>
      </c>
      <c r="AM793" s="32">
        <f t="shared" si="680"/>
        <v>6.1113965213656964</v>
      </c>
      <c r="AN793" s="32">
        <f t="shared" si="681"/>
        <v>-7.3755486584670029E-4</v>
      </c>
      <c r="AO793" s="32">
        <f t="shared" si="682"/>
        <v>4.8730108673747594</v>
      </c>
      <c r="AP793" s="32">
        <f t="shared" si="683"/>
        <v>-7.3755486584670029E-4</v>
      </c>
      <c r="AQ793" s="32">
        <f t="shared" si="684"/>
        <v>3.6882153581113228</v>
      </c>
      <c r="AR793" s="56">
        <f t="shared" si="732"/>
        <v>4371.7328985113527</v>
      </c>
      <c r="AS793" s="56">
        <f t="shared" si="732"/>
        <v>-0.20764074864017859</v>
      </c>
      <c r="AT793" s="56">
        <f t="shared" si="732"/>
        <v>1467.6850226674401</v>
      </c>
      <c r="AU793" s="55">
        <f t="shared" si="715"/>
        <v>0.31005890174502254</v>
      </c>
      <c r="AV793" s="56">
        <f t="shared" si="685"/>
        <v>11548.084148220054</v>
      </c>
      <c r="AW793" s="53">
        <f t="shared" si="686"/>
        <v>1.0320779427356444E-2</v>
      </c>
      <c r="AX793" s="53">
        <f t="shared" si="687"/>
        <v>9.6759733409417417E-2</v>
      </c>
      <c r="AY793" s="56">
        <f t="shared" si="688"/>
        <v>676.64172695147261</v>
      </c>
      <c r="AZ793" s="56">
        <f t="shared" si="689"/>
        <v>399.62239942052656</v>
      </c>
      <c r="BA793" s="53">
        <f t="shared" si="690"/>
        <v>7.4403432051347793E-3</v>
      </c>
      <c r="BB793" s="56">
        <f t="shared" si="691"/>
        <v>277.11415134660956</v>
      </c>
      <c r="BC793" s="56">
        <f t="shared" si="692"/>
        <v>-9.4823815663517053E-2</v>
      </c>
      <c r="BD793" s="53">
        <f t="shared" si="693"/>
        <v>-8.4746151254388824E-8</v>
      </c>
      <c r="BE793" s="32">
        <f t="shared" si="694"/>
        <v>6.1113964811255084</v>
      </c>
      <c r="BF793" s="53">
        <f t="shared" si="695"/>
        <v>1.0785900842965663E-6</v>
      </c>
      <c r="BG793" s="51">
        <f t="shared" si="716"/>
        <v>6.1113975597155923</v>
      </c>
      <c r="BH793" s="51">
        <f t="shared" si="696"/>
        <v>-8.9372221571373135E-3</v>
      </c>
      <c r="BI793" s="51">
        <f t="shared" si="697"/>
        <v>-8.3788558745203662E-2</v>
      </c>
    </row>
    <row r="794" spans="1:61" ht="12.75" customHeight="1" x14ac:dyDescent="0.2">
      <c r="A794" s="45">
        <f t="shared" si="698"/>
        <v>768</v>
      </c>
      <c r="B794" s="57">
        <f t="shared" si="717"/>
        <v>9.6759733409417417E-2</v>
      </c>
      <c r="C794" s="16">
        <f t="shared" si="699"/>
        <v>8.8773214443165216E-2</v>
      </c>
      <c r="D794" s="34">
        <f t="shared" si="700"/>
        <v>1</v>
      </c>
      <c r="E794" s="49">
        <f t="shared" si="718"/>
        <v>7.6860087821095047E-2</v>
      </c>
      <c r="F794" s="49">
        <f t="shared" si="701"/>
        <v>4.4420847429070071E-2</v>
      </c>
      <c r="G794" s="20">
        <f t="shared" ref="G794:G857" si="733">MOD(IF(OR(D794=2,D794=3,D794=6,D794=7,D794=10,D794=11,D794=14,D794=15),180+F794,F794),360)</f>
        <v>4.4420847429070071E-2</v>
      </c>
      <c r="H794" s="49">
        <f t="shared" si="702"/>
        <v>30.025531202775618</v>
      </c>
      <c r="I794" s="20">
        <f t="shared" ref="I794:I857" si="734">IF(D794&gt;8,360-H794,H794)</f>
        <v>30.025531202775618</v>
      </c>
      <c r="J794" s="57">
        <f t="shared" si="703"/>
        <v>0</v>
      </c>
      <c r="K794" s="16">
        <f t="shared" ref="K794:K857" si="735">MOD(I794+J794,360)</f>
        <v>30.025531202775618</v>
      </c>
      <c r="L794" s="34">
        <f t="shared" si="704"/>
        <v>1</v>
      </c>
      <c r="M794" s="49">
        <f t="shared" si="719"/>
        <v>59.974498591660783</v>
      </c>
      <c r="N794" s="20">
        <f t="shared" si="720"/>
        <v>59.974498591660783</v>
      </c>
      <c r="O794" s="16">
        <f t="shared" si="705"/>
        <v>30.025501408339217</v>
      </c>
      <c r="P794" s="49">
        <f t="shared" si="721"/>
        <v>4.4420847429070071E-2</v>
      </c>
      <c r="Q794" s="20">
        <f t="shared" ref="Q794:Q857" si="736">MOD(IF(OR(L794=2,L794=3,L794=6,L794=7,L794=10,L794=11,L794=14,L794=15),180+P794,P794),360)</f>
        <v>4.4420847429070071E-2</v>
      </c>
      <c r="R794" s="49">
        <f t="shared" si="722"/>
        <v>8.8773214440861684E-2</v>
      </c>
      <c r="S794" s="20">
        <f t="shared" ref="S794:S857" si="737">MOD(IF(OR(L794=3,L794=4,L794=7,L794=8,L794=11,L794=12,L794=15,L794=16),360-R794,R794),360)</f>
        <v>8.8773214440861684E-2</v>
      </c>
      <c r="T794" s="57">
        <f t="shared" si="723"/>
        <v>-8.3788558745203662E-2</v>
      </c>
      <c r="U794" s="16">
        <f t="shared" si="706"/>
        <v>-6.9284709241086151E-3</v>
      </c>
      <c r="V794" s="16">
        <f t="shared" si="724"/>
        <v>-6.9284709241086151E-3</v>
      </c>
      <c r="W794" s="34">
        <f t="shared" ref="W794:W857" si="738">IF(AND(E794&gt;=0,V794&lt;0),IF(L794=1,4,IF(L794=2,3,IF(L794=7,6,IF(L794=8,5,IF(L794=11,10,IF(L794=12,9,IF(L794=13,16,IF(L794=14,15,L794)))))))),L794)</f>
        <v>4</v>
      </c>
      <c r="X794" s="49">
        <f t="shared" si="725"/>
        <v>59.974469039331929</v>
      </c>
      <c r="Y794" s="20">
        <f t="shared" si="726"/>
        <v>59.974469039331929</v>
      </c>
      <c r="Z794" s="16">
        <f t="shared" si="707"/>
        <v>30.025530960668071</v>
      </c>
      <c r="AA794" s="49">
        <f t="shared" ref="AA794:AA857" si="739">DEGREES(ATAN(TAN(RADIANS(K794))*SIN(RADIANS(V794))))</f>
        <v>-4.0042720647382752E-3</v>
      </c>
      <c r="AB794" s="20">
        <f t="shared" si="708"/>
        <v>359.99599572793528</v>
      </c>
      <c r="AC794" s="49">
        <f t="shared" si="709"/>
        <v>8.0023686543144058E-3</v>
      </c>
      <c r="AD794" s="20">
        <f t="shared" si="710"/>
        <v>359.99199763134567</v>
      </c>
      <c r="AF794" s="58">
        <f t="shared" si="727"/>
        <v>6.1113975597155923</v>
      </c>
      <c r="AG794" s="51">
        <f t="shared" si="711"/>
        <v>366.68385358293557</v>
      </c>
      <c r="AH794" s="16">
        <f t="shared" si="712"/>
        <v>250.01171835200154</v>
      </c>
      <c r="AI794" s="52">
        <f t="shared" ref="AI794:AI857" si="740">AG794^2*$H$7/2</f>
        <v>159.84901175794161</v>
      </c>
      <c r="AJ794" s="52">
        <f t="shared" si="713"/>
        <v>4.8425119493799684E-2</v>
      </c>
      <c r="AK794" s="16">
        <f t="shared" si="728"/>
        <v>37.173255256042808</v>
      </c>
      <c r="AL794" s="16">
        <f t="shared" si="729"/>
        <v>37.169250983978088</v>
      </c>
      <c r="AM794" s="32">
        <f t="shared" ref="AM794:AM857" si="741">AF794*COS(RADIANS($V794))</f>
        <v>6.1113975150328237</v>
      </c>
      <c r="AN794" s="32">
        <f t="shared" ref="AN794:AN857" si="742">AF794*SIN(RADIANS($V794))</f>
        <v>-7.3901848538940513E-4</v>
      </c>
      <c r="AO794" s="32">
        <f t="shared" ref="AO794:AO857" si="743">AM794*COS(RADIANS(AL794))</f>
        <v>4.8698932327707452</v>
      </c>
      <c r="AP794" s="32">
        <f t="shared" ref="AP794:AP857" si="744">AN794</f>
        <v>-7.3901848538940513E-4</v>
      </c>
      <c r="AQ794" s="32">
        <f t="shared" ref="AQ794:AQ857" si="745">AM794*SIN(RADIANS(AL794))</f>
        <v>3.6923325267590776</v>
      </c>
      <c r="AR794" s="56">
        <f t="shared" si="732"/>
        <v>4376.6027917441234</v>
      </c>
      <c r="AS794" s="56">
        <f t="shared" si="732"/>
        <v>-0.20837976712556799</v>
      </c>
      <c r="AT794" s="56">
        <f t="shared" si="732"/>
        <v>1471.3773551941993</v>
      </c>
      <c r="AU794" s="55">
        <f t="shared" si="715"/>
        <v>0.31005890174502254</v>
      </c>
      <c r="AV794" s="56">
        <f t="shared" ref="AV794:AV857" si="746">AI794*AU794*$C$16</f>
        <v>11548.087904151836</v>
      </c>
      <c r="AW794" s="53">
        <f t="shared" ref="AW794:AW857" si="747">(AV794/$C$6)*$H$8^2</f>
        <v>1.0320782784116144E-2</v>
      </c>
      <c r="AX794" s="53">
        <f t="shared" ref="AX794:AX857" si="748">AW794*360 / (2*PI()*AF794)</f>
        <v>9.6759749144621779E-2</v>
      </c>
      <c r="AY794" s="56">
        <f t="shared" ref="AY794:AY857" si="749">550*$H$19*$C$13/AG794</f>
        <v>676.64161691505808</v>
      </c>
      <c r="AZ794" s="56">
        <f t="shared" ref="AZ794:AZ857" si="750">AI794*$C$18*$C$19</f>
        <v>399.62252939485404</v>
      </c>
      <c r="BA794" s="53">
        <f t="shared" ref="BA794:BA857" si="751">ABS((AU794^2)/(PI()*$C$17*$C$14))</f>
        <v>7.4403432051347793E-3</v>
      </c>
      <c r="BB794" s="56">
        <f t="shared" ref="BB794:BB857" si="752">BA794*AI794*$C$16</f>
        <v>277.11424147600553</v>
      </c>
      <c r="BC794" s="56">
        <f t="shared" ref="BC794:BC857" si="753">AY794-AZ794-BB794</f>
        <v>-9.5153955801492884E-2</v>
      </c>
      <c r="BD794" s="53">
        <f t="shared" ref="BD794:BD857" si="754">(BC794/$C$6)*$H$8^2</f>
        <v>-8.5041204832145323E-8</v>
      </c>
      <c r="BE794" s="32">
        <f t="shared" ref="BE794:BE857" si="755">AF794+BD794</f>
        <v>6.1113974746743871</v>
      </c>
      <c r="BF794" s="53">
        <f t="shared" ref="BF794:BF857" si="756">-$H$9*SIN(RADIANS(V794))</f>
        <v>1.0807302856210466E-6</v>
      </c>
      <c r="BG794" s="51">
        <f t="shared" si="716"/>
        <v>6.1113985554046728</v>
      </c>
      <c r="BH794" s="51">
        <f t="shared" ref="BH794:BH857" si="757">-$H$9*COS(RADIANS(V794))</f>
        <v>-8.9372221568787668E-3</v>
      </c>
      <c r="BI794" s="51">
        <f t="shared" ref="BI794:BI857" si="758">BH794*360 / (2*PI()*AF794)</f>
        <v>-8.3788545116968288E-2</v>
      </c>
    </row>
    <row r="795" spans="1:61" ht="12.75" customHeight="1" x14ac:dyDescent="0.2">
      <c r="A795" s="45">
        <f t="shared" ref="A795:A858" si="759">A794+1</f>
        <v>769</v>
      </c>
      <c r="B795" s="57">
        <f t="shared" si="717"/>
        <v>9.6759749144621779E-2</v>
      </c>
      <c r="C795" s="16">
        <f t="shared" ref="C795:C858" si="760">MOD(AD794+B795,360)</f>
        <v>8.8757380490278592E-2</v>
      </c>
      <c r="D795" s="34">
        <f t="shared" ref="D795:D858" si="761">IF($O794&gt;=270,IF(C795&gt;270,16,IF(C795&gt;180,15,IF(C795&gt;90,14,13))),IF($O794&gt;=180,IF(C795&gt;270,12,IF(C795&gt;180,11,IF(C795&gt;90,10,9))),IF($O794&gt;=90,IF(C795&gt;270,8,IF(C795&gt;180,7,IF(C795&gt;90,6,5))),IF(C795&gt;270,4,IF(C795&gt;180,3,IF(C795&gt;90,2,1))))))</f>
        <v>1</v>
      </c>
      <c r="E795" s="49">
        <f t="shared" si="718"/>
        <v>7.6846355837298638E-2</v>
      </c>
      <c r="F795" s="49">
        <f t="shared" ref="F795:F858" si="762">IF(OR(N794=90, N794=270), 0, DEGREES(ATAN(COS(RADIANS(Y794))*TAN(RADIANS(C795)))))</f>
        <v>4.4412963972150207E-2</v>
      </c>
      <c r="G795" s="20">
        <f t="shared" si="733"/>
        <v>4.4412963972150207E-2</v>
      </c>
      <c r="H795" s="49">
        <f t="shared" ref="H795:H858" si="763">DEGREES(ACOS(SIN(RADIANS(Y794))*COS(RADIANS(G795))))</f>
        <v>30.025560744494598</v>
      </c>
      <c r="I795" s="20">
        <f t="shared" si="734"/>
        <v>30.025560744494598</v>
      </c>
      <c r="J795" s="57">
        <f t="shared" ref="J795:J858" si="764">J794</f>
        <v>0</v>
      </c>
      <c r="K795" s="16">
        <f t="shared" si="735"/>
        <v>30.025560744494598</v>
      </c>
      <c r="L795" s="34">
        <f t="shared" ref="L795:L858" si="765">IF(J795&gt;0,IF(K795&gt;=270,IF(D795=9,16,IF(D795=12,13,IF(D795=14,11,IF(D795=15,10,D795)))),IF(K795&gt;=180,IF(D795=2,14,IF(D795=3,15,IF(D795=5,9,IF(D795=8,12,D795)))),IF(K795&gt;=90,IF(D795=1,8,IF(D795=4,5,IF(D795=6,3,IF(D795=7,2,D795)))),IF(D795=10,6,IF(D795=11,7,IF(D795=13,1,IF(D795=16,4,D795))))))),IF(K795&gt;=270,IF(D795=1,13,IF(D795=4,16,IF(D795=6,10,IF(D795=7,11,D795)))),IF(K795&gt;=180,IF(D795=10,15,IF(D795=11,14,IF(D795=13,12,IF(D795=16,9,D795)))),IF(K795&gt;=90,IF(D795=9,5,IF(D795=12,8,IF(D795=14,2,IF(D795=15,3,D795)))),IF(D795=2,7,IF(D795=3,6,IF(D795=5,4,IF(D795=8,1,D795))))))))</f>
        <v>1</v>
      </c>
      <c r="M795" s="49">
        <f t="shared" si="719"/>
        <v>59.974469039331929</v>
      </c>
      <c r="N795" s="20">
        <f t="shared" si="720"/>
        <v>59.974469039331929</v>
      </c>
      <c r="O795" s="16">
        <f t="shared" ref="O795:O858" si="766">MOD(90-N795,360)</f>
        <v>30.025530960668071</v>
      </c>
      <c r="P795" s="49">
        <f t="shared" si="721"/>
        <v>4.4412963972150214E-2</v>
      </c>
      <c r="Q795" s="20">
        <f t="shared" si="736"/>
        <v>4.4412963972150214E-2</v>
      </c>
      <c r="R795" s="49">
        <f t="shared" si="722"/>
        <v>8.875738049204962E-2</v>
      </c>
      <c r="S795" s="20">
        <f t="shared" si="737"/>
        <v>8.875738049204962E-2</v>
      </c>
      <c r="T795" s="57">
        <f t="shared" si="723"/>
        <v>-8.3788545116968288E-2</v>
      </c>
      <c r="U795" s="16">
        <f t="shared" ref="U795:U858" si="767">E795+T795</f>
        <v>-6.9421892796696499E-3</v>
      </c>
      <c r="V795" s="16">
        <f t="shared" si="724"/>
        <v>-6.9421892796696499E-3</v>
      </c>
      <c r="W795" s="34">
        <f t="shared" si="738"/>
        <v>4</v>
      </c>
      <c r="X795" s="49">
        <f t="shared" si="725"/>
        <v>59.974439498572941</v>
      </c>
      <c r="Y795" s="20">
        <f t="shared" si="726"/>
        <v>59.974439498572941</v>
      </c>
      <c r="Z795" s="16">
        <f t="shared" ref="Z795:Z858" si="768">MOD(90-Y795,360)</f>
        <v>30.025560501427059</v>
      </c>
      <c r="AA795" s="49">
        <f t="shared" si="739"/>
        <v>-4.01220528859772E-3</v>
      </c>
      <c r="AB795" s="20">
        <f t="shared" ref="AB795:AB858" si="769">MOD(IF(OR(W795=2,W795=3,W795=6,W795=7,W795=10,W795=11,W795=14,W795=15),180+AA795,AA795),360)</f>
        <v>359.99598779471143</v>
      </c>
      <c r="AC795" s="49">
        <f t="shared" ref="AC795:AC858" si="770">DEGREES(ACOS(COS(RADIANS(V795))*COS(RADIANS(AB795))))</f>
        <v>8.0182157394025292E-3</v>
      </c>
      <c r="AD795" s="20">
        <f t="shared" ref="AD795:AD858" si="771">MOD(IF(OR(W795=3,W795=4,W795=7,W795=8,W795=11,W795=12,W795=15,W795=16),360-AC795,AC795),360)</f>
        <v>359.99198178426059</v>
      </c>
      <c r="AF795" s="58">
        <f t="shared" si="727"/>
        <v>6.1113985554046728</v>
      </c>
      <c r="AG795" s="51">
        <f t="shared" ref="AG795:AG858" si="772">AF795/$H$8</f>
        <v>366.68391332428035</v>
      </c>
      <c r="AH795" s="16">
        <f t="shared" ref="AH795:AH858" si="773">AG795/(5280/3600)</f>
        <v>250.01175908473661</v>
      </c>
      <c r="AI795" s="52">
        <f t="shared" si="740"/>
        <v>159.84906384420401</v>
      </c>
      <c r="AJ795" s="52">
        <f t="shared" ref="AJ795:AJ858" si="774">MOD(Q795-AB795,360)</f>
        <v>4.8425169260724488E-2</v>
      </c>
      <c r="AK795" s="16">
        <f t="shared" si="728"/>
        <v>37.221680425303532</v>
      </c>
      <c r="AL795" s="16">
        <f t="shared" si="729"/>
        <v>37.217668220014957</v>
      </c>
      <c r="AM795" s="32">
        <f t="shared" si="741"/>
        <v>6.1113985105447783</v>
      </c>
      <c r="AN795" s="32">
        <f t="shared" si="742"/>
        <v>-7.4048186082577088E-4</v>
      </c>
      <c r="AO795" s="32">
        <f t="shared" si="743"/>
        <v>4.8667721177773213</v>
      </c>
      <c r="AP795" s="32">
        <f t="shared" si="744"/>
        <v>-7.4048186082577088E-4</v>
      </c>
      <c r="AQ795" s="32">
        <f t="shared" si="745"/>
        <v>3.696447065536606</v>
      </c>
      <c r="AR795" s="56">
        <f t="shared" ref="AR795:AT810" si="775">AR794+AO795</f>
        <v>4381.4695638619005</v>
      </c>
      <c r="AS795" s="56">
        <f t="shared" si="775"/>
        <v>-0.20912024898639375</v>
      </c>
      <c r="AT795" s="56">
        <f t="shared" si="775"/>
        <v>1475.0738022597359</v>
      </c>
      <c r="AU795" s="55">
        <f t="shared" ref="AU795:AU858" si="776">$H$15</f>
        <v>0.31005890174502254</v>
      </c>
      <c r="AV795" s="56">
        <f t="shared" si="746"/>
        <v>11548.091667057406</v>
      </c>
      <c r="AW795" s="53">
        <f t="shared" si="747"/>
        <v>1.0320786147108473E-2</v>
      </c>
      <c r="AX795" s="53">
        <f t="shared" si="748"/>
        <v>9.6759764909039786E-2</v>
      </c>
      <c r="AY795" s="56">
        <f t="shared" si="749"/>
        <v>676.64150667438855</v>
      </c>
      <c r="AZ795" s="56">
        <f t="shared" si="750"/>
        <v>399.62265961051003</v>
      </c>
      <c r="BA795" s="53">
        <f t="shared" si="751"/>
        <v>7.4403432051347793E-3</v>
      </c>
      <c r="BB795" s="56">
        <f t="shared" si="752"/>
        <v>277.1143317727483</v>
      </c>
      <c r="BC795" s="56">
        <f t="shared" si="753"/>
        <v>-9.5484708869776114E-2</v>
      </c>
      <c r="BD795" s="53">
        <f t="shared" si="754"/>
        <v>-8.5336806199338248E-8</v>
      </c>
      <c r="BE795" s="32">
        <f t="shared" si="755"/>
        <v>6.1113984700678667</v>
      </c>
      <c r="BF795" s="53">
        <f t="shared" si="756"/>
        <v>1.0828701289448685E-6</v>
      </c>
      <c r="BG795" s="51">
        <f t="shared" ref="BG795:BG858" si="777">BE795+BF795</f>
        <v>6.1113995529379954</v>
      </c>
      <c r="BH795" s="51">
        <f t="shared" si="757"/>
        <v>-8.93722215661975E-3</v>
      </c>
      <c r="BI795" s="51">
        <f t="shared" si="758"/>
        <v>-8.3788531463435595E-2</v>
      </c>
    </row>
    <row r="796" spans="1:61" ht="12.75" customHeight="1" x14ac:dyDescent="0.2">
      <c r="A796" s="45">
        <f t="shared" si="759"/>
        <v>770</v>
      </c>
      <c r="B796" s="57">
        <f t="shared" ref="B796:B859" si="778">AX795</f>
        <v>9.6759764909039786E-2</v>
      </c>
      <c r="C796" s="16">
        <f t="shared" si="760"/>
        <v>8.8741549169640166E-2</v>
      </c>
      <c r="D796" s="34">
        <f t="shared" si="761"/>
        <v>1</v>
      </c>
      <c r="E796" s="49">
        <f t="shared" ref="E796:E859" si="779">DEGREES(ASIN(SIN(RADIANS(Y795))*SIN(RADIANS(C796))))</f>
        <v>7.683262614962609E-2</v>
      </c>
      <c r="F796" s="49">
        <f t="shared" si="762"/>
        <v>4.4405081802710029E-2</v>
      </c>
      <c r="G796" s="20">
        <f t="shared" si="733"/>
        <v>4.4405081802710029E-2</v>
      </c>
      <c r="H796" s="49">
        <f t="shared" si="763"/>
        <v>30.025590274647353</v>
      </c>
      <c r="I796" s="20">
        <f t="shared" si="734"/>
        <v>30.025590274647353</v>
      </c>
      <c r="J796" s="57">
        <f t="shared" si="764"/>
        <v>0</v>
      </c>
      <c r="K796" s="16">
        <f t="shared" si="735"/>
        <v>30.025590274647353</v>
      </c>
      <c r="L796" s="34">
        <f t="shared" si="765"/>
        <v>1</v>
      </c>
      <c r="M796" s="49">
        <f t="shared" ref="M796:M859" si="780">DEGREES(ACOS(SIN(RADIANS(K796))*COS(RADIANS(E796))))</f>
        <v>59.974439498572941</v>
      </c>
      <c r="N796" s="20">
        <f t="shared" ref="N796:N859" si="781">MOD(IF(AND(L796&gt;=5,L796&lt;=12),360-M796,M796),360)</f>
        <v>59.974439498572941</v>
      </c>
      <c r="O796" s="16">
        <f t="shared" si="766"/>
        <v>30.025560501427059</v>
      </c>
      <c r="P796" s="49">
        <f t="shared" ref="P796:P859" si="782">IF(OR(N796=90, N796=270), 0, DEGREES(ATAN(TAN(RADIANS(K796))*SIN(RADIANS(E796)))))</f>
        <v>4.4405081802710009E-2</v>
      </c>
      <c r="Q796" s="20">
        <f t="shared" si="736"/>
        <v>4.4405081802710009E-2</v>
      </c>
      <c r="R796" s="49">
        <f t="shared" ref="R796:R859" si="783">DEGREES(ACOS(COS(RADIANS(E796))*COS(RADIANS(Q796))))</f>
        <v>8.8741549168060277E-2</v>
      </c>
      <c r="S796" s="20">
        <f t="shared" si="737"/>
        <v>8.8741549168060277E-2</v>
      </c>
      <c r="T796" s="57">
        <f t="shared" ref="T796:T859" si="784">BI795</f>
        <v>-8.3788531463435595E-2</v>
      </c>
      <c r="U796" s="16">
        <f t="shared" si="767"/>
        <v>-6.9559053138095045E-3</v>
      </c>
      <c r="V796" s="16">
        <f t="shared" ref="V796:V859" si="785">IF(U796&lt;-90,-90,U796)</f>
        <v>-6.9559053138095045E-3</v>
      </c>
      <c r="W796" s="34">
        <f t="shared" si="738"/>
        <v>4</v>
      </c>
      <c r="X796" s="49">
        <f t="shared" ref="X796:X859" si="786">DEGREES(ACOS(SIN(RADIANS(K796))*COS(RADIANS(V796))))</f>
        <v>59.974409969381909</v>
      </c>
      <c r="Y796" s="20">
        <f t="shared" ref="Y796:Y859" si="787">MOD(IF(AND(W796&gt;=5,W796&lt;=12),360-X796,X796),360)</f>
        <v>59.974409969381909</v>
      </c>
      <c r="Z796" s="16">
        <f t="shared" si="768"/>
        <v>30.025590030618091</v>
      </c>
      <c r="AA796" s="49">
        <f t="shared" si="739"/>
        <v>-4.0201371878020604E-3</v>
      </c>
      <c r="AB796" s="20">
        <f t="shared" si="769"/>
        <v>359.99597986281219</v>
      </c>
      <c r="AC796" s="49">
        <f t="shared" si="770"/>
        <v>8.0340601008671766E-3</v>
      </c>
      <c r="AD796" s="20">
        <f t="shared" si="771"/>
        <v>359.99196593989916</v>
      </c>
      <c r="AF796" s="58">
        <f t="shared" ref="AF796:AF859" si="788">BG795</f>
        <v>6.1113995529379954</v>
      </c>
      <c r="AG796" s="51">
        <f t="shared" si="772"/>
        <v>366.68397317627972</v>
      </c>
      <c r="AH796" s="16">
        <f t="shared" si="773"/>
        <v>250.01179989291802</v>
      </c>
      <c r="AI796" s="52">
        <f t="shared" si="740"/>
        <v>159.84911602695047</v>
      </c>
      <c r="AJ796" s="52">
        <f t="shared" si="774"/>
        <v>4.8425218990530539E-2</v>
      </c>
      <c r="AK796" s="16">
        <f t="shared" ref="AK796:AK859" si="789">MOD(AJ796+AK795,360)</f>
        <v>37.270105644294063</v>
      </c>
      <c r="AL796" s="16">
        <f t="shared" ref="AL796:AL859" si="790">MOD(AB796+AK796,360)</f>
        <v>37.266085507106254</v>
      </c>
      <c r="AM796" s="32">
        <f t="shared" si="741"/>
        <v>6.1113995079006544</v>
      </c>
      <c r="AN796" s="32">
        <f t="shared" si="742"/>
        <v>-7.4194498935061892E-4</v>
      </c>
      <c r="AO796" s="32">
        <f t="shared" si="743"/>
        <v>4.8636475246089859</v>
      </c>
      <c r="AP796" s="32">
        <f t="shared" si="744"/>
        <v>-7.4194498935061892E-4</v>
      </c>
      <c r="AQ796" s="32">
        <f t="shared" si="745"/>
        <v>3.7005589714978533</v>
      </c>
      <c r="AR796" s="56">
        <f t="shared" si="775"/>
        <v>4386.3332113865099</v>
      </c>
      <c r="AS796" s="56">
        <f t="shared" si="775"/>
        <v>-0.20986219397574438</v>
      </c>
      <c r="AT796" s="56">
        <f t="shared" si="775"/>
        <v>1478.7743612312338</v>
      </c>
      <c r="AU796" s="55">
        <f t="shared" si="776"/>
        <v>0.31005890174502254</v>
      </c>
      <c r="AV796" s="56">
        <f t="shared" si="746"/>
        <v>11548.095436933345</v>
      </c>
      <c r="AW796" s="53">
        <f t="shared" si="747"/>
        <v>1.0320789516330373E-2</v>
      </c>
      <c r="AX796" s="53">
        <f t="shared" si="748"/>
        <v>9.6759780702657019E-2</v>
      </c>
      <c r="AY796" s="56">
        <f t="shared" si="749"/>
        <v>676.64139622956407</v>
      </c>
      <c r="AZ796" s="56">
        <f t="shared" si="750"/>
        <v>399.62279006737617</v>
      </c>
      <c r="BA796" s="53">
        <f t="shared" si="751"/>
        <v>7.4403432051347793E-3</v>
      </c>
      <c r="BB796" s="56">
        <f t="shared" si="752"/>
        <v>277.11442223675579</v>
      </c>
      <c r="BC796" s="56">
        <f t="shared" si="753"/>
        <v>-9.5816074567892429E-2</v>
      </c>
      <c r="BD796" s="53">
        <f t="shared" si="754"/>
        <v>-8.5632955087426974E-8</v>
      </c>
      <c r="BE796" s="32">
        <f t="shared" si="755"/>
        <v>6.1113994673050405</v>
      </c>
      <c r="BF796" s="53">
        <f t="shared" si="756"/>
        <v>1.0850096101641771E-6</v>
      </c>
      <c r="BG796" s="51">
        <f t="shared" si="777"/>
        <v>6.1114005523146506</v>
      </c>
      <c r="BH796" s="51">
        <f t="shared" si="757"/>
        <v>-8.9372221563602666E-3</v>
      </c>
      <c r="BI796" s="51">
        <f t="shared" si="758"/>
        <v>-8.3788517784618044E-2</v>
      </c>
    </row>
    <row r="797" spans="1:61" ht="12.75" customHeight="1" x14ac:dyDescent="0.2">
      <c r="A797" s="45">
        <f t="shared" si="759"/>
        <v>771</v>
      </c>
      <c r="B797" s="57">
        <f t="shared" si="778"/>
        <v>9.6759780702657019E-2</v>
      </c>
      <c r="C797" s="16">
        <f t="shared" si="760"/>
        <v>8.8725720601814828E-2</v>
      </c>
      <c r="D797" s="34">
        <f t="shared" si="761"/>
        <v>1</v>
      </c>
      <c r="E797" s="49">
        <f t="shared" si="779"/>
        <v>7.6818898862454479E-2</v>
      </c>
      <c r="F797" s="49">
        <f t="shared" si="762"/>
        <v>4.4397200981093107E-2</v>
      </c>
      <c r="G797" s="20">
        <f t="shared" si="733"/>
        <v>4.4397200981093107E-2</v>
      </c>
      <c r="H797" s="49">
        <f t="shared" si="763"/>
        <v>30.025619793235865</v>
      </c>
      <c r="I797" s="20">
        <f t="shared" si="734"/>
        <v>30.025619793235865</v>
      </c>
      <c r="J797" s="57">
        <f t="shared" si="764"/>
        <v>0</v>
      </c>
      <c r="K797" s="16">
        <f t="shared" si="735"/>
        <v>30.025619793235865</v>
      </c>
      <c r="L797" s="34">
        <f t="shared" si="765"/>
        <v>1</v>
      </c>
      <c r="M797" s="49">
        <f t="shared" si="780"/>
        <v>59.974409969381924</v>
      </c>
      <c r="N797" s="20">
        <f t="shared" si="781"/>
        <v>59.974409969381924</v>
      </c>
      <c r="O797" s="16">
        <f t="shared" si="766"/>
        <v>30.025590030618076</v>
      </c>
      <c r="P797" s="49">
        <f t="shared" si="782"/>
        <v>4.4397200981093086E-2</v>
      </c>
      <c r="Q797" s="20">
        <f t="shared" si="736"/>
        <v>4.4397200981093086E-2</v>
      </c>
      <c r="R797" s="49">
        <f t="shared" si="783"/>
        <v>8.8725720601751781E-2</v>
      </c>
      <c r="S797" s="20">
        <f t="shared" si="737"/>
        <v>8.8725720601751781E-2</v>
      </c>
      <c r="T797" s="57">
        <f t="shared" si="784"/>
        <v>-8.3788517784618044E-2</v>
      </c>
      <c r="U797" s="16">
        <f t="shared" si="767"/>
        <v>-6.9696189221635646E-3</v>
      </c>
      <c r="V797" s="16">
        <f t="shared" si="785"/>
        <v>-6.9696189221635646E-3</v>
      </c>
      <c r="W797" s="34">
        <f t="shared" si="738"/>
        <v>4</v>
      </c>
      <c r="X797" s="49">
        <f t="shared" si="786"/>
        <v>59.974380451756844</v>
      </c>
      <c r="Y797" s="20">
        <f t="shared" si="787"/>
        <v>59.974380451756844</v>
      </c>
      <c r="Z797" s="16">
        <f t="shared" si="768"/>
        <v>30.025619548243156</v>
      </c>
      <c r="AA797" s="49">
        <f t="shared" si="739"/>
        <v>-4.0280677020185819E-3</v>
      </c>
      <c r="AB797" s="20">
        <f t="shared" si="769"/>
        <v>359.995971932298</v>
      </c>
      <c r="AC797" s="49">
        <f t="shared" si="770"/>
        <v>8.0499017095108597E-3</v>
      </c>
      <c r="AD797" s="20">
        <f t="shared" si="771"/>
        <v>359.99195009829049</v>
      </c>
      <c r="AF797" s="58">
        <f t="shared" si="788"/>
        <v>6.1114005523146506</v>
      </c>
      <c r="AG797" s="51">
        <f t="shared" si="772"/>
        <v>366.68403313887904</v>
      </c>
      <c r="AH797" s="16">
        <f t="shared" si="773"/>
        <v>250.01184077650845</v>
      </c>
      <c r="AI797" s="52">
        <f t="shared" si="740"/>
        <v>159.84916830613355</v>
      </c>
      <c r="AJ797" s="52">
        <f t="shared" si="774"/>
        <v>4.842526868310415E-2</v>
      </c>
      <c r="AK797" s="16">
        <f t="shared" si="789"/>
        <v>37.318530912977167</v>
      </c>
      <c r="AL797" s="16">
        <f t="shared" si="790"/>
        <v>37.314502845275172</v>
      </c>
      <c r="AM797" s="32">
        <f t="shared" si="741"/>
        <v>6.1114005070995443</v>
      </c>
      <c r="AN797" s="32">
        <f t="shared" si="742"/>
        <v>-7.4340785983308816E-4</v>
      </c>
      <c r="AO797" s="32">
        <f t="shared" si="743"/>
        <v>4.8605194554798166</v>
      </c>
      <c r="AP797" s="32">
        <f t="shared" si="744"/>
        <v>-7.4340785983308816E-4</v>
      </c>
      <c r="AQ797" s="32">
        <f t="shared" si="745"/>
        <v>3.7046682417024552</v>
      </c>
      <c r="AR797" s="56">
        <f t="shared" si="775"/>
        <v>4391.1937308419901</v>
      </c>
      <c r="AS797" s="56">
        <f t="shared" si="775"/>
        <v>-0.21060560183557747</v>
      </c>
      <c r="AT797" s="56">
        <f t="shared" si="775"/>
        <v>1482.4790294729362</v>
      </c>
      <c r="AU797" s="55">
        <f t="shared" si="776"/>
        <v>0.31005890174502254</v>
      </c>
      <c r="AV797" s="56">
        <f t="shared" si="746"/>
        <v>11548.099213776222</v>
      </c>
      <c r="AW797" s="53">
        <f t="shared" si="747"/>
        <v>1.0320792891778782E-2</v>
      </c>
      <c r="AX797" s="53">
        <f t="shared" si="748"/>
        <v>9.6759796525459171E-2</v>
      </c>
      <c r="AY797" s="56">
        <f t="shared" si="749"/>
        <v>676.64128558068592</v>
      </c>
      <c r="AZ797" s="56">
        <f t="shared" si="750"/>
        <v>399.6229207653339</v>
      </c>
      <c r="BA797" s="53">
        <f t="shared" si="751"/>
        <v>7.4403432051347793E-3</v>
      </c>
      <c r="BB797" s="56">
        <f t="shared" si="752"/>
        <v>277.11451286794585</v>
      </c>
      <c r="BC797" s="56">
        <f t="shared" si="753"/>
        <v>-9.6148052593832745E-2</v>
      </c>
      <c r="BD797" s="53">
        <f t="shared" si="754"/>
        <v>-8.5929651226499304E-8</v>
      </c>
      <c r="BE797" s="32">
        <f t="shared" si="755"/>
        <v>6.1114004663849997</v>
      </c>
      <c r="BF797" s="53">
        <f t="shared" si="756"/>
        <v>1.087148712999767E-6</v>
      </c>
      <c r="BG797" s="51">
        <f t="shared" si="777"/>
        <v>6.1114015535337129</v>
      </c>
      <c r="BH797" s="51">
        <f t="shared" si="757"/>
        <v>-8.9372221561003148E-3</v>
      </c>
      <c r="BI797" s="51">
        <f t="shared" si="758"/>
        <v>-8.3788504080528112E-2</v>
      </c>
    </row>
    <row r="798" spans="1:61" ht="12.75" customHeight="1" x14ac:dyDescent="0.2">
      <c r="A798" s="45">
        <f t="shared" si="759"/>
        <v>772</v>
      </c>
      <c r="B798" s="57">
        <f t="shared" si="778"/>
        <v>9.6759796525459171E-2</v>
      </c>
      <c r="C798" s="16">
        <f t="shared" si="760"/>
        <v>8.8709894815963253E-2</v>
      </c>
      <c r="D798" s="34">
        <f t="shared" si="761"/>
        <v>1</v>
      </c>
      <c r="E798" s="49">
        <f t="shared" si="779"/>
        <v>7.6805174001022672E-2</v>
      </c>
      <c r="F798" s="49">
        <f t="shared" si="762"/>
        <v>4.4389321521905799E-2</v>
      </c>
      <c r="G798" s="20">
        <f t="shared" si="733"/>
        <v>4.4389321521905799E-2</v>
      </c>
      <c r="H798" s="49">
        <f t="shared" si="763"/>
        <v>30.025649300262184</v>
      </c>
      <c r="I798" s="20">
        <f t="shared" si="734"/>
        <v>30.025649300262184</v>
      </c>
      <c r="J798" s="57">
        <f t="shared" si="764"/>
        <v>0</v>
      </c>
      <c r="K798" s="16">
        <f t="shared" si="735"/>
        <v>30.025649300262184</v>
      </c>
      <c r="L798" s="34">
        <f t="shared" si="765"/>
        <v>1</v>
      </c>
      <c r="M798" s="49">
        <f t="shared" si="780"/>
        <v>59.974380451756844</v>
      </c>
      <c r="N798" s="20">
        <f t="shared" si="781"/>
        <v>59.974380451756844</v>
      </c>
      <c r="O798" s="16">
        <f t="shared" si="766"/>
        <v>30.025619548243156</v>
      </c>
      <c r="P798" s="49">
        <f t="shared" si="782"/>
        <v>4.4389321521905792E-2</v>
      </c>
      <c r="Q798" s="20">
        <f t="shared" si="736"/>
        <v>4.4389321521905792E-2</v>
      </c>
      <c r="R798" s="49">
        <f t="shared" si="783"/>
        <v>8.8709894815133583E-2</v>
      </c>
      <c r="S798" s="20">
        <f t="shared" si="737"/>
        <v>8.8709894815133583E-2</v>
      </c>
      <c r="T798" s="57">
        <f t="shared" si="784"/>
        <v>-8.3788504080528112E-2</v>
      </c>
      <c r="U798" s="16">
        <f t="shared" si="767"/>
        <v>-6.9833300795054398E-3</v>
      </c>
      <c r="V798" s="16">
        <f t="shared" si="785"/>
        <v>-6.9833300795054398E-3</v>
      </c>
      <c r="W798" s="34">
        <f t="shared" si="738"/>
        <v>4</v>
      </c>
      <c r="X798" s="49">
        <f t="shared" si="786"/>
        <v>59.974350945695704</v>
      </c>
      <c r="Y798" s="20">
        <f t="shared" si="787"/>
        <v>59.974350945695704</v>
      </c>
      <c r="Z798" s="16">
        <f t="shared" si="768"/>
        <v>30.025649054304296</v>
      </c>
      <c r="AA798" s="49">
        <f t="shared" si="739"/>
        <v>-4.0359968166520307E-3</v>
      </c>
      <c r="AB798" s="20">
        <f t="shared" si="769"/>
        <v>359.99596400318336</v>
      </c>
      <c r="AC798" s="49">
        <f t="shared" si="770"/>
        <v>8.0657404911757633E-3</v>
      </c>
      <c r="AD798" s="20">
        <f t="shared" si="771"/>
        <v>359.99193425950881</v>
      </c>
      <c r="AF798" s="58">
        <f t="shared" si="788"/>
        <v>6.1114015535337129</v>
      </c>
      <c r="AG798" s="51">
        <f t="shared" si="772"/>
        <v>366.68409321202279</v>
      </c>
      <c r="AH798" s="16">
        <f t="shared" si="773"/>
        <v>250.0118817354701</v>
      </c>
      <c r="AI798" s="52">
        <f t="shared" si="740"/>
        <v>159.84922068170482</v>
      </c>
      <c r="AJ798" s="52">
        <f t="shared" si="774"/>
        <v>4.8425318338559009E-2</v>
      </c>
      <c r="AK798" s="16">
        <f t="shared" si="789"/>
        <v>37.366956231315726</v>
      </c>
      <c r="AL798" s="16">
        <f t="shared" si="790"/>
        <v>37.362920234499086</v>
      </c>
      <c r="AM798" s="32">
        <f t="shared" si="741"/>
        <v>6.1114015081405233</v>
      </c>
      <c r="AN798" s="32">
        <f t="shared" si="742"/>
        <v>-7.4487046958351293E-4</v>
      </c>
      <c r="AO798" s="32">
        <f t="shared" si="743"/>
        <v>4.8573879126093278</v>
      </c>
      <c r="AP798" s="32">
        <f t="shared" si="744"/>
        <v>-7.4487046958351293E-4</v>
      </c>
      <c r="AQ798" s="32">
        <f t="shared" si="745"/>
        <v>3.7087748732080064</v>
      </c>
      <c r="AR798" s="56">
        <f t="shared" si="775"/>
        <v>4396.0511187545999</v>
      </c>
      <c r="AS798" s="56">
        <f t="shared" si="775"/>
        <v>-0.21135047230516099</v>
      </c>
      <c r="AT798" s="56">
        <f t="shared" si="775"/>
        <v>1486.1878043461443</v>
      </c>
      <c r="AU798" s="55">
        <f t="shared" si="776"/>
        <v>0.31005890174502254</v>
      </c>
      <c r="AV798" s="56">
        <f t="shared" si="746"/>
        <v>11548.102997582544</v>
      </c>
      <c r="AW798" s="53">
        <f t="shared" si="747"/>
        <v>1.0320796273450577E-2</v>
      </c>
      <c r="AX798" s="53">
        <f t="shared" si="748"/>
        <v>9.6759812377431587E-2</v>
      </c>
      <c r="AY798" s="56">
        <f t="shared" si="749"/>
        <v>676.64117472785654</v>
      </c>
      <c r="AZ798" s="56">
        <f t="shared" si="750"/>
        <v>399.62305170426202</v>
      </c>
      <c r="BA798" s="53">
        <f t="shared" si="751"/>
        <v>7.4403432051347793E-3</v>
      </c>
      <c r="BB798" s="56">
        <f t="shared" si="752"/>
        <v>277.11460366623447</v>
      </c>
      <c r="BC798" s="56">
        <f t="shared" si="753"/>
        <v>-9.6480642639960479E-2</v>
      </c>
      <c r="BD798" s="53">
        <f t="shared" si="754"/>
        <v>-8.622689434161357E-8</v>
      </c>
      <c r="BE798" s="32">
        <f t="shared" si="755"/>
        <v>6.1114014673068189</v>
      </c>
      <c r="BF798" s="53">
        <f t="shared" si="756"/>
        <v>1.0892874335167265E-6</v>
      </c>
      <c r="BG798" s="51">
        <f t="shared" si="777"/>
        <v>6.1114025565942525</v>
      </c>
      <c r="BH798" s="51">
        <f t="shared" si="757"/>
        <v>-8.9372221558398999E-3</v>
      </c>
      <c r="BI798" s="51">
        <f t="shared" si="758"/>
        <v>-8.3788490351178566E-2</v>
      </c>
    </row>
    <row r="799" spans="1:61" ht="12.75" customHeight="1" x14ac:dyDescent="0.2">
      <c r="A799" s="45">
        <f t="shared" si="759"/>
        <v>773</v>
      </c>
      <c r="B799" s="57">
        <f t="shared" si="778"/>
        <v>9.6759812377431587E-2</v>
      </c>
      <c r="C799" s="16">
        <f t="shared" si="760"/>
        <v>8.8694071886266102E-2</v>
      </c>
      <c r="D799" s="34">
        <f t="shared" si="761"/>
        <v>1</v>
      </c>
      <c r="E799" s="49">
        <f t="shared" si="779"/>
        <v>7.6791451629547897E-2</v>
      </c>
      <c r="F799" s="49">
        <f t="shared" si="762"/>
        <v>4.4381443462281983E-2</v>
      </c>
      <c r="G799" s="20">
        <f t="shared" si="733"/>
        <v>4.4381443462281983E-2</v>
      </c>
      <c r="H799" s="49">
        <f t="shared" si="763"/>
        <v>30.025678795728332</v>
      </c>
      <c r="I799" s="20">
        <f t="shared" si="734"/>
        <v>30.025678795728332</v>
      </c>
      <c r="J799" s="57">
        <f t="shared" si="764"/>
        <v>0</v>
      </c>
      <c r="K799" s="16">
        <f t="shared" si="735"/>
        <v>30.025678795728332</v>
      </c>
      <c r="L799" s="34">
        <f t="shared" si="765"/>
        <v>1</v>
      </c>
      <c r="M799" s="49">
        <f t="shared" si="780"/>
        <v>59.974350945695718</v>
      </c>
      <c r="N799" s="20">
        <f t="shared" si="781"/>
        <v>59.974350945695718</v>
      </c>
      <c r="O799" s="16">
        <f t="shared" si="766"/>
        <v>30.025649054304282</v>
      </c>
      <c r="P799" s="49">
        <f t="shared" si="782"/>
        <v>4.4381443462281948E-2</v>
      </c>
      <c r="Q799" s="20">
        <f t="shared" si="736"/>
        <v>4.4381443462281948E-2</v>
      </c>
      <c r="R799" s="49">
        <f t="shared" si="783"/>
        <v>8.8694071887783166E-2</v>
      </c>
      <c r="S799" s="20">
        <f t="shared" si="737"/>
        <v>8.8694071887783166E-2</v>
      </c>
      <c r="T799" s="57">
        <f t="shared" si="784"/>
        <v>-8.3788490351178566E-2</v>
      </c>
      <c r="U799" s="16">
        <f t="shared" si="767"/>
        <v>-6.997038721630669E-3</v>
      </c>
      <c r="V799" s="16">
        <f t="shared" si="785"/>
        <v>-6.997038721630669E-3</v>
      </c>
      <c r="W799" s="34">
        <f t="shared" si="738"/>
        <v>4</v>
      </c>
      <c r="X799" s="49">
        <f t="shared" si="786"/>
        <v>59.974321451196445</v>
      </c>
      <c r="Y799" s="20">
        <f t="shared" si="787"/>
        <v>59.974321451196445</v>
      </c>
      <c r="Z799" s="16">
        <f t="shared" si="768"/>
        <v>30.025678548803555</v>
      </c>
      <c r="AA799" s="49">
        <f t="shared" si="739"/>
        <v>-4.0439244945797842E-3</v>
      </c>
      <c r="AB799" s="20">
        <f t="shared" si="769"/>
        <v>359.99595607550543</v>
      </c>
      <c r="AC799" s="49">
        <f t="shared" si="770"/>
        <v>8.0815763271890328E-3</v>
      </c>
      <c r="AD799" s="20">
        <f t="shared" si="771"/>
        <v>359.99191842367281</v>
      </c>
      <c r="AF799" s="58">
        <f t="shared" si="788"/>
        <v>6.1114025565942525</v>
      </c>
      <c r="AG799" s="51">
        <f t="shared" si="772"/>
        <v>366.68415339565513</v>
      </c>
      <c r="AH799" s="16">
        <f t="shared" si="773"/>
        <v>250.01192276976488</v>
      </c>
      <c r="AI799" s="52">
        <f t="shared" si="740"/>
        <v>159.84927315361563</v>
      </c>
      <c r="AJ799" s="52">
        <f t="shared" si="774"/>
        <v>4.8425367956838272E-2</v>
      </c>
      <c r="AK799" s="16">
        <f t="shared" si="789"/>
        <v>37.415381599272564</v>
      </c>
      <c r="AL799" s="16">
        <f t="shared" si="790"/>
        <v>37.411337674777997</v>
      </c>
      <c r="AM799" s="32">
        <f t="shared" si="741"/>
        <v>6.1114025110226624</v>
      </c>
      <c r="AN799" s="32">
        <f t="shared" si="742"/>
        <v>-7.4633281175466267E-4</v>
      </c>
      <c r="AO799" s="32">
        <f t="shared" si="743"/>
        <v>4.8542528982180624</v>
      </c>
      <c r="AP799" s="32">
        <f t="shared" si="744"/>
        <v>-7.4633281175466267E-4</v>
      </c>
      <c r="AQ799" s="32">
        <f t="shared" si="745"/>
        <v>3.7128788630758804</v>
      </c>
      <c r="AR799" s="56">
        <f t="shared" si="775"/>
        <v>4400.9053716528178</v>
      </c>
      <c r="AS799" s="56">
        <f t="shared" si="775"/>
        <v>-0.21209680511691564</v>
      </c>
      <c r="AT799" s="56">
        <f t="shared" si="775"/>
        <v>1489.9006832092202</v>
      </c>
      <c r="AU799" s="55">
        <f t="shared" si="776"/>
        <v>0.31005890174502254</v>
      </c>
      <c r="AV799" s="56">
        <f t="shared" si="746"/>
        <v>11548.106788348792</v>
      </c>
      <c r="AW799" s="53">
        <f t="shared" si="747"/>
        <v>1.0320799661342611E-2</v>
      </c>
      <c r="AX799" s="53">
        <f t="shared" si="748"/>
        <v>9.6759828258559444E-2</v>
      </c>
      <c r="AY799" s="56">
        <f t="shared" si="749"/>
        <v>676.64106367117927</v>
      </c>
      <c r="AZ799" s="56">
        <f t="shared" si="750"/>
        <v>399.62318288403907</v>
      </c>
      <c r="BA799" s="53">
        <f t="shared" si="751"/>
        <v>7.4403432051347793E-3</v>
      </c>
      <c r="BB799" s="56">
        <f t="shared" si="752"/>
        <v>277.1146946315373</v>
      </c>
      <c r="BC799" s="56">
        <f t="shared" si="753"/>
        <v>-9.6813844397104276E-2</v>
      </c>
      <c r="BD799" s="53">
        <f t="shared" si="754"/>
        <v>-8.6524684156456469E-8</v>
      </c>
      <c r="BE799" s="32">
        <f t="shared" si="755"/>
        <v>6.1114024700695682</v>
      </c>
      <c r="BF799" s="53">
        <f t="shared" si="756"/>
        <v>1.0914257617001892E-6</v>
      </c>
      <c r="BG799" s="51">
        <f t="shared" si="777"/>
        <v>6.1114035614953295</v>
      </c>
      <c r="BH799" s="51">
        <f t="shared" si="757"/>
        <v>-8.93722215557902E-3</v>
      </c>
      <c r="BI799" s="51">
        <f t="shared" si="758"/>
        <v>-8.3788476596582159E-2</v>
      </c>
    </row>
    <row r="800" spans="1:61" ht="12.75" customHeight="1" x14ac:dyDescent="0.2">
      <c r="A800" s="45">
        <f t="shared" si="759"/>
        <v>774</v>
      </c>
      <c r="B800" s="57">
        <f t="shared" si="778"/>
        <v>9.6759828258559444E-2</v>
      </c>
      <c r="C800" s="16">
        <f t="shared" si="760"/>
        <v>8.8678251931355589E-2</v>
      </c>
      <c r="D800" s="34">
        <f t="shared" si="761"/>
        <v>1</v>
      </c>
      <c r="E800" s="49">
        <f t="shared" si="779"/>
        <v>7.6777731850733527E-2</v>
      </c>
      <c r="F800" s="49">
        <f t="shared" si="762"/>
        <v>4.437356686159883E-2</v>
      </c>
      <c r="G800" s="20">
        <f t="shared" si="733"/>
        <v>4.437356686159883E-2</v>
      </c>
      <c r="H800" s="49">
        <f t="shared" si="763"/>
        <v>30.025708279636497</v>
      </c>
      <c r="I800" s="20">
        <f t="shared" si="734"/>
        <v>30.025708279636497</v>
      </c>
      <c r="J800" s="57">
        <f t="shared" si="764"/>
        <v>0</v>
      </c>
      <c r="K800" s="16">
        <f t="shared" si="735"/>
        <v>30.025708279636497</v>
      </c>
      <c r="L800" s="34">
        <f t="shared" si="765"/>
        <v>1</v>
      </c>
      <c r="M800" s="49">
        <f t="shared" si="780"/>
        <v>59.974321451196445</v>
      </c>
      <c r="N800" s="20">
        <f t="shared" si="781"/>
        <v>59.974321451196445</v>
      </c>
      <c r="O800" s="16">
        <f t="shared" si="766"/>
        <v>30.025678548803555</v>
      </c>
      <c r="P800" s="49">
        <f t="shared" si="782"/>
        <v>4.4373566861598816E-2</v>
      </c>
      <c r="Q800" s="20">
        <f t="shared" si="736"/>
        <v>4.4373566861598816E-2</v>
      </c>
      <c r="R800" s="49">
        <f t="shared" si="783"/>
        <v>8.8678251932203078E-2</v>
      </c>
      <c r="S800" s="20">
        <f t="shared" si="737"/>
        <v>8.8678251932203078E-2</v>
      </c>
      <c r="T800" s="57">
        <f t="shared" si="784"/>
        <v>-8.3788476596582159E-2</v>
      </c>
      <c r="U800" s="16">
        <f t="shared" si="767"/>
        <v>-7.0107447458486322E-3</v>
      </c>
      <c r="V800" s="16">
        <f t="shared" si="785"/>
        <v>-7.0107447458486322E-3</v>
      </c>
      <c r="W800" s="34">
        <f t="shared" si="738"/>
        <v>4</v>
      </c>
      <c r="X800" s="49">
        <f t="shared" si="786"/>
        <v>59.9742919682569</v>
      </c>
      <c r="Y800" s="20">
        <f t="shared" si="787"/>
        <v>59.9742919682569</v>
      </c>
      <c r="Z800" s="16">
        <f t="shared" si="768"/>
        <v>30.0257080317431</v>
      </c>
      <c r="AA800" s="49">
        <f t="shared" si="739"/>
        <v>-4.0518506764360522E-3</v>
      </c>
      <c r="AB800" s="20">
        <f t="shared" si="769"/>
        <v>359.99594814932357</v>
      </c>
      <c r="AC800" s="49">
        <f t="shared" si="770"/>
        <v>8.0974092348401628E-3</v>
      </c>
      <c r="AD800" s="20">
        <f t="shared" si="771"/>
        <v>359.99190259076516</v>
      </c>
      <c r="AF800" s="58">
        <f t="shared" si="788"/>
        <v>6.1114035614953295</v>
      </c>
      <c r="AG800" s="51">
        <f t="shared" si="772"/>
        <v>366.6842136897198</v>
      </c>
      <c r="AH800" s="16">
        <f t="shared" si="773"/>
        <v>250.01196387935443</v>
      </c>
      <c r="AI800" s="52">
        <f t="shared" si="740"/>
        <v>159.84932572181697</v>
      </c>
      <c r="AJ800" s="52">
        <f t="shared" si="774"/>
        <v>4.8425417538055626E-2</v>
      </c>
      <c r="AK800" s="16">
        <f t="shared" si="789"/>
        <v>37.46380701681062</v>
      </c>
      <c r="AL800" s="16">
        <f t="shared" si="790"/>
        <v>37.459755166134187</v>
      </c>
      <c r="AM800" s="32">
        <f t="shared" si="741"/>
        <v>6.1114035157450219</v>
      </c>
      <c r="AN800" s="32">
        <f t="shared" si="742"/>
        <v>-7.4779487539420838E-4</v>
      </c>
      <c r="AO800" s="32">
        <f t="shared" si="743"/>
        <v>4.8511144145275953</v>
      </c>
      <c r="AP800" s="32">
        <f t="shared" si="744"/>
        <v>-7.4779487539420838E-4</v>
      </c>
      <c r="AQ800" s="32">
        <f t="shared" si="745"/>
        <v>3.7169802083711985</v>
      </c>
      <c r="AR800" s="56">
        <f t="shared" si="775"/>
        <v>4405.7564860673456</v>
      </c>
      <c r="AS800" s="56">
        <f t="shared" si="775"/>
        <v>-0.21284459999230984</v>
      </c>
      <c r="AT800" s="56">
        <f t="shared" si="775"/>
        <v>1493.6176634175915</v>
      </c>
      <c r="AU800" s="55">
        <f t="shared" si="776"/>
        <v>0.31005890174502254</v>
      </c>
      <c r="AV800" s="56">
        <f t="shared" si="746"/>
        <v>11548.110586071425</v>
      </c>
      <c r="AW800" s="53">
        <f t="shared" si="747"/>
        <v>1.0320803055451723E-2</v>
      </c>
      <c r="AX800" s="53">
        <f t="shared" si="748"/>
        <v>9.6759844168827963E-2</v>
      </c>
      <c r="AY800" s="56">
        <f t="shared" si="749"/>
        <v>676.64095241075813</v>
      </c>
      <c r="AZ800" s="56">
        <f t="shared" si="750"/>
        <v>399.62331430454242</v>
      </c>
      <c r="BA800" s="53">
        <f t="shared" si="751"/>
        <v>7.4403432051347793E-3</v>
      </c>
      <c r="BB800" s="56">
        <f t="shared" si="752"/>
        <v>277.11478576376942</v>
      </c>
      <c r="BC800" s="56">
        <f t="shared" si="753"/>
        <v>-9.7147657553705358E-2</v>
      </c>
      <c r="BD800" s="53">
        <f t="shared" si="754"/>
        <v>-8.6823020392581006E-8</v>
      </c>
      <c r="BE800" s="32">
        <f t="shared" si="755"/>
        <v>6.1114034746723087</v>
      </c>
      <c r="BF800" s="53">
        <f t="shared" si="756"/>
        <v>1.0935636815320666E-6</v>
      </c>
      <c r="BG800" s="51">
        <f t="shared" si="777"/>
        <v>6.1114045682359901</v>
      </c>
      <c r="BH800" s="51">
        <f t="shared" si="757"/>
        <v>-8.9372221553176787E-3</v>
      </c>
      <c r="BI800" s="51">
        <f t="shared" si="758"/>
        <v>-8.3788462816751827E-2</v>
      </c>
    </row>
    <row r="801" spans="1:61" ht="12.75" customHeight="1" x14ac:dyDescent="0.2">
      <c r="A801" s="45">
        <f t="shared" si="759"/>
        <v>775</v>
      </c>
      <c r="B801" s="57">
        <f t="shared" si="778"/>
        <v>9.6759844168827963E-2</v>
      </c>
      <c r="C801" s="16">
        <f t="shared" si="760"/>
        <v>8.8662434934008161E-2</v>
      </c>
      <c r="D801" s="34">
        <f t="shared" si="761"/>
        <v>1</v>
      </c>
      <c r="E801" s="49">
        <f t="shared" si="779"/>
        <v>7.6764014649658666E-2</v>
      </c>
      <c r="F801" s="49">
        <f t="shared" si="762"/>
        <v>4.4365691711253027E-2</v>
      </c>
      <c r="G801" s="20">
        <f t="shared" si="733"/>
        <v>4.4365691711253027E-2</v>
      </c>
      <c r="H801" s="49">
        <f t="shared" si="763"/>
        <v>30.025737751988775</v>
      </c>
      <c r="I801" s="20">
        <f t="shared" si="734"/>
        <v>30.025737751988775</v>
      </c>
      <c r="J801" s="57">
        <f t="shared" si="764"/>
        <v>0</v>
      </c>
      <c r="K801" s="16">
        <f t="shared" si="735"/>
        <v>30.025737751988775</v>
      </c>
      <c r="L801" s="34">
        <f t="shared" si="765"/>
        <v>1</v>
      </c>
      <c r="M801" s="49">
        <f t="shared" si="780"/>
        <v>59.9742919682569</v>
      </c>
      <c r="N801" s="20">
        <f t="shared" si="781"/>
        <v>59.9742919682569</v>
      </c>
      <c r="O801" s="16">
        <f t="shared" si="766"/>
        <v>30.0257080317431</v>
      </c>
      <c r="P801" s="49">
        <f t="shared" si="782"/>
        <v>4.4365691711253007E-2</v>
      </c>
      <c r="Q801" s="20">
        <f t="shared" si="736"/>
        <v>4.4365691711253007E-2</v>
      </c>
      <c r="R801" s="49">
        <f t="shared" si="783"/>
        <v>8.8662434933521078E-2</v>
      </c>
      <c r="S801" s="20">
        <f t="shared" si="737"/>
        <v>8.8662434933521078E-2</v>
      </c>
      <c r="T801" s="57">
        <f t="shared" si="784"/>
        <v>-8.3788462816751827E-2</v>
      </c>
      <c r="U801" s="16">
        <f t="shared" si="767"/>
        <v>-7.0244481670931613E-3</v>
      </c>
      <c r="V801" s="16">
        <f t="shared" si="785"/>
        <v>-7.0244481670931613E-3</v>
      </c>
      <c r="W801" s="34">
        <f t="shared" si="738"/>
        <v>4</v>
      </c>
      <c r="X801" s="49">
        <f t="shared" si="786"/>
        <v>59.97426249687495</v>
      </c>
      <c r="Y801" s="20">
        <f t="shared" si="787"/>
        <v>59.97426249687495</v>
      </c>
      <c r="Z801" s="16">
        <f t="shared" si="768"/>
        <v>30.02573750312505</v>
      </c>
      <c r="AA801" s="49">
        <f t="shared" si="739"/>
        <v>-4.0597753708357352E-3</v>
      </c>
      <c r="AB801" s="20">
        <f t="shared" si="769"/>
        <v>359.99594022462918</v>
      </c>
      <c r="AC801" s="49">
        <f t="shared" si="770"/>
        <v>8.1132390515900859E-3</v>
      </c>
      <c r="AD801" s="20">
        <f t="shared" si="771"/>
        <v>359.99188676094843</v>
      </c>
      <c r="AF801" s="58">
        <f t="shared" si="788"/>
        <v>6.1114045682359901</v>
      </c>
      <c r="AG801" s="51">
        <f t="shared" si="772"/>
        <v>366.68427409415943</v>
      </c>
      <c r="AH801" s="16">
        <f t="shared" si="773"/>
        <v>250.01200506419963</v>
      </c>
      <c r="AI801" s="52">
        <f t="shared" si="740"/>
        <v>159.84937838625893</v>
      </c>
      <c r="AJ801" s="52">
        <f t="shared" si="774"/>
        <v>4.8425467082097384E-2</v>
      </c>
      <c r="AK801" s="16">
        <f t="shared" si="789"/>
        <v>37.512232483892717</v>
      </c>
      <c r="AL801" s="16">
        <f t="shared" si="790"/>
        <v>37.508172708521897</v>
      </c>
      <c r="AM801" s="32">
        <f t="shared" si="741"/>
        <v>6.1114045223066515</v>
      </c>
      <c r="AN801" s="32">
        <f t="shared" si="742"/>
        <v>-7.4925666209612002E-4</v>
      </c>
      <c r="AO801" s="32">
        <f t="shared" si="743"/>
        <v>4.8479724637663946</v>
      </c>
      <c r="AP801" s="32">
        <f t="shared" si="744"/>
        <v>-7.4925666209612002E-4</v>
      </c>
      <c r="AQ801" s="32">
        <f t="shared" si="745"/>
        <v>3.7210789061551734</v>
      </c>
      <c r="AR801" s="56">
        <f t="shared" si="775"/>
        <v>4410.604458531112</v>
      </c>
      <c r="AS801" s="56">
        <f t="shared" si="775"/>
        <v>-0.21359385665440597</v>
      </c>
      <c r="AT801" s="56">
        <f t="shared" si="775"/>
        <v>1497.3387423237466</v>
      </c>
      <c r="AU801" s="55">
        <f t="shared" si="776"/>
        <v>0.31005890174502254</v>
      </c>
      <c r="AV801" s="56">
        <f t="shared" si="746"/>
        <v>11548.114390746841</v>
      </c>
      <c r="AW801" s="53">
        <f t="shared" si="747"/>
        <v>1.0320806455774689E-2</v>
      </c>
      <c r="AX801" s="53">
        <f t="shared" si="748"/>
        <v>9.675986010822199E-2</v>
      </c>
      <c r="AY801" s="56">
        <f t="shared" si="749"/>
        <v>676.64084094669909</v>
      </c>
      <c r="AZ801" s="56">
        <f t="shared" si="750"/>
        <v>399.62344596564731</v>
      </c>
      <c r="BA801" s="53">
        <f t="shared" si="751"/>
        <v>7.4403432051347793E-3</v>
      </c>
      <c r="BB801" s="56">
        <f t="shared" si="752"/>
        <v>277.11487706284424</v>
      </c>
      <c r="BC801" s="56">
        <f t="shared" si="753"/>
        <v>-9.7482081792463759E-2</v>
      </c>
      <c r="BD801" s="53">
        <f t="shared" si="754"/>
        <v>-8.7121902766409141E-8</v>
      </c>
      <c r="BE801" s="32">
        <f t="shared" si="755"/>
        <v>6.1114044811140875</v>
      </c>
      <c r="BF801" s="53">
        <f t="shared" si="756"/>
        <v>1.0957011953417964E-6</v>
      </c>
      <c r="BG801" s="51">
        <f t="shared" si="777"/>
        <v>6.1114055768152831</v>
      </c>
      <c r="BH801" s="51">
        <f t="shared" si="757"/>
        <v>-8.937222155055876E-3</v>
      </c>
      <c r="BI801" s="51">
        <f t="shared" si="758"/>
        <v>-8.3788449011700683E-2</v>
      </c>
    </row>
    <row r="802" spans="1:61" ht="12.75" customHeight="1" x14ac:dyDescent="0.2">
      <c r="A802" s="45">
        <f t="shared" si="759"/>
        <v>776</v>
      </c>
      <c r="B802" s="57">
        <f t="shared" si="778"/>
        <v>9.675986010822199E-2</v>
      </c>
      <c r="C802" s="16">
        <f t="shared" si="760"/>
        <v>8.8646621056682307E-2</v>
      </c>
      <c r="D802" s="34">
        <f t="shared" si="761"/>
        <v>1</v>
      </c>
      <c r="E802" s="49">
        <f t="shared" si="779"/>
        <v>7.6750300166971194E-2</v>
      </c>
      <c r="F802" s="49">
        <f t="shared" si="762"/>
        <v>4.4357818092552272E-2</v>
      </c>
      <c r="G802" s="20">
        <f t="shared" si="733"/>
        <v>4.4357818092552272E-2</v>
      </c>
      <c r="H802" s="49">
        <f t="shared" si="763"/>
        <v>30.025767212787461</v>
      </c>
      <c r="I802" s="20">
        <f t="shared" si="734"/>
        <v>30.025767212787461</v>
      </c>
      <c r="J802" s="57">
        <f t="shared" si="764"/>
        <v>0</v>
      </c>
      <c r="K802" s="16">
        <f t="shared" si="735"/>
        <v>30.025767212787461</v>
      </c>
      <c r="L802" s="34">
        <f t="shared" si="765"/>
        <v>1</v>
      </c>
      <c r="M802" s="49">
        <f t="shared" si="780"/>
        <v>59.97426249687495</v>
      </c>
      <c r="N802" s="20">
        <f t="shared" si="781"/>
        <v>59.97426249687495</v>
      </c>
      <c r="O802" s="16">
        <f t="shared" si="766"/>
        <v>30.02573750312505</v>
      </c>
      <c r="P802" s="49">
        <f t="shared" si="782"/>
        <v>4.4357818092552272E-2</v>
      </c>
      <c r="Q802" s="20">
        <f t="shared" si="736"/>
        <v>4.4357818092552272E-2</v>
      </c>
      <c r="R802" s="49">
        <f t="shared" si="783"/>
        <v>8.8646621057800273E-2</v>
      </c>
      <c r="S802" s="20">
        <f t="shared" si="737"/>
        <v>8.8646621057800273E-2</v>
      </c>
      <c r="T802" s="57">
        <f t="shared" si="784"/>
        <v>-8.3788449011700683E-2</v>
      </c>
      <c r="U802" s="16">
        <f t="shared" si="767"/>
        <v>-7.0381488447294888E-3</v>
      </c>
      <c r="V802" s="16">
        <f t="shared" si="785"/>
        <v>-7.0381488447294888E-3</v>
      </c>
      <c r="W802" s="34">
        <f t="shared" si="738"/>
        <v>4</v>
      </c>
      <c r="X802" s="49">
        <f t="shared" si="786"/>
        <v>59.974233037048279</v>
      </c>
      <c r="Y802" s="20">
        <f t="shared" si="787"/>
        <v>59.974233037048279</v>
      </c>
      <c r="Z802" s="16">
        <f t="shared" si="768"/>
        <v>30.025766962951721</v>
      </c>
      <c r="AA802" s="49">
        <f t="shared" si="739"/>
        <v>-4.067698496482931E-3</v>
      </c>
      <c r="AB802" s="20">
        <f t="shared" si="769"/>
        <v>359.9959323015035</v>
      </c>
      <c r="AC802" s="49">
        <f t="shared" si="770"/>
        <v>8.1290657954789097E-3</v>
      </c>
      <c r="AD802" s="20">
        <f t="shared" si="771"/>
        <v>359.99187093420454</v>
      </c>
      <c r="AF802" s="58">
        <f t="shared" si="788"/>
        <v>6.1114055768152831</v>
      </c>
      <c r="AG802" s="51">
        <f t="shared" si="772"/>
        <v>366.68433460891697</v>
      </c>
      <c r="AH802" s="16">
        <f t="shared" si="773"/>
        <v>250.01204632426158</v>
      </c>
      <c r="AI802" s="52">
        <f t="shared" si="740"/>
        <v>159.84943114689173</v>
      </c>
      <c r="AJ802" s="52">
        <f t="shared" si="774"/>
        <v>4.8425516589077233E-2</v>
      </c>
      <c r="AK802" s="16">
        <f t="shared" si="789"/>
        <v>37.560658000481794</v>
      </c>
      <c r="AL802" s="16">
        <f t="shared" si="790"/>
        <v>37.556590301985295</v>
      </c>
      <c r="AM802" s="32">
        <f t="shared" si="741"/>
        <v>6.1114055307065973</v>
      </c>
      <c r="AN802" s="32">
        <f t="shared" si="742"/>
        <v>-7.5071815686077615E-4</v>
      </c>
      <c r="AO802" s="32">
        <f t="shared" si="743"/>
        <v>4.8448270481595737</v>
      </c>
      <c r="AP802" s="32">
        <f t="shared" si="744"/>
        <v>-7.5071815686077615E-4</v>
      </c>
      <c r="AQ802" s="32">
        <f t="shared" si="745"/>
        <v>3.7251749534985037</v>
      </c>
      <c r="AR802" s="56">
        <f t="shared" si="775"/>
        <v>4415.4492855792714</v>
      </c>
      <c r="AS802" s="56">
        <f t="shared" si="775"/>
        <v>-0.21434457481126676</v>
      </c>
      <c r="AT802" s="56">
        <f t="shared" si="775"/>
        <v>1501.0639172772451</v>
      </c>
      <c r="AU802" s="55">
        <f t="shared" si="776"/>
        <v>0.31005890174502254</v>
      </c>
      <c r="AV802" s="56">
        <f t="shared" si="746"/>
        <v>11548.118202371441</v>
      </c>
      <c r="AW802" s="53">
        <f t="shared" si="747"/>
        <v>1.03208098623083E-2</v>
      </c>
      <c r="AX802" s="53">
        <f t="shared" si="748"/>
        <v>9.6759876076726481E-2</v>
      </c>
      <c r="AY802" s="56">
        <f t="shared" si="749"/>
        <v>676.64072927910775</v>
      </c>
      <c r="AZ802" s="56">
        <f t="shared" si="750"/>
        <v>399.6235778672293</v>
      </c>
      <c r="BA802" s="53">
        <f t="shared" si="751"/>
        <v>7.4403432051347793E-3</v>
      </c>
      <c r="BB802" s="56">
        <f t="shared" si="752"/>
        <v>277.11496852867549</v>
      </c>
      <c r="BC802" s="56">
        <f t="shared" si="753"/>
        <v>-9.7817116797045855E-2</v>
      </c>
      <c r="BD802" s="53">
        <f t="shared" si="754"/>
        <v>-8.7421330995226488E-8</v>
      </c>
      <c r="BE802" s="32">
        <f t="shared" si="755"/>
        <v>6.1114054893939525</v>
      </c>
      <c r="BF802" s="53">
        <f t="shared" si="756"/>
        <v>1.0978382811926123E-6</v>
      </c>
      <c r="BG802" s="51">
        <f t="shared" si="777"/>
        <v>6.1114065872322341</v>
      </c>
      <c r="BH802" s="51">
        <f t="shared" si="757"/>
        <v>-8.9372221547936136E-3</v>
      </c>
      <c r="BI802" s="51">
        <f t="shared" si="758"/>
        <v>-8.3788435181441828E-2</v>
      </c>
    </row>
    <row r="803" spans="1:61" ht="12.75" customHeight="1" x14ac:dyDescent="0.2">
      <c r="A803" s="45">
        <f t="shared" si="759"/>
        <v>777</v>
      </c>
      <c r="B803" s="57">
        <f t="shared" si="778"/>
        <v>9.6759876076726481E-2</v>
      </c>
      <c r="C803" s="16">
        <f t="shared" si="760"/>
        <v>8.8630810281244976E-2</v>
      </c>
      <c r="D803" s="34">
        <f t="shared" si="761"/>
        <v>1</v>
      </c>
      <c r="E803" s="49">
        <f t="shared" si="779"/>
        <v>7.6736588386962651E-2</v>
      </c>
      <c r="F803" s="49">
        <f t="shared" si="762"/>
        <v>4.4349945996438482E-2</v>
      </c>
      <c r="G803" s="20">
        <f t="shared" si="733"/>
        <v>4.4349945996438482E-2</v>
      </c>
      <c r="H803" s="49">
        <f t="shared" si="763"/>
        <v>30.025796662034779</v>
      </c>
      <c r="I803" s="20">
        <f t="shared" si="734"/>
        <v>30.025796662034779</v>
      </c>
      <c r="J803" s="57">
        <f t="shared" si="764"/>
        <v>0</v>
      </c>
      <c r="K803" s="16">
        <f t="shared" si="735"/>
        <v>30.025796662034779</v>
      </c>
      <c r="L803" s="34">
        <f t="shared" si="765"/>
        <v>1</v>
      </c>
      <c r="M803" s="49">
        <f t="shared" si="780"/>
        <v>59.974233037048279</v>
      </c>
      <c r="N803" s="20">
        <f t="shared" si="781"/>
        <v>59.974233037048279</v>
      </c>
      <c r="O803" s="16">
        <f t="shared" si="766"/>
        <v>30.025766962951721</v>
      </c>
      <c r="P803" s="49">
        <f t="shared" si="782"/>
        <v>4.4349945996438475E-2</v>
      </c>
      <c r="Q803" s="20">
        <f t="shared" si="736"/>
        <v>4.4349945996438475E-2</v>
      </c>
      <c r="R803" s="49">
        <f t="shared" si="783"/>
        <v>8.8630810282013459E-2</v>
      </c>
      <c r="S803" s="20">
        <f t="shared" si="737"/>
        <v>8.8630810282013459E-2</v>
      </c>
      <c r="T803" s="57">
        <f t="shared" si="784"/>
        <v>-8.3788435181441828E-2</v>
      </c>
      <c r="U803" s="16">
        <f t="shared" si="767"/>
        <v>-7.0518467944791774E-3</v>
      </c>
      <c r="V803" s="16">
        <f t="shared" si="785"/>
        <v>-7.0518467944791774E-3</v>
      </c>
      <c r="W803" s="34">
        <f t="shared" si="738"/>
        <v>4</v>
      </c>
      <c r="X803" s="49">
        <f t="shared" si="786"/>
        <v>59.974203588774692</v>
      </c>
      <c r="Y803" s="20">
        <f t="shared" si="787"/>
        <v>59.974203588774692</v>
      </c>
      <c r="Z803" s="16">
        <f t="shared" si="768"/>
        <v>30.025796411225308</v>
      </c>
      <c r="AA803" s="49">
        <f t="shared" si="739"/>
        <v>-4.0756200624476021E-3</v>
      </c>
      <c r="AB803" s="20">
        <f t="shared" si="769"/>
        <v>359.99592437993755</v>
      </c>
      <c r="AC803" s="49">
        <f t="shared" si="770"/>
        <v>8.1448893054306207E-3</v>
      </c>
      <c r="AD803" s="20">
        <f t="shared" si="771"/>
        <v>359.99185511069459</v>
      </c>
      <c r="AF803" s="58">
        <f t="shared" si="788"/>
        <v>6.1114065872322341</v>
      </c>
      <c r="AG803" s="51">
        <f t="shared" si="772"/>
        <v>366.68439523393403</v>
      </c>
      <c r="AH803" s="16">
        <f t="shared" si="773"/>
        <v>250.01208765950048</v>
      </c>
      <c r="AI803" s="52">
        <f t="shared" si="740"/>
        <v>159.8494840036646</v>
      </c>
      <c r="AJ803" s="52">
        <f t="shared" si="774"/>
        <v>4.8425566058881486E-2</v>
      </c>
      <c r="AK803" s="16">
        <f t="shared" si="789"/>
        <v>37.609083566540676</v>
      </c>
      <c r="AL803" s="16">
        <f t="shared" si="790"/>
        <v>37.605007946478224</v>
      </c>
      <c r="AM803" s="32">
        <f t="shared" si="741"/>
        <v>6.1114065409438894</v>
      </c>
      <c r="AN803" s="32">
        <f t="shared" si="742"/>
        <v>-7.5217936136615787E-4</v>
      </c>
      <c r="AO803" s="32">
        <f t="shared" si="743"/>
        <v>4.841678169940586</v>
      </c>
      <c r="AP803" s="32">
        <f t="shared" si="744"/>
        <v>-7.5217936136615787E-4</v>
      </c>
      <c r="AQ803" s="32">
        <f t="shared" si="745"/>
        <v>3.7292683474661001</v>
      </c>
      <c r="AR803" s="56">
        <f t="shared" si="775"/>
        <v>4420.2909637492121</v>
      </c>
      <c r="AS803" s="56">
        <f t="shared" si="775"/>
        <v>-0.21509675417263291</v>
      </c>
      <c r="AT803" s="56">
        <f t="shared" si="775"/>
        <v>1504.7931856247112</v>
      </c>
      <c r="AU803" s="55">
        <f t="shared" si="776"/>
        <v>0.31005890174502254</v>
      </c>
      <c r="AV803" s="56">
        <f t="shared" si="746"/>
        <v>11548.122020941557</v>
      </c>
      <c r="AW803" s="53">
        <f t="shared" si="747"/>
        <v>1.032081327504927E-2</v>
      </c>
      <c r="AX803" s="53">
        <f t="shared" si="748"/>
        <v>9.6759892074326018E-2</v>
      </c>
      <c r="AY803" s="56">
        <f t="shared" si="749"/>
        <v>676.640617408092</v>
      </c>
      <c r="AZ803" s="56">
        <f t="shared" si="750"/>
        <v>399.62371000916153</v>
      </c>
      <c r="BA803" s="53">
        <f t="shared" si="751"/>
        <v>7.4403432051347793E-3</v>
      </c>
      <c r="BB803" s="56">
        <f t="shared" si="752"/>
        <v>277.11506016117517</v>
      </c>
      <c r="BC803" s="56">
        <f t="shared" si="753"/>
        <v>-9.8152762244694713E-2</v>
      </c>
      <c r="BD803" s="53">
        <f t="shared" si="754"/>
        <v>-8.7721304790577989E-8</v>
      </c>
      <c r="BE803" s="32">
        <f t="shared" si="755"/>
        <v>6.1114064995109292</v>
      </c>
      <c r="BF803" s="53">
        <f t="shared" si="756"/>
        <v>1.0999749415368252E-6</v>
      </c>
      <c r="BG803" s="51">
        <f t="shared" si="777"/>
        <v>6.1114075994858705</v>
      </c>
      <c r="BH803" s="51">
        <f t="shared" si="757"/>
        <v>-8.9372221545308932E-3</v>
      </c>
      <c r="BI803" s="51">
        <f t="shared" si="758"/>
        <v>-8.3788421325988613E-2</v>
      </c>
    </row>
    <row r="804" spans="1:61" ht="12.75" customHeight="1" x14ac:dyDescent="0.2">
      <c r="A804" s="45">
        <f t="shared" si="759"/>
        <v>778</v>
      </c>
      <c r="B804" s="57">
        <f t="shared" si="778"/>
        <v>9.6759892074326018E-2</v>
      </c>
      <c r="C804" s="16">
        <f t="shared" si="760"/>
        <v>8.8615002768904105E-2</v>
      </c>
      <c r="D804" s="34">
        <f t="shared" si="761"/>
        <v>1</v>
      </c>
      <c r="E804" s="49">
        <f t="shared" si="779"/>
        <v>7.672287944919795E-2</v>
      </c>
      <c r="F804" s="49">
        <f t="shared" si="762"/>
        <v>4.4342075503594043E-2</v>
      </c>
      <c r="G804" s="20">
        <f t="shared" si="733"/>
        <v>4.4342075503594043E-2</v>
      </c>
      <c r="H804" s="49">
        <f t="shared" si="763"/>
        <v>30.025826099733084</v>
      </c>
      <c r="I804" s="20">
        <f t="shared" si="734"/>
        <v>30.025826099733084</v>
      </c>
      <c r="J804" s="57">
        <f t="shared" si="764"/>
        <v>0</v>
      </c>
      <c r="K804" s="16">
        <f t="shared" si="735"/>
        <v>30.025826099733084</v>
      </c>
      <c r="L804" s="34">
        <f t="shared" si="765"/>
        <v>1</v>
      </c>
      <c r="M804" s="49">
        <f t="shared" si="780"/>
        <v>59.974203588774706</v>
      </c>
      <c r="N804" s="20">
        <f t="shared" si="781"/>
        <v>59.974203588774706</v>
      </c>
      <c r="O804" s="16">
        <f t="shared" si="766"/>
        <v>30.025796411225294</v>
      </c>
      <c r="P804" s="49">
        <f t="shared" si="782"/>
        <v>4.4342075503594043E-2</v>
      </c>
      <c r="Q804" s="20">
        <f t="shared" si="736"/>
        <v>4.4342075503594043E-2</v>
      </c>
      <c r="R804" s="49">
        <f t="shared" si="783"/>
        <v>8.8615002768241677E-2</v>
      </c>
      <c r="S804" s="20">
        <f t="shared" si="737"/>
        <v>8.8615002768241677E-2</v>
      </c>
      <c r="T804" s="57">
        <f t="shared" si="784"/>
        <v>-8.3788421325988613E-2</v>
      </c>
      <c r="U804" s="16">
        <f t="shared" si="767"/>
        <v>-7.0655418767906625E-3</v>
      </c>
      <c r="V804" s="16">
        <f t="shared" si="785"/>
        <v>-7.0655418767906625E-3</v>
      </c>
      <c r="W804" s="34">
        <f t="shared" si="738"/>
        <v>4</v>
      </c>
      <c r="X804" s="49">
        <f t="shared" si="786"/>
        <v>59.974174152051809</v>
      </c>
      <c r="Y804" s="20">
        <f t="shared" si="787"/>
        <v>59.974174152051809</v>
      </c>
      <c r="Z804" s="16">
        <f t="shared" si="768"/>
        <v>30.025825847948191</v>
      </c>
      <c r="AA804" s="49">
        <f t="shared" si="739"/>
        <v>-4.0835399880594613E-3</v>
      </c>
      <c r="AB804" s="20">
        <f t="shared" si="769"/>
        <v>359.99591646001193</v>
      </c>
      <c r="AC804" s="49">
        <f t="shared" si="770"/>
        <v>8.1607096002613844E-3</v>
      </c>
      <c r="AD804" s="20">
        <f t="shared" si="771"/>
        <v>359.99183929039975</v>
      </c>
      <c r="AF804" s="58">
        <f t="shared" si="788"/>
        <v>6.1114075994858705</v>
      </c>
      <c r="AG804" s="51">
        <f t="shared" si="772"/>
        <v>366.68445596915222</v>
      </c>
      <c r="AH804" s="16">
        <f t="shared" si="773"/>
        <v>250.01212906987652</v>
      </c>
      <c r="AI804" s="52">
        <f t="shared" si="740"/>
        <v>159.84953695652661</v>
      </c>
      <c r="AJ804" s="52">
        <f t="shared" si="774"/>
        <v>4.8425615491680674E-2</v>
      </c>
      <c r="AK804" s="16">
        <f t="shared" si="789"/>
        <v>37.657509182032356</v>
      </c>
      <c r="AL804" s="16">
        <f t="shared" si="790"/>
        <v>37.653425642044283</v>
      </c>
      <c r="AM804" s="32">
        <f t="shared" si="741"/>
        <v>6.1114075530175542</v>
      </c>
      <c r="AN804" s="32">
        <f t="shared" si="742"/>
        <v>-7.5364026072816538E-4</v>
      </c>
      <c r="AO804" s="32">
        <f t="shared" si="743"/>
        <v>4.8385258313395267</v>
      </c>
      <c r="AP804" s="32">
        <f t="shared" si="744"/>
        <v>-7.5364026072816538E-4</v>
      </c>
      <c r="AQ804" s="32">
        <f t="shared" si="745"/>
        <v>3.7333590851323359</v>
      </c>
      <c r="AR804" s="56">
        <f t="shared" si="775"/>
        <v>4425.1294895805513</v>
      </c>
      <c r="AS804" s="56">
        <f t="shared" si="775"/>
        <v>-0.21585039443336107</v>
      </c>
      <c r="AT804" s="56">
        <f t="shared" si="775"/>
        <v>1508.5265447098436</v>
      </c>
      <c r="AU804" s="55">
        <f t="shared" si="776"/>
        <v>0.31005890174502254</v>
      </c>
      <c r="AV804" s="56">
        <f t="shared" si="746"/>
        <v>11548.125846453511</v>
      </c>
      <c r="AW804" s="53">
        <f t="shared" si="747"/>
        <v>1.0320816693994313E-2</v>
      </c>
      <c r="AX804" s="53">
        <f t="shared" si="748"/>
        <v>9.6759908101005168E-2</v>
      </c>
      <c r="AY804" s="56">
        <f t="shared" si="749"/>
        <v>676.64050533375973</v>
      </c>
      <c r="AZ804" s="56">
        <f t="shared" si="750"/>
        <v>399.62384239131654</v>
      </c>
      <c r="BA804" s="53">
        <f t="shared" si="751"/>
        <v>7.4403432051347793E-3</v>
      </c>
      <c r="BB804" s="56">
        <f t="shared" si="752"/>
        <v>277.11515196025499</v>
      </c>
      <c r="BC804" s="56">
        <f t="shared" si="753"/>
        <v>-9.848901781180075E-2</v>
      </c>
      <c r="BD804" s="53">
        <f t="shared" si="754"/>
        <v>-8.8021823863246586E-8</v>
      </c>
      <c r="BE804" s="32">
        <f t="shared" si="755"/>
        <v>6.1114075114640469</v>
      </c>
      <c r="BF804" s="53">
        <f t="shared" si="756"/>
        <v>1.1021111546066304E-6</v>
      </c>
      <c r="BG804" s="51">
        <f t="shared" si="777"/>
        <v>6.1114086135752013</v>
      </c>
      <c r="BH804" s="51">
        <f t="shared" si="757"/>
        <v>-8.9372221542677165E-3</v>
      </c>
      <c r="BI804" s="51">
        <f t="shared" si="758"/>
        <v>-8.3788407445354457E-2</v>
      </c>
    </row>
    <row r="805" spans="1:61" ht="12.75" customHeight="1" x14ac:dyDescent="0.2">
      <c r="A805" s="45">
        <f t="shared" si="759"/>
        <v>779</v>
      </c>
      <c r="B805" s="57">
        <f t="shared" si="778"/>
        <v>9.6759908101005168E-2</v>
      </c>
      <c r="C805" s="16">
        <f t="shared" si="760"/>
        <v>8.8599198500730836E-2</v>
      </c>
      <c r="D805" s="34">
        <f t="shared" si="761"/>
        <v>1</v>
      </c>
      <c r="E805" s="49">
        <f t="shared" si="779"/>
        <v>7.6709173337279377E-2</v>
      </c>
      <c r="F805" s="49">
        <f t="shared" si="762"/>
        <v>4.4334206604562942E-2</v>
      </c>
      <c r="G805" s="20">
        <f t="shared" si="733"/>
        <v>4.4334206604562942E-2</v>
      </c>
      <c r="H805" s="49">
        <f t="shared" si="763"/>
        <v>30.025855525884715</v>
      </c>
      <c r="I805" s="20">
        <f t="shared" si="734"/>
        <v>30.025855525884715</v>
      </c>
      <c r="J805" s="57">
        <f t="shared" si="764"/>
        <v>0</v>
      </c>
      <c r="K805" s="16">
        <f t="shared" si="735"/>
        <v>30.025855525884715</v>
      </c>
      <c r="L805" s="34">
        <f t="shared" si="765"/>
        <v>1</v>
      </c>
      <c r="M805" s="49">
        <f t="shared" si="780"/>
        <v>59.974174152051809</v>
      </c>
      <c r="N805" s="20">
        <f t="shared" si="781"/>
        <v>59.974174152051809</v>
      </c>
      <c r="O805" s="16">
        <f t="shared" si="766"/>
        <v>30.025825847948191</v>
      </c>
      <c r="P805" s="49">
        <f t="shared" si="782"/>
        <v>4.4334206604562915E-2</v>
      </c>
      <c r="Q805" s="20">
        <f t="shared" si="736"/>
        <v>4.4334206604562915E-2</v>
      </c>
      <c r="R805" s="49">
        <f t="shared" si="783"/>
        <v>8.8599198497668785E-2</v>
      </c>
      <c r="S805" s="20">
        <f t="shared" si="737"/>
        <v>8.8599198497668785E-2</v>
      </c>
      <c r="T805" s="57">
        <f t="shared" si="784"/>
        <v>-8.3788407445354457E-2</v>
      </c>
      <c r="U805" s="16">
        <f t="shared" si="767"/>
        <v>-7.0792341080750804E-3</v>
      </c>
      <c r="V805" s="16">
        <f t="shared" si="785"/>
        <v>-7.0792341080750804E-3</v>
      </c>
      <c r="W805" s="34">
        <f t="shared" si="738"/>
        <v>4</v>
      </c>
      <c r="X805" s="49">
        <f t="shared" si="786"/>
        <v>59.974144726877284</v>
      </c>
      <c r="Y805" s="20">
        <f t="shared" si="787"/>
        <v>59.974144726877284</v>
      </c>
      <c r="Z805" s="16">
        <f t="shared" si="768"/>
        <v>30.025855273122716</v>
      </c>
      <c r="AA805" s="49">
        <f t="shared" si="739"/>
        <v>-4.0914582827868149E-3</v>
      </c>
      <c r="AB805" s="20">
        <f t="shared" si="769"/>
        <v>359.9959085417172</v>
      </c>
      <c r="AC805" s="49">
        <f t="shared" si="770"/>
        <v>8.1765265649241716E-3</v>
      </c>
      <c r="AD805" s="20">
        <f t="shared" si="771"/>
        <v>359.99182347343509</v>
      </c>
      <c r="AF805" s="58">
        <f t="shared" si="788"/>
        <v>6.1114086135752013</v>
      </c>
      <c r="AG805" s="51">
        <f t="shared" si="772"/>
        <v>366.68451681451211</v>
      </c>
      <c r="AH805" s="16">
        <f t="shared" si="773"/>
        <v>250.01217055534917</v>
      </c>
      <c r="AI805" s="52">
        <f t="shared" si="740"/>
        <v>159.84959000542602</v>
      </c>
      <c r="AJ805" s="52">
        <f t="shared" si="774"/>
        <v>4.8425664887361108E-2</v>
      </c>
      <c r="AK805" s="16">
        <f t="shared" si="789"/>
        <v>37.705934846919718</v>
      </c>
      <c r="AL805" s="16">
        <f t="shared" si="790"/>
        <v>37.701843388636917</v>
      </c>
      <c r="AM805" s="32">
        <f t="shared" si="741"/>
        <v>6.1114085669266016</v>
      </c>
      <c r="AN805" s="32">
        <f t="shared" si="742"/>
        <v>-7.5510085669832185E-4</v>
      </c>
      <c r="AO805" s="32">
        <f t="shared" si="743"/>
        <v>4.8353700345948294</v>
      </c>
      <c r="AP805" s="32">
        <f t="shared" si="744"/>
        <v>-7.5510085669832185E-4</v>
      </c>
      <c r="AQ805" s="32">
        <f t="shared" si="745"/>
        <v>3.7374471635658284</v>
      </c>
      <c r="AR805" s="56">
        <f t="shared" si="775"/>
        <v>4429.9648596151465</v>
      </c>
      <c r="AS805" s="56">
        <f t="shared" si="775"/>
        <v>-0.2166054952900594</v>
      </c>
      <c r="AT805" s="56">
        <f t="shared" si="775"/>
        <v>1512.2639918734094</v>
      </c>
      <c r="AU805" s="55">
        <f t="shared" si="776"/>
        <v>0.31005890174502254</v>
      </c>
      <c r="AV805" s="56">
        <f t="shared" si="746"/>
        <v>11548.129678903564</v>
      </c>
      <c r="AW805" s="53">
        <f t="shared" si="747"/>
        <v>1.032082011914009E-2</v>
      </c>
      <c r="AX805" s="53">
        <f t="shared" si="748"/>
        <v>9.6759924156748278E-2</v>
      </c>
      <c r="AY805" s="56">
        <f t="shared" si="749"/>
        <v>676.640393056221</v>
      </c>
      <c r="AZ805" s="56">
        <f t="shared" si="750"/>
        <v>399.62397501356509</v>
      </c>
      <c r="BA805" s="53">
        <f t="shared" si="751"/>
        <v>7.4403432051347793E-3</v>
      </c>
      <c r="BB805" s="56">
        <f t="shared" si="752"/>
        <v>277.11524392582533</v>
      </c>
      <c r="BC805" s="56">
        <f t="shared" si="753"/>
        <v>-9.88258831694111E-2</v>
      </c>
      <c r="BD805" s="53">
        <f t="shared" si="754"/>
        <v>-8.8322887919239796E-8</v>
      </c>
      <c r="BE805" s="32">
        <f t="shared" si="755"/>
        <v>6.1114085252523136</v>
      </c>
      <c r="BF805" s="53">
        <f t="shared" si="756"/>
        <v>1.104246922961902E-6</v>
      </c>
      <c r="BG805" s="51">
        <f t="shared" si="777"/>
        <v>6.1114096294992368</v>
      </c>
      <c r="BH805" s="51">
        <f t="shared" si="757"/>
        <v>-8.9372221540040854E-3</v>
      </c>
      <c r="BI805" s="51">
        <f t="shared" si="758"/>
        <v>-8.3788393539552961E-2</v>
      </c>
    </row>
    <row r="806" spans="1:61" ht="12.75" customHeight="1" x14ac:dyDescent="0.2">
      <c r="A806" s="45">
        <f t="shared" si="759"/>
        <v>780</v>
      </c>
      <c r="B806" s="57">
        <f t="shared" si="778"/>
        <v>9.6759924156748278E-2</v>
      </c>
      <c r="C806" s="16">
        <f t="shared" si="760"/>
        <v>8.8583397591833091E-2</v>
      </c>
      <c r="D806" s="34">
        <f t="shared" si="761"/>
        <v>1</v>
      </c>
      <c r="E806" s="49">
        <f t="shared" si="779"/>
        <v>7.66954701508583E-2</v>
      </c>
      <c r="F806" s="49">
        <f t="shared" si="762"/>
        <v>4.4326339356959996E-2</v>
      </c>
      <c r="G806" s="20">
        <f t="shared" si="733"/>
        <v>4.4326339356959996E-2</v>
      </c>
      <c r="H806" s="49">
        <f t="shared" si="763"/>
        <v>30.025884940492144</v>
      </c>
      <c r="I806" s="20">
        <f t="shared" si="734"/>
        <v>30.025884940492144</v>
      </c>
      <c r="J806" s="57">
        <f t="shared" si="764"/>
        <v>0</v>
      </c>
      <c r="K806" s="16">
        <f t="shared" si="735"/>
        <v>30.025884940492144</v>
      </c>
      <c r="L806" s="34">
        <f t="shared" si="765"/>
        <v>1</v>
      </c>
      <c r="M806" s="49">
        <f t="shared" si="780"/>
        <v>59.974144726877284</v>
      </c>
      <c r="N806" s="20">
        <f t="shared" si="781"/>
        <v>59.974144726877284</v>
      </c>
      <c r="O806" s="16">
        <f t="shared" si="766"/>
        <v>30.025855273122716</v>
      </c>
      <c r="P806" s="49">
        <f t="shared" si="782"/>
        <v>4.4326339356959996E-2</v>
      </c>
      <c r="Q806" s="20">
        <f t="shared" si="736"/>
        <v>4.4326339356959996E-2</v>
      </c>
      <c r="R806" s="49">
        <f t="shared" si="783"/>
        <v>8.858339759132125E-2</v>
      </c>
      <c r="S806" s="20">
        <f t="shared" si="737"/>
        <v>8.858339759132125E-2</v>
      </c>
      <c r="T806" s="57">
        <f t="shared" si="784"/>
        <v>-8.3788393539552961E-2</v>
      </c>
      <c r="U806" s="16">
        <f t="shared" si="767"/>
        <v>-7.0929233886946608E-3</v>
      </c>
      <c r="V806" s="16">
        <f t="shared" si="785"/>
        <v>-7.0929233886946608E-3</v>
      </c>
      <c r="W806" s="34">
        <f t="shared" si="738"/>
        <v>4</v>
      </c>
      <c r="X806" s="49">
        <f t="shared" si="786"/>
        <v>59.974115313248632</v>
      </c>
      <c r="Y806" s="20">
        <f t="shared" si="787"/>
        <v>59.974115313248632</v>
      </c>
      <c r="Z806" s="16">
        <f t="shared" si="768"/>
        <v>30.025884686751368</v>
      </c>
      <c r="AA806" s="49">
        <f t="shared" si="739"/>
        <v>-4.0993748890272522E-3</v>
      </c>
      <c r="AB806" s="20">
        <f t="shared" si="769"/>
        <v>359.99590062511095</v>
      </c>
      <c r="AC806" s="49">
        <f t="shared" si="770"/>
        <v>8.192340085224353E-3</v>
      </c>
      <c r="AD806" s="20">
        <f t="shared" si="771"/>
        <v>359.9918076599148</v>
      </c>
      <c r="AF806" s="58">
        <f t="shared" si="788"/>
        <v>6.1114096294992368</v>
      </c>
      <c r="AG806" s="51">
        <f t="shared" si="772"/>
        <v>366.68457776995422</v>
      </c>
      <c r="AH806" s="16">
        <f t="shared" si="773"/>
        <v>250.0122121158779</v>
      </c>
      <c r="AI806" s="52">
        <f t="shared" si="740"/>
        <v>159.84964315031104</v>
      </c>
      <c r="AJ806" s="52">
        <f t="shared" si="774"/>
        <v>4.8425714246036478E-2</v>
      </c>
      <c r="AK806" s="16">
        <f t="shared" si="789"/>
        <v>37.754360561165754</v>
      </c>
      <c r="AL806" s="16">
        <f t="shared" si="790"/>
        <v>37.750261186276703</v>
      </c>
      <c r="AM806" s="32">
        <f t="shared" si="741"/>
        <v>6.1114095826700447</v>
      </c>
      <c r="AN806" s="32">
        <f t="shared" si="742"/>
        <v>-7.5656113864988443E-4</v>
      </c>
      <c r="AO806" s="32">
        <f t="shared" si="743"/>
        <v>4.8322107819430364</v>
      </c>
      <c r="AP806" s="32">
        <f t="shared" si="744"/>
        <v>-7.5656113864988443E-4</v>
      </c>
      <c r="AQ806" s="32">
        <f t="shared" si="745"/>
        <v>3.7415325798427466</v>
      </c>
      <c r="AR806" s="56">
        <f t="shared" si="775"/>
        <v>4434.7970703970896</v>
      </c>
      <c r="AS806" s="56">
        <f t="shared" si="775"/>
        <v>-0.21736205642870929</v>
      </c>
      <c r="AT806" s="56">
        <f t="shared" si="775"/>
        <v>1516.0055244532521</v>
      </c>
      <c r="AU806" s="55">
        <f t="shared" si="776"/>
        <v>0.31005890174502254</v>
      </c>
      <c r="AV806" s="56">
        <f t="shared" si="746"/>
        <v>11548.133518287976</v>
      </c>
      <c r="AW806" s="53">
        <f t="shared" si="747"/>
        <v>1.0320823550483259E-2</v>
      </c>
      <c r="AX806" s="53">
        <f t="shared" si="748"/>
        <v>9.675994024153968E-2</v>
      </c>
      <c r="AY806" s="56">
        <f t="shared" si="749"/>
        <v>676.64028057558551</v>
      </c>
      <c r="AZ806" s="56">
        <f t="shared" si="750"/>
        <v>399.62410787577761</v>
      </c>
      <c r="BA806" s="53">
        <f t="shared" si="751"/>
        <v>7.4403432051347793E-3</v>
      </c>
      <c r="BB806" s="56">
        <f t="shared" si="752"/>
        <v>277.11533605779618</v>
      </c>
      <c r="BC806" s="56">
        <f t="shared" si="753"/>
        <v>-9.9163357988288681E-2</v>
      </c>
      <c r="BD806" s="53">
        <f t="shared" si="754"/>
        <v>-8.8624496664311105E-8</v>
      </c>
      <c r="BE806" s="32">
        <f t="shared" si="755"/>
        <v>6.1114095408747398</v>
      </c>
      <c r="BF806" s="53">
        <f t="shared" si="756"/>
        <v>1.1063822310607464E-6</v>
      </c>
      <c r="BG806" s="51">
        <f t="shared" si="777"/>
        <v>6.1114106472569709</v>
      </c>
      <c r="BH806" s="51">
        <f t="shared" si="757"/>
        <v>-8.9372221537400015E-3</v>
      </c>
      <c r="BI806" s="51">
        <f t="shared" si="758"/>
        <v>-8.3788379608597766E-2</v>
      </c>
    </row>
    <row r="807" spans="1:61" ht="12.75" customHeight="1" x14ac:dyDescent="0.2">
      <c r="A807" s="45">
        <f t="shared" si="759"/>
        <v>781</v>
      </c>
      <c r="B807" s="57">
        <f t="shared" si="778"/>
        <v>9.675994024153968E-2</v>
      </c>
      <c r="C807" s="16">
        <f t="shared" si="760"/>
        <v>8.8567600156352455E-2</v>
      </c>
      <c r="D807" s="34">
        <f t="shared" si="761"/>
        <v>1</v>
      </c>
      <c r="E807" s="49">
        <f t="shared" si="779"/>
        <v>7.6681769988749121E-2</v>
      </c>
      <c r="F807" s="49">
        <f t="shared" si="762"/>
        <v>4.4318473817916842E-2</v>
      </c>
      <c r="G807" s="20">
        <f t="shared" si="733"/>
        <v>4.4318473817916842E-2</v>
      </c>
      <c r="H807" s="49">
        <f t="shared" si="763"/>
        <v>30.025914343557872</v>
      </c>
      <c r="I807" s="20">
        <f t="shared" si="734"/>
        <v>30.025914343557872</v>
      </c>
      <c r="J807" s="57">
        <f t="shared" si="764"/>
        <v>0</v>
      </c>
      <c r="K807" s="16">
        <f t="shared" si="735"/>
        <v>30.025914343557872</v>
      </c>
      <c r="L807" s="34">
        <f t="shared" si="765"/>
        <v>1</v>
      </c>
      <c r="M807" s="49">
        <f t="shared" si="780"/>
        <v>59.974115313248632</v>
      </c>
      <c r="N807" s="20">
        <f t="shared" si="781"/>
        <v>59.974115313248632</v>
      </c>
      <c r="O807" s="16">
        <f t="shared" si="766"/>
        <v>30.025884686751368</v>
      </c>
      <c r="P807" s="49">
        <f t="shared" si="782"/>
        <v>4.4318473817916836E-2</v>
      </c>
      <c r="Q807" s="20">
        <f t="shared" si="736"/>
        <v>4.4318473817916836E-2</v>
      </c>
      <c r="R807" s="49">
        <f t="shared" si="783"/>
        <v>8.8567600158024937E-2</v>
      </c>
      <c r="S807" s="20">
        <f t="shared" si="737"/>
        <v>8.8567600158024937E-2</v>
      </c>
      <c r="T807" s="57">
        <f t="shared" si="784"/>
        <v>-8.3788379608597766E-2</v>
      </c>
      <c r="U807" s="16">
        <f t="shared" si="767"/>
        <v>-7.1066096198486445E-3</v>
      </c>
      <c r="V807" s="16">
        <f t="shared" si="785"/>
        <v>-7.1066096198486445E-3</v>
      </c>
      <c r="W807" s="34">
        <f t="shared" si="738"/>
        <v>4</v>
      </c>
      <c r="X807" s="49">
        <f t="shared" si="786"/>
        <v>59.974085911163378</v>
      </c>
      <c r="Y807" s="20">
        <f t="shared" si="787"/>
        <v>59.974085911163378</v>
      </c>
      <c r="Z807" s="16">
        <f t="shared" si="768"/>
        <v>30.025914088836622</v>
      </c>
      <c r="AA807" s="49">
        <f t="shared" si="739"/>
        <v>-4.1072897496618578E-3</v>
      </c>
      <c r="AB807" s="20">
        <f t="shared" si="769"/>
        <v>359.99589271025036</v>
      </c>
      <c r="AC807" s="49">
        <f t="shared" si="770"/>
        <v>8.2081501810721946E-3</v>
      </c>
      <c r="AD807" s="20">
        <f t="shared" si="771"/>
        <v>359.99179184981892</v>
      </c>
      <c r="AF807" s="58">
        <f t="shared" si="788"/>
        <v>6.1114106472569709</v>
      </c>
      <c r="AG807" s="51">
        <f t="shared" si="772"/>
        <v>366.68463883541824</v>
      </c>
      <c r="AH807" s="16">
        <f t="shared" si="773"/>
        <v>250.01225375142155</v>
      </c>
      <c r="AI807" s="52">
        <f t="shared" si="740"/>
        <v>159.8496963911291</v>
      </c>
      <c r="AJ807" s="52">
        <f t="shared" si="774"/>
        <v>4.8425763567536251E-2</v>
      </c>
      <c r="AK807" s="16">
        <f t="shared" si="789"/>
        <v>37.80278632473329</v>
      </c>
      <c r="AL807" s="16">
        <f t="shared" si="790"/>
        <v>37.79867903498365</v>
      </c>
      <c r="AM807" s="32">
        <f t="shared" si="741"/>
        <v>6.1114106002468764</v>
      </c>
      <c r="AN807" s="32">
        <f t="shared" si="742"/>
        <v>-7.5802109604537879E-4</v>
      </c>
      <c r="AO807" s="32">
        <f t="shared" si="743"/>
        <v>4.8290480756231844</v>
      </c>
      <c r="AP807" s="32">
        <f t="shared" si="744"/>
        <v>-7.5802109604537879E-4</v>
      </c>
      <c r="AQ807" s="32">
        <f t="shared" si="745"/>
        <v>3.7456153310410705</v>
      </c>
      <c r="AR807" s="56">
        <f t="shared" si="775"/>
        <v>4439.6261184727127</v>
      </c>
      <c r="AS807" s="56">
        <f t="shared" si="775"/>
        <v>-0.21812007752475468</v>
      </c>
      <c r="AT807" s="56">
        <f t="shared" si="775"/>
        <v>1519.7511397842932</v>
      </c>
      <c r="AU807" s="55">
        <f t="shared" si="776"/>
        <v>0.31005890174502254</v>
      </c>
      <c r="AV807" s="56">
        <f t="shared" si="746"/>
        <v>11548.137364602946</v>
      </c>
      <c r="AW807" s="53">
        <f t="shared" si="747"/>
        <v>1.0320826988020422E-2</v>
      </c>
      <c r="AX807" s="53">
        <f t="shared" si="748"/>
        <v>9.67599563553634E-2</v>
      </c>
      <c r="AY807" s="56">
        <f t="shared" si="749"/>
        <v>676.64016789196501</v>
      </c>
      <c r="AZ807" s="56">
        <f t="shared" si="750"/>
        <v>399.62424097782275</v>
      </c>
      <c r="BA807" s="53">
        <f t="shared" si="751"/>
        <v>7.4403432051347793E-3</v>
      </c>
      <c r="BB807" s="56">
        <f t="shared" si="752"/>
        <v>277.11542835607656</v>
      </c>
      <c r="BC807" s="56">
        <f t="shared" si="753"/>
        <v>-9.9501441934307877E-2</v>
      </c>
      <c r="BD807" s="53">
        <f t="shared" si="754"/>
        <v>-8.8926649799845043E-8</v>
      </c>
      <c r="BE807" s="32">
        <f t="shared" si="755"/>
        <v>6.1114105583303209</v>
      </c>
      <c r="BF807" s="53">
        <f t="shared" si="756"/>
        <v>1.1085170634918303E-6</v>
      </c>
      <c r="BG807" s="51">
        <f t="shared" si="777"/>
        <v>6.1114116668473848</v>
      </c>
      <c r="BH807" s="51">
        <f t="shared" si="757"/>
        <v>-8.9372221534754649E-3</v>
      </c>
      <c r="BI807" s="51">
        <f t="shared" si="758"/>
        <v>-8.3788365652502667E-2</v>
      </c>
    </row>
    <row r="808" spans="1:61" ht="12.75" customHeight="1" x14ac:dyDescent="0.2">
      <c r="A808" s="45">
        <f t="shared" si="759"/>
        <v>782</v>
      </c>
      <c r="B808" s="57">
        <f t="shared" si="778"/>
        <v>9.67599563553634E-2</v>
      </c>
      <c r="C808" s="16">
        <f t="shared" si="760"/>
        <v>8.8551806174280046E-2</v>
      </c>
      <c r="D808" s="34">
        <f t="shared" si="761"/>
        <v>1</v>
      </c>
      <c r="E808" s="49">
        <f t="shared" si="779"/>
        <v>7.6668072833618817E-2</v>
      </c>
      <c r="F808" s="49">
        <f t="shared" si="762"/>
        <v>4.431060997743741E-2</v>
      </c>
      <c r="G808" s="20">
        <f t="shared" si="733"/>
        <v>4.431060997743741E-2</v>
      </c>
      <c r="H808" s="49">
        <f t="shared" si="763"/>
        <v>30.025943735084383</v>
      </c>
      <c r="I808" s="20">
        <f t="shared" si="734"/>
        <v>30.025943735084383</v>
      </c>
      <c r="J808" s="57">
        <f t="shared" si="764"/>
        <v>0</v>
      </c>
      <c r="K808" s="16">
        <f t="shared" si="735"/>
        <v>30.025943735084383</v>
      </c>
      <c r="L808" s="34">
        <f t="shared" si="765"/>
        <v>1</v>
      </c>
      <c r="M808" s="49">
        <f t="shared" si="780"/>
        <v>59.974085911163364</v>
      </c>
      <c r="N808" s="20">
        <f t="shared" si="781"/>
        <v>59.974085911163364</v>
      </c>
      <c r="O808" s="16">
        <f t="shared" si="766"/>
        <v>30.025914088836636</v>
      </c>
      <c r="P808" s="49">
        <f t="shared" si="782"/>
        <v>4.431060997743741E-2</v>
      </c>
      <c r="Q808" s="20">
        <f t="shared" si="736"/>
        <v>4.431060997743741E-2</v>
      </c>
      <c r="R808" s="49">
        <f t="shared" si="783"/>
        <v>8.8551806174917994E-2</v>
      </c>
      <c r="S808" s="20">
        <f t="shared" si="737"/>
        <v>8.8551806174917994E-2</v>
      </c>
      <c r="T808" s="57">
        <f t="shared" si="784"/>
        <v>-8.3788365652502667E-2</v>
      </c>
      <c r="U808" s="16">
        <f t="shared" si="767"/>
        <v>-7.1202928188838499E-3</v>
      </c>
      <c r="V808" s="16">
        <f t="shared" si="785"/>
        <v>-7.1202928188838499E-3</v>
      </c>
      <c r="W808" s="34">
        <f t="shared" si="738"/>
        <v>4</v>
      </c>
      <c r="X808" s="49">
        <f t="shared" si="786"/>
        <v>59.974056520619008</v>
      </c>
      <c r="Y808" s="20">
        <f t="shared" si="787"/>
        <v>59.974056520619008</v>
      </c>
      <c r="Z808" s="16">
        <f t="shared" si="768"/>
        <v>30.025943479380992</v>
      </c>
      <c r="AA808" s="49">
        <f t="shared" si="739"/>
        <v>-4.115202874699425E-3</v>
      </c>
      <c r="AB808" s="20">
        <f t="shared" si="769"/>
        <v>359.99588479712531</v>
      </c>
      <c r="AC808" s="49">
        <f t="shared" si="770"/>
        <v>8.2239567392653999E-3</v>
      </c>
      <c r="AD808" s="20">
        <f t="shared" si="771"/>
        <v>359.99177604326076</v>
      </c>
      <c r="AF808" s="58">
        <f t="shared" si="788"/>
        <v>6.1114116668473848</v>
      </c>
      <c r="AG808" s="51">
        <f t="shared" si="772"/>
        <v>366.68470001084307</v>
      </c>
      <c r="AH808" s="16">
        <f t="shared" si="773"/>
        <v>250.01229546193846</v>
      </c>
      <c r="AI808" s="52">
        <f t="shared" si="740"/>
        <v>159.84974972782697</v>
      </c>
      <c r="AJ808" s="52">
        <f t="shared" si="774"/>
        <v>4.8425812852144645E-2</v>
      </c>
      <c r="AK808" s="16">
        <f t="shared" si="789"/>
        <v>37.851212137585435</v>
      </c>
      <c r="AL808" s="16">
        <f t="shared" si="790"/>
        <v>37.847096934710748</v>
      </c>
      <c r="AM808" s="32">
        <f t="shared" si="741"/>
        <v>6.1114116196560797</v>
      </c>
      <c r="AN808" s="32">
        <f t="shared" si="742"/>
        <v>-7.5948073073611537E-4</v>
      </c>
      <c r="AO808" s="32">
        <f t="shared" si="743"/>
        <v>4.8258819178811549</v>
      </c>
      <c r="AP808" s="32">
        <f t="shared" si="744"/>
        <v>-7.5948073073611537E-4</v>
      </c>
      <c r="AQ808" s="32">
        <f t="shared" si="745"/>
        <v>3.7496954142350076</v>
      </c>
      <c r="AR808" s="56">
        <f t="shared" si="775"/>
        <v>4444.4520003905936</v>
      </c>
      <c r="AS808" s="56">
        <f t="shared" si="775"/>
        <v>-0.2188795582554908</v>
      </c>
      <c r="AT808" s="56">
        <f t="shared" si="775"/>
        <v>1523.5008351985282</v>
      </c>
      <c r="AU808" s="55">
        <f t="shared" si="776"/>
        <v>0.31005890174502254</v>
      </c>
      <c r="AV808" s="56">
        <f t="shared" si="746"/>
        <v>11548.141217844632</v>
      </c>
      <c r="AW808" s="53">
        <f t="shared" si="747"/>
        <v>1.0320830431748144E-2</v>
      </c>
      <c r="AX808" s="53">
        <f t="shared" si="748"/>
        <v>9.6759972498203325E-2</v>
      </c>
      <c r="AY808" s="56">
        <f t="shared" si="749"/>
        <v>676.64005500547228</v>
      </c>
      <c r="AZ808" s="56">
        <f t="shared" si="750"/>
        <v>399.62437431956744</v>
      </c>
      <c r="BA808" s="53">
        <f t="shared" si="751"/>
        <v>7.4403432051347793E-3</v>
      </c>
      <c r="BB808" s="56">
        <f t="shared" si="752"/>
        <v>277.11552082057426</v>
      </c>
      <c r="BC808" s="56">
        <f t="shared" si="753"/>
        <v>-9.9840134669420877E-2</v>
      </c>
      <c r="BD808" s="53">
        <f t="shared" si="754"/>
        <v>-8.922934702372076E-8</v>
      </c>
      <c r="BE808" s="32">
        <f t="shared" si="755"/>
        <v>6.1114115776180373</v>
      </c>
      <c r="BF808" s="53">
        <f t="shared" si="756"/>
        <v>1.1106514229609798E-6</v>
      </c>
      <c r="BG808" s="51">
        <f t="shared" si="777"/>
        <v>6.1114126882694606</v>
      </c>
      <c r="BH808" s="51">
        <f t="shared" si="757"/>
        <v>-8.9372221532104772E-3</v>
      </c>
      <c r="BI808" s="51">
        <f t="shared" si="758"/>
        <v>-8.3788351671281666E-2</v>
      </c>
    </row>
    <row r="809" spans="1:61" ht="12.75" customHeight="1" x14ac:dyDescent="0.2">
      <c r="A809" s="45">
        <f t="shared" si="759"/>
        <v>783</v>
      </c>
      <c r="B809" s="57">
        <f t="shared" si="778"/>
        <v>9.6759972498203325E-2</v>
      </c>
      <c r="C809" s="16">
        <f t="shared" si="760"/>
        <v>8.8536015758961639E-2</v>
      </c>
      <c r="D809" s="34">
        <f t="shared" si="761"/>
        <v>1</v>
      </c>
      <c r="E809" s="49">
        <f t="shared" si="779"/>
        <v>7.6654378783592686E-2</v>
      </c>
      <c r="F809" s="49">
        <f t="shared" si="762"/>
        <v>4.4302747892255363E-2</v>
      </c>
      <c r="G809" s="20">
        <f t="shared" si="733"/>
        <v>4.4302747892255363E-2</v>
      </c>
      <c r="H809" s="49">
        <f t="shared" si="763"/>
        <v>30.025973115074244</v>
      </c>
      <c r="I809" s="20">
        <f t="shared" si="734"/>
        <v>30.025973115074244</v>
      </c>
      <c r="J809" s="57">
        <f t="shared" si="764"/>
        <v>0</v>
      </c>
      <c r="K809" s="16">
        <f t="shared" si="735"/>
        <v>30.025973115074244</v>
      </c>
      <c r="L809" s="34">
        <f t="shared" si="765"/>
        <v>1</v>
      </c>
      <c r="M809" s="49">
        <f t="shared" si="780"/>
        <v>59.974056520619008</v>
      </c>
      <c r="N809" s="20">
        <f t="shared" si="781"/>
        <v>59.974056520619008</v>
      </c>
      <c r="O809" s="16">
        <f t="shared" si="766"/>
        <v>30.025943479380992</v>
      </c>
      <c r="P809" s="49">
        <f t="shared" si="782"/>
        <v>4.4302747892255336E-2</v>
      </c>
      <c r="Q809" s="20">
        <f t="shared" si="736"/>
        <v>4.4302747892255336E-2</v>
      </c>
      <c r="R809" s="49">
        <f t="shared" si="783"/>
        <v>8.8536015754999184E-2</v>
      </c>
      <c r="S809" s="20">
        <f t="shared" si="737"/>
        <v>8.8536015754999184E-2</v>
      </c>
      <c r="T809" s="57">
        <f t="shared" si="784"/>
        <v>-8.3788351671281666E-2</v>
      </c>
      <c r="U809" s="16">
        <f t="shared" si="767"/>
        <v>-7.1339728876889802E-3</v>
      </c>
      <c r="V809" s="16">
        <f t="shared" si="785"/>
        <v>-7.1339728876889802E-3</v>
      </c>
      <c r="W809" s="34">
        <f t="shared" si="738"/>
        <v>4</v>
      </c>
      <c r="X809" s="49">
        <f t="shared" si="786"/>
        <v>59.974027141612929</v>
      </c>
      <c r="Y809" s="20">
        <f t="shared" si="787"/>
        <v>59.974027141612929</v>
      </c>
      <c r="Z809" s="16">
        <f t="shared" si="768"/>
        <v>30.025972858387071</v>
      </c>
      <c r="AA809" s="49">
        <f t="shared" si="739"/>
        <v>-4.1231142074192439E-3</v>
      </c>
      <c r="AB809" s="20">
        <f t="shared" si="769"/>
        <v>359.9958768857926</v>
      </c>
      <c r="AC809" s="49">
        <f t="shared" si="770"/>
        <v>8.2397596917019277E-3</v>
      </c>
      <c r="AD809" s="20">
        <f t="shared" si="771"/>
        <v>359.99176024030828</v>
      </c>
      <c r="AF809" s="58">
        <f t="shared" si="788"/>
        <v>6.1114126882694606</v>
      </c>
      <c r="AG809" s="51">
        <f t="shared" si="772"/>
        <v>366.68476129616766</v>
      </c>
      <c r="AH809" s="16">
        <f t="shared" si="773"/>
        <v>250.01233724738705</v>
      </c>
      <c r="AI809" s="52">
        <f t="shared" si="740"/>
        <v>159.84980316035154</v>
      </c>
      <c r="AJ809" s="52">
        <f t="shared" si="774"/>
        <v>4.8425862099634287E-2</v>
      </c>
      <c r="AK809" s="16">
        <f t="shared" si="789"/>
        <v>37.899637999685069</v>
      </c>
      <c r="AL809" s="16">
        <f t="shared" si="790"/>
        <v>37.895514885477667</v>
      </c>
      <c r="AM809" s="32">
        <f t="shared" si="741"/>
        <v>6.1114126408966385</v>
      </c>
      <c r="AN809" s="32">
        <f t="shared" si="742"/>
        <v>-7.609400322581484E-4</v>
      </c>
      <c r="AO809" s="32">
        <f t="shared" si="743"/>
        <v>4.8227123109609549</v>
      </c>
      <c r="AP809" s="32">
        <f t="shared" si="744"/>
        <v>-7.609400322581484E-4</v>
      </c>
      <c r="AQ809" s="32">
        <f t="shared" si="745"/>
        <v>3.7537728265062698</v>
      </c>
      <c r="AR809" s="56">
        <f t="shared" si="775"/>
        <v>4449.2747127015546</v>
      </c>
      <c r="AS809" s="56">
        <f t="shared" si="775"/>
        <v>-0.21964049828774895</v>
      </c>
      <c r="AT809" s="56">
        <f t="shared" si="775"/>
        <v>1527.2546080250345</v>
      </c>
      <c r="AU809" s="55">
        <f t="shared" si="776"/>
        <v>0.31005890174502254</v>
      </c>
      <c r="AV809" s="56">
        <f t="shared" si="746"/>
        <v>11548.145078009195</v>
      </c>
      <c r="AW809" s="53">
        <f t="shared" si="747"/>
        <v>1.0320833881662996E-2</v>
      </c>
      <c r="AX809" s="53">
        <f t="shared" si="748"/>
        <v>9.6759988670043415E-2</v>
      </c>
      <c r="AY809" s="56">
        <f t="shared" si="749"/>
        <v>676.63994191622021</v>
      </c>
      <c r="AZ809" s="56">
        <f t="shared" si="750"/>
        <v>399.62450790087883</v>
      </c>
      <c r="BA809" s="53">
        <f t="shared" si="751"/>
        <v>7.4403432051347793E-3</v>
      </c>
      <c r="BB809" s="56">
        <f t="shared" si="752"/>
        <v>277.11561345119708</v>
      </c>
      <c r="BC809" s="56">
        <f t="shared" si="753"/>
        <v>-0.10017943585569355</v>
      </c>
      <c r="BD809" s="53">
        <f t="shared" si="754"/>
        <v>-8.953258803391901E-8</v>
      </c>
      <c r="BE809" s="32">
        <f t="shared" si="755"/>
        <v>6.1114125987368721</v>
      </c>
      <c r="BF809" s="53">
        <f t="shared" si="756"/>
        <v>1.1127852941644065E-6</v>
      </c>
      <c r="BG809" s="51">
        <f t="shared" si="777"/>
        <v>6.1114137115221663</v>
      </c>
      <c r="BH809" s="51">
        <f t="shared" si="757"/>
        <v>-8.9372221529450402E-3</v>
      </c>
      <c r="BI809" s="51">
        <f t="shared" si="758"/>
        <v>-8.3788337664948781E-2</v>
      </c>
    </row>
    <row r="810" spans="1:61" ht="12.75" customHeight="1" x14ac:dyDescent="0.2">
      <c r="A810" s="45">
        <f t="shared" si="759"/>
        <v>784</v>
      </c>
      <c r="B810" s="57">
        <f t="shared" si="778"/>
        <v>9.6759988670043415E-2</v>
      </c>
      <c r="C810" s="16">
        <f t="shared" si="760"/>
        <v>8.8520228978325122E-2</v>
      </c>
      <c r="D810" s="34">
        <f t="shared" si="761"/>
        <v>1</v>
      </c>
      <c r="E810" s="49">
        <f t="shared" si="779"/>
        <v>7.6640687897473123E-2</v>
      </c>
      <c r="F810" s="49">
        <f t="shared" si="762"/>
        <v>4.429488759637789E-2</v>
      </c>
      <c r="G810" s="20">
        <f t="shared" si="733"/>
        <v>4.429488759637789E-2</v>
      </c>
      <c r="H810" s="49">
        <f t="shared" si="763"/>
        <v>30.026002483530142</v>
      </c>
      <c r="I810" s="20">
        <f t="shared" si="734"/>
        <v>30.026002483530142</v>
      </c>
      <c r="J810" s="57">
        <f t="shared" si="764"/>
        <v>0</v>
      </c>
      <c r="K810" s="16">
        <f t="shared" si="735"/>
        <v>30.026002483530142</v>
      </c>
      <c r="L810" s="34">
        <f t="shared" si="765"/>
        <v>1</v>
      </c>
      <c r="M810" s="49">
        <f t="shared" si="780"/>
        <v>59.974027141612929</v>
      </c>
      <c r="N810" s="20">
        <f t="shared" si="781"/>
        <v>59.974027141612929</v>
      </c>
      <c r="O810" s="16">
        <f t="shared" si="766"/>
        <v>30.025972858387071</v>
      </c>
      <c r="P810" s="49">
        <f t="shared" si="782"/>
        <v>4.4294887596377897E-2</v>
      </c>
      <c r="Q810" s="20">
        <f t="shared" si="736"/>
        <v>4.4294887596377897E-2</v>
      </c>
      <c r="R810" s="49">
        <f t="shared" si="783"/>
        <v>8.8520228978418491E-2</v>
      </c>
      <c r="S810" s="20">
        <f t="shared" si="737"/>
        <v>8.8520228978418491E-2</v>
      </c>
      <c r="T810" s="57">
        <f t="shared" si="784"/>
        <v>-8.3788337664948781E-2</v>
      </c>
      <c r="U810" s="16">
        <f t="shared" si="767"/>
        <v>-7.1476497674756584E-3</v>
      </c>
      <c r="V810" s="16">
        <f t="shared" si="785"/>
        <v>-7.1476497674756584E-3</v>
      </c>
      <c r="W810" s="34">
        <f t="shared" si="738"/>
        <v>4</v>
      </c>
      <c r="X810" s="49">
        <f t="shared" si="786"/>
        <v>59.973997774142504</v>
      </c>
      <c r="Y810" s="20">
        <f t="shared" si="787"/>
        <v>59.973997774142504</v>
      </c>
      <c r="Z810" s="16">
        <f t="shared" si="768"/>
        <v>30.026002225857496</v>
      </c>
      <c r="AA810" s="49">
        <f t="shared" si="739"/>
        <v>-4.1310237138272527E-3</v>
      </c>
      <c r="AB810" s="20">
        <f t="shared" si="769"/>
        <v>359.99586897628615</v>
      </c>
      <c r="AC810" s="49">
        <f t="shared" si="770"/>
        <v>8.2555590149474539E-3</v>
      </c>
      <c r="AD810" s="20">
        <f t="shared" si="771"/>
        <v>359.99174444098503</v>
      </c>
      <c r="AF810" s="58">
        <f t="shared" si="788"/>
        <v>6.1114137115221663</v>
      </c>
      <c r="AG810" s="51">
        <f t="shared" si="772"/>
        <v>366.68482269133</v>
      </c>
      <c r="AH810" s="16">
        <f t="shared" si="773"/>
        <v>250.01237910772502</v>
      </c>
      <c r="AI810" s="52">
        <f t="shared" si="740"/>
        <v>159.84985668864871</v>
      </c>
      <c r="AJ810" s="52">
        <f t="shared" si="774"/>
        <v>4.842591131023255E-2</v>
      </c>
      <c r="AK810" s="16">
        <f t="shared" si="789"/>
        <v>37.948063910995302</v>
      </c>
      <c r="AL810" s="16">
        <f t="shared" si="790"/>
        <v>37.943932887281449</v>
      </c>
      <c r="AM810" s="32">
        <f t="shared" si="741"/>
        <v>6.1114136639675198</v>
      </c>
      <c r="AN810" s="32">
        <f t="shared" si="742"/>
        <v>-7.6239899434187291E-4</v>
      </c>
      <c r="AO810" s="32">
        <f t="shared" si="743"/>
        <v>4.8195392571105247</v>
      </c>
      <c r="AP810" s="32">
        <f t="shared" si="744"/>
        <v>-7.6239899434187291E-4</v>
      </c>
      <c r="AQ810" s="32">
        <f t="shared" si="745"/>
        <v>3.7578475649365344</v>
      </c>
      <c r="AR810" s="56">
        <f t="shared" si="775"/>
        <v>4454.0942519586652</v>
      </c>
      <c r="AS810" s="56">
        <f t="shared" si="775"/>
        <v>-0.22040289728209084</v>
      </c>
      <c r="AT810" s="56">
        <f t="shared" si="775"/>
        <v>1531.0124555899711</v>
      </c>
      <c r="AU810" s="55">
        <f t="shared" si="776"/>
        <v>0.31005890174502254</v>
      </c>
      <c r="AV810" s="56">
        <f t="shared" si="746"/>
        <v>11548.148945092727</v>
      </c>
      <c r="AW810" s="53">
        <f t="shared" si="747"/>
        <v>1.0320837337761483E-2</v>
      </c>
      <c r="AX810" s="53">
        <f t="shared" si="748"/>
        <v>9.6760004870867222E-2</v>
      </c>
      <c r="AY810" s="56">
        <f t="shared" si="749"/>
        <v>676.6398286243234</v>
      </c>
      <c r="AZ810" s="56">
        <f t="shared" si="750"/>
        <v>399.6246417216218</v>
      </c>
      <c r="BA810" s="53">
        <f t="shared" si="751"/>
        <v>7.4403432051347793E-3</v>
      </c>
      <c r="BB810" s="56">
        <f t="shared" si="752"/>
        <v>277.11570624785128</v>
      </c>
      <c r="BC810" s="56">
        <f t="shared" si="753"/>
        <v>-0.10051934514967797</v>
      </c>
      <c r="BD810" s="53">
        <f t="shared" si="754"/>
        <v>-8.9836372523492762E-8</v>
      </c>
      <c r="BE810" s="32">
        <f t="shared" si="755"/>
        <v>6.1114136216857942</v>
      </c>
      <c r="BF810" s="53">
        <f t="shared" si="756"/>
        <v>1.1149186679320665E-6</v>
      </c>
      <c r="BG810" s="51">
        <f t="shared" si="777"/>
        <v>6.1114147366044618</v>
      </c>
      <c r="BH810" s="51">
        <f t="shared" si="757"/>
        <v>-8.9372221526791574E-3</v>
      </c>
      <c r="BI810" s="51">
        <f t="shared" si="758"/>
        <v>-8.3788323633518208E-2</v>
      </c>
    </row>
    <row r="811" spans="1:61" ht="12.75" customHeight="1" x14ac:dyDescent="0.2">
      <c r="A811" s="45">
        <f t="shared" si="759"/>
        <v>785</v>
      </c>
      <c r="B811" s="57">
        <f t="shared" si="778"/>
        <v>9.6760004870867222E-2</v>
      </c>
      <c r="C811" s="16">
        <f t="shared" si="760"/>
        <v>8.8504445855903668E-2</v>
      </c>
      <c r="D811" s="34">
        <f t="shared" si="761"/>
        <v>1</v>
      </c>
      <c r="E811" s="49">
        <f t="shared" si="779"/>
        <v>7.6627000195625489E-2</v>
      </c>
      <c r="F811" s="49">
        <f t="shared" si="762"/>
        <v>4.4287029101597472E-2</v>
      </c>
      <c r="G811" s="20">
        <f t="shared" si="733"/>
        <v>4.4287029101597472E-2</v>
      </c>
      <c r="H811" s="49">
        <f t="shared" si="763"/>
        <v>30.026031840454689</v>
      </c>
      <c r="I811" s="20">
        <f t="shared" si="734"/>
        <v>30.026031840454689</v>
      </c>
      <c r="J811" s="57">
        <f t="shared" si="764"/>
        <v>0</v>
      </c>
      <c r="K811" s="16">
        <f t="shared" si="735"/>
        <v>30.026031840454689</v>
      </c>
      <c r="L811" s="34">
        <f t="shared" si="765"/>
        <v>1</v>
      </c>
      <c r="M811" s="49">
        <f t="shared" si="780"/>
        <v>59.973997774142504</v>
      </c>
      <c r="N811" s="20">
        <f t="shared" si="781"/>
        <v>59.973997774142504</v>
      </c>
      <c r="O811" s="16">
        <f t="shared" si="766"/>
        <v>30.026002225857496</v>
      </c>
      <c r="P811" s="49">
        <f t="shared" si="782"/>
        <v>4.4287029101597486E-2</v>
      </c>
      <c r="Q811" s="20">
        <f t="shared" si="736"/>
        <v>4.4287029101597486E-2</v>
      </c>
      <c r="R811" s="49">
        <f t="shared" si="783"/>
        <v>8.850444585946296E-2</v>
      </c>
      <c r="S811" s="20">
        <f t="shared" si="737"/>
        <v>8.850444585946296E-2</v>
      </c>
      <c r="T811" s="57">
        <f t="shared" si="784"/>
        <v>-8.3788323633518208E-2</v>
      </c>
      <c r="U811" s="16">
        <f t="shared" si="767"/>
        <v>-7.1613234378927193E-3</v>
      </c>
      <c r="V811" s="16">
        <f t="shared" si="785"/>
        <v>-7.1613234378927193E-3</v>
      </c>
      <c r="W811" s="34">
        <f t="shared" si="738"/>
        <v>4</v>
      </c>
      <c r="X811" s="49">
        <f t="shared" si="786"/>
        <v>59.973968418205082</v>
      </c>
      <c r="Y811" s="20">
        <f t="shared" si="787"/>
        <v>59.973968418205082</v>
      </c>
      <c r="Z811" s="16">
        <f t="shared" si="768"/>
        <v>30.026031581794918</v>
      </c>
      <c r="AA811" s="49">
        <f t="shared" si="739"/>
        <v>-4.1389313821442609E-3</v>
      </c>
      <c r="AB811" s="20">
        <f t="shared" si="769"/>
        <v>359.99586106861784</v>
      </c>
      <c r="AC811" s="49">
        <f t="shared" si="770"/>
        <v>8.2713545535237423E-3</v>
      </c>
      <c r="AD811" s="20">
        <f t="shared" si="771"/>
        <v>359.99172864544647</v>
      </c>
      <c r="AF811" s="58">
        <f t="shared" si="788"/>
        <v>6.1114147366044618</v>
      </c>
      <c r="AG811" s="51">
        <f t="shared" si="772"/>
        <v>366.68488419626772</v>
      </c>
      <c r="AH811" s="16">
        <f t="shared" si="773"/>
        <v>250.01242104290984</v>
      </c>
      <c r="AI811" s="52">
        <f t="shared" si="740"/>
        <v>159.84991031266418</v>
      </c>
      <c r="AJ811" s="52">
        <f t="shared" si="774"/>
        <v>4.8425960483768904E-2</v>
      </c>
      <c r="AK811" s="16">
        <f t="shared" si="789"/>
        <v>37.996489871479071</v>
      </c>
      <c r="AL811" s="16">
        <f t="shared" si="790"/>
        <v>37.992350940096912</v>
      </c>
      <c r="AM811" s="32">
        <f t="shared" si="741"/>
        <v>6.1114146888676872</v>
      </c>
      <c r="AN811" s="32">
        <f t="shared" si="742"/>
        <v>-7.638576148175563E-4</v>
      </c>
      <c r="AO811" s="32">
        <f t="shared" si="743"/>
        <v>4.8163627585817341</v>
      </c>
      <c r="AP811" s="32">
        <f t="shared" si="744"/>
        <v>-7.638576148175563E-4</v>
      </c>
      <c r="AQ811" s="32">
        <f t="shared" si="745"/>
        <v>3.7619196266074955</v>
      </c>
      <c r="AR811" s="56">
        <f t="shared" ref="AR811:AT826" si="791">AR810+AO811</f>
        <v>4458.910614717247</v>
      </c>
      <c r="AS811" s="56">
        <f t="shared" si="791"/>
        <v>-0.2211667548969084</v>
      </c>
      <c r="AT811" s="56">
        <f t="shared" si="791"/>
        <v>1534.7743752165786</v>
      </c>
      <c r="AU811" s="55">
        <f t="shared" si="776"/>
        <v>0.31005890174502254</v>
      </c>
      <c r="AV811" s="56">
        <f t="shared" si="746"/>
        <v>11548.152819091307</v>
      </c>
      <c r="AW811" s="53">
        <f t="shared" si="747"/>
        <v>1.0320840800040103E-2</v>
      </c>
      <c r="AX811" s="53">
        <f t="shared" si="748"/>
        <v>9.6760021100658317E-2</v>
      </c>
      <c r="AY811" s="56">
        <f t="shared" si="749"/>
        <v>676.63971512989724</v>
      </c>
      <c r="AZ811" s="56">
        <f t="shared" si="750"/>
        <v>399.62477578166045</v>
      </c>
      <c r="BA811" s="53">
        <f t="shared" si="751"/>
        <v>7.4403432051347793E-3</v>
      </c>
      <c r="BB811" s="56">
        <f t="shared" si="752"/>
        <v>277.11579921044273</v>
      </c>
      <c r="BC811" s="56">
        <f t="shared" si="753"/>
        <v>-0.10085986220593668</v>
      </c>
      <c r="BD811" s="53">
        <f t="shared" si="754"/>
        <v>-9.014070018371685E-8</v>
      </c>
      <c r="BE811" s="32">
        <f t="shared" si="755"/>
        <v>6.1114146464637615</v>
      </c>
      <c r="BF811" s="53">
        <f t="shared" si="756"/>
        <v>1.1170515410895053E-6</v>
      </c>
      <c r="BG811" s="51">
        <f t="shared" si="777"/>
        <v>6.1114157635153026</v>
      </c>
      <c r="BH811" s="51">
        <f t="shared" si="757"/>
        <v>-8.937222152412827E-3</v>
      </c>
      <c r="BI811" s="51">
        <f t="shared" si="758"/>
        <v>-8.3788309577004214E-2</v>
      </c>
    </row>
    <row r="812" spans="1:61" ht="12.75" customHeight="1" x14ac:dyDescent="0.2">
      <c r="A812" s="45">
        <f t="shared" si="759"/>
        <v>786</v>
      </c>
      <c r="B812" s="57">
        <f t="shared" si="778"/>
        <v>9.6760021100658317E-2</v>
      </c>
      <c r="C812" s="16">
        <f t="shared" si="760"/>
        <v>8.8488666547107186E-2</v>
      </c>
      <c r="D812" s="34">
        <f t="shared" si="761"/>
        <v>1</v>
      </c>
      <c r="E812" s="49">
        <f t="shared" si="779"/>
        <v>7.661331581259373E-2</v>
      </c>
      <c r="F812" s="49">
        <f t="shared" si="762"/>
        <v>4.4279172485697058E-2</v>
      </c>
      <c r="G812" s="20">
        <f t="shared" si="733"/>
        <v>4.4279172485697058E-2</v>
      </c>
      <c r="H812" s="49">
        <f t="shared" si="763"/>
        <v>30.026061185850647</v>
      </c>
      <c r="I812" s="20">
        <f t="shared" si="734"/>
        <v>30.026061185850647</v>
      </c>
      <c r="J812" s="57">
        <f t="shared" si="764"/>
        <v>0</v>
      </c>
      <c r="K812" s="16">
        <f t="shared" si="735"/>
        <v>30.026061185850647</v>
      </c>
      <c r="L812" s="34">
        <f t="shared" si="765"/>
        <v>1</v>
      </c>
      <c r="M812" s="49">
        <f t="shared" si="780"/>
        <v>59.973968418205082</v>
      </c>
      <c r="N812" s="20">
        <f t="shared" si="781"/>
        <v>59.973968418205082</v>
      </c>
      <c r="O812" s="16">
        <f t="shared" si="766"/>
        <v>30.026031581794918</v>
      </c>
      <c r="P812" s="49">
        <f t="shared" si="782"/>
        <v>4.4279172485697044E-2</v>
      </c>
      <c r="Q812" s="20">
        <f t="shared" si="736"/>
        <v>4.4279172485697044E-2</v>
      </c>
      <c r="R812" s="49">
        <f t="shared" si="783"/>
        <v>8.8488666544259992E-2</v>
      </c>
      <c r="S812" s="20">
        <f t="shared" si="737"/>
        <v>8.8488666544259992E-2</v>
      </c>
      <c r="T812" s="57">
        <f t="shared" si="784"/>
        <v>-8.3788309577004214E-2</v>
      </c>
      <c r="U812" s="16">
        <f t="shared" si="767"/>
        <v>-7.1749937644104839E-3</v>
      </c>
      <c r="V812" s="16">
        <f t="shared" si="785"/>
        <v>-7.1749937644104839E-3</v>
      </c>
      <c r="W812" s="34">
        <f t="shared" si="738"/>
        <v>4</v>
      </c>
      <c r="X812" s="49">
        <f t="shared" si="786"/>
        <v>59.973939073797887</v>
      </c>
      <c r="Y812" s="20">
        <f t="shared" si="787"/>
        <v>59.973939073797887</v>
      </c>
      <c r="Z812" s="16">
        <f t="shared" si="768"/>
        <v>30.026060926202113</v>
      </c>
      <c r="AA812" s="49">
        <f t="shared" si="739"/>
        <v>-4.1468371346007919E-3</v>
      </c>
      <c r="AB812" s="20">
        <f t="shared" si="769"/>
        <v>359.99585316286539</v>
      </c>
      <c r="AC812" s="49">
        <f t="shared" si="770"/>
        <v>8.2871462851160215E-3</v>
      </c>
      <c r="AD812" s="20">
        <f t="shared" si="771"/>
        <v>359.99171285371489</v>
      </c>
      <c r="AF812" s="58">
        <f t="shared" si="788"/>
        <v>6.1114157635153026</v>
      </c>
      <c r="AG812" s="51">
        <f t="shared" si="772"/>
        <v>366.68494581091818</v>
      </c>
      <c r="AH812" s="16">
        <f t="shared" si="773"/>
        <v>250.01246305289877</v>
      </c>
      <c r="AI812" s="52">
        <f t="shared" si="740"/>
        <v>159.84996403234342</v>
      </c>
      <c r="AJ812" s="52">
        <f t="shared" si="774"/>
        <v>4.8426009620300192E-2</v>
      </c>
      <c r="AK812" s="16">
        <f t="shared" si="789"/>
        <v>38.044915881099371</v>
      </c>
      <c r="AL812" s="16">
        <f t="shared" si="790"/>
        <v>38.040769043964758</v>
      </c>
      <c r="AM812" s="32">
        <f t="shared" si="741"/>
        <v>6.1114157155960953</v>
      </c>
      <c r="AN812" s="32">
        <f t="shared" si="742"/>
        <v>-7.6531587933668737E-4</v>
      </c>
      <c r="AO812" s="32">
        <f t="shared" si="743"/>
        <v>4.8131828176245932</v>
      </c>
      <c r="AP812" s="32">
        <f t="shared" si="744"/>
        <v>-7.6531587933668737E-4</v>
      </c>
      <c r="AQ812" s="32">
        <f t="shared" si="745"/>
        <v>3.7659890086082717</v>
      </c>
      <c r="AR812" s="56">
        <f t="shared" si="791"/>
        <v>4463.7237975348717</v>
      </c>
      <c r="AS812" s="56">
        <f t="shared" si="791"/>
        <v>-0.22193207077624508</v>
      </c>
      <c r="AT812" s="56">
        <f t="shared" si="791"/>
        <v>1538.540364225187</v>
      </c>
      <c r="AU812" s="55">
        <f t="shared" si="776"/>
        <v>0.31005890174502254</v>
      </c>
      <c r="AV812" s="56">
        <f t="shared" si="746"/>
        <v>11548.156700000993</v>
      </c>
      <c r="AW812" s="53">
        <f t="shared" si="747"/>
        <v>1.0320844268495333E-2</v>
      </c>
      <c r="AX812" s="53">
        <f t="shared" si="748"/>
        <v>9.6760037359400211E-2</v>
      </c>
      <c r="AY812" s="56">
        <f t="shared" si="749"/>
        <v>676.63960143305746</v>
      </c>
      <c r="AZ812" s="56">
        <f t="shared" si="750"/>
        <v>399.62491008085857</v>
      </c>
      <c r="BA812" s="53">
        <f t="shared" si="751"/>
        <v>7.4403432051347793E-3</v>
      </c>
      <c r="BB812" s="56">
        <f t="shared" si="752"/>
        <v>277.11589233887685</v>
      </c>
      <c r="BC812" s="56">
        <f t="shared" si="753"/>
        <v>-0.10120098667795219</v>
      </c>
      <c r="BD812" s="53">
        <f t="shared" si="754"/>
        <v>-9.0445570704900928E-8</v>
      </c>
      <c r="BE812" s="32">
        <f t="shared" si="755"/>
        <v>6.1114156730697315</v>
      </c>
      <c r="BF812" s="53">
        <f t="shared" si="756"/>
        <v>1.1191838926522506E-6</v>
      </c>
      <c r="BG812" s="51">
        <f t="shared" si="777"/>
        <v>6.1114167922536238</v>
      </c>
      <c r="BH812" s="51">
        <f t="shared" si="757"/>
        <v>-8.9372221521460526E-3</v>
      </c>
      <c r="BI812" s="51">
        <f t="shared" si="758"/>
        <v>-8.3788295495421203E-2</v>
      </c>
    </row>
    <row r="813" spans="1:61" ht="12.75" customHeight="1" x14ac:dyDescent="0.2">
      <c r="A813" s="45">
        <f t="shared" si="759"/>
        <v>787</v>
      </c>
      <c r="B813" s="57">
        <f t="shared" si="778"/>
        <v>9.6760037359400211E-2</v>
      </c>
      <c r="C813" s="16">
        <f t="shared" si="760"/>
        <v>8.847289107427514E-2</v>
      </c>
      <c r="D813" s="34">
        <f t="shared" si="761"/>
        <v>1</v>
      </c>
      <c r="E813" s="49">
        <f t="shared" si="779"/>
        <v>7.6599634767709562E-2</v>
      </c>
      <c r="F813" s="49">
        <f t="shared" si="762"/>
        <v>4.4271317759872204E-2</v>
      </c>
      <c r="G813" s="20">
        <f t="shared" si="733"/>
        <v>4.4271317759872204E-2</v>
      </c>
      <c r="H813" s="49">
        <f t="shared" si="763"/>
        <v>30.026090519720814</v>
      </c>
      <c r="I813" s="20">
        <f t="shared" si="734"/>
        <v>30.026090519720814</v>
      </c>
      <c r="J813" s="57">
        <f t="shared" si="764"/>
        <v>0</v>
      </c>
      <c r="K813" s="16">
        <f t="shared" si="735"/>
        <v>30.026090519720814</v>
      </c>
      <c r="L813" s="34">
        <f t="shared" si="765"/>
        <v>1</v>
      </c>
      <c r="M813" s="49">
        <f t="shared" si="780"/>
        <v>59.973939073797887</v>
      </c>
      <c r="N813" s="20">
        <f t="shared" si="781"/>
        <v>59.973939073797887</v>
      </c>
      <c r="O813" s="16">
        <f t="shared" si="766"/>
        <v>30.026060926202113</v>
      </c>
      <c r="P813" s="49">
        <f t="shared" si="782"/>
        <v>4.4271317759872204E-2</v>
      </c>
      <c r="Q813" s="20">
        <f t="shared" si="736"/>
        <v>4.4271317759872204E-2</v>
      </c>
      <c r="R813" s="49">
        <f t="shared" si="783"/>
        <v>8.847289107602696E-2</v>
      </c>
      <c r="S813" s="20">
        <f t="shared" si="737"/>
        <v>8.847289107602696E-2</v>
      </c>
      <c r="T813" s="57">
        <f t="shared" si="784"/>
        <v>-8.3788295495421203E-2</v>
      </c>
      <c r="U813" s="16">
        <f t="shared" si="767"/>
        <v>-7.1886607277116404E-3</v>
      </c>
      <c r="V813" s="16">
        <f t="shared" si="785"/>
        <v>-7.1886607277116404E-3</v>
      </c>
      <c r="W813" s="34">
        <f t="shared" si="738"/>
        <v>4</v>
      </c>
      <c r="X813" s="49">
        <f t="shared" si="786"/>
        <v>59.973909740918138</v>
      </c>
      <c r="Y813" s="20">
        <f t="shared" si="787"/>
        <v>59.973909740918138</v>
      </c>
      <c r="Z813" s="16">
        <f t="shared" si="768"/>
        <v>30.026090259081862</v>
      </c>
      <c r="AA813" s="49">
        <f t="shared" si="739"/>
        <v>-4.154740960014878E-3</v>
      </c>
      <c r="AB813" s="20">
        <f t="shared" si="769"/>
        <v>359.99584525903998</v>
      </c>
      <c r="AC813" s="49">
        <f t="shared" si="770"/>
        <v>8.3029341436323643E-3</v>
      </c>
      <c r="AD813" s="20">
        <f t="shared" si="771"/>
        <v>359.99169706585639</v>
      </c>
      <c r="AF813" s="58">
        <f t="shared" si="788"/>
        <v>6.1114167922536238</v>
      </c>
      <c r="AG813" s="51">
        <f t="shared" si="772"/>
        <v>366.68500753521744</v>
      </c>
      <c r="AH813" s="16">
        <f t="shared" si="773"/>
        <v>250.01250513764828</v>
      </c>
      <c r="AI813" s="52">
        <f t="shared" si="740"/>
        <v>159.85001784763065</v>
      </c>
      <c r="AJ813" s="52">
        <f t="shared" si="774"/>
        <v>4.8426058719883258E-2</v>
      </c>
      <c r="AK813" s="16">
        <f t="shared" si="789"/>
        <v>38.093341939819254</v>
      </c>
      <c r="AL813" s="16">
        <f t="shared" si="790"/>
        <v>38.089187198859236</v>
      </c>
      <c r="AM813" s="32">
        <f t="shared" si="741"/>
        <v>6.1114167441516809</v>
      </c>
      <c r="AN813" s="32">
        <f t="shared" si="742"/>
        <v>-7.6677378583979374E-4</v>
      </c>
      <c r="AO813" s="32">
        <f t="shared" si="743"/>
        <v>4.809999436495926</v>
      </c>
      <c r="AP813" s="32">
        <f t="shared" si="744"/>
        <v>-7.6677378583979374E-4</v>
      </c>
      <c r="AQ813" s="32">
        <f t="shared" si="745"/>
        <v>3.7700557080242731</v>
      </c>
      <c r="AR813" s="56">
        <f t="shared" si="791"/>
        <v>4468.5337969713673</v>
      </c>
      <c r="AS813" s="56">
        <f t="shared" si="791"/>
        <v>-0.22269884456208486</v>
      </c>
      <c r="AT813" s="56">
        <f t="shared" si="791"/>
        <v>1542.3104199332113</v>
      </c>
      <c r="AU813" s="55">
        <f t="shared" si="776"/>
        <v>0.31005890174502254</v>
      </c>
      <c r="AV813" s="56">
        <f t="shared" si="746"/>
        <v>11548.160587817758</v>
      </c>
      <c r="AW813" s="53">
        <f t="shared" si="747"/>
        <v>1.0320847743123569E-2</v>
      </c>
      <c r="AX813" s="53">
        <f t="shared" si="748"/>
        <v>9.6760053647075919E-2</v>
      </c>
      <c r="AY813" s="56">
        <f t="shared" si="749"/>
        <v>676.63948753392219</v>
      </c>
      <c r="AZ813" s="56">
        <f t="shared" si="750"/>
        <v>399.62504461907662</v>
      </c>
      <c r="BA813" s="53">
        <f t="shared" si="751"/>
        <v>7.4403432051347793E-3</v>
      </c>
      <c r="BB813" s="56">
        <f t="shared" si="752"/>
        <v>277.11598563305699</v>
      </c>
      <c r="BC813" s="56">
        <f t="shared" si="753"/>
        <v>-0.10154271821141947</v>
      </c>
      <c r="BD813" s="53">
        <f t="shared" si="754"/>
        <v>-9.0750983770394724E-8</v>
      </c>
      <c r="BE813" s="32">
        <f t="shared" si="755"/>
        <v>6.1114167015026402</v>
      </c>
      <c r="BF813" s="53">
        <f t="shared" si="756"/>
        <v>1.1213157196071131E-6</v>
      </c>
      <c r="BG813" s="51">
        <f t="shared" si="777"/>
        <v>6.1114178228183595</v>
      </c>
      <c r="BH813" s="51">
        <f t="shared" si="757"/>
        <v>-8.9372221518788358E-3</v>
      </c>
      <c r="BI813" s="51">
        <f t="shared" si="758"/>
        <v>-8.3788281388783761E-2</v>
      </c>
    </row>
    <row r="814" spans="1:61" ht="12.75" customHeight="1" x14ac:dyDescent="0.2">
      <c r="A814" s="45">
        <f t="shared" si="759"/>
        <v>788</v>
      </c>
      <c r="B814" s="57">
        <f t="shared" si="778"/>
        <v>9.6760053647075919E-2</v>
      </c>
      <c r="C814" s="16">
        <f t="shared" si="760"/>
        <v>8.845711950345958E-2</v>
      </c>
      <c r="D814" s="34">
        <f t="shared" si="761"/>
        <v>1</v>
      </c>
      <c r="E814" s="49">
        <f t="shared" si="779"/>
        <v>7.6585957118150805E-2</v>
      </c>
      <c r="F814" s="49">
        <f t="shared" si="762"/>
        <v>4.4263464957192154E-2</v>
      </c>
      <c r="G814" s="20">
        <f t="shared" si="733"/>
        <v>4.4263464957192154E-2</v>
      </c>
      <c r="H814" s="49">
        <f t="shared" si="763"/>
        <v>30.02611984206801</v>
      </c>
      <c r="I814" s="20">
        <f t="shared" si="734"/>
        <v>30.02611984206801</v>
      </c>
      <c r="J814" s="57">
        <f t="shared" si="764"/>
        <v>0</v>
      </c>
      <c r="K814" s="16">
        <f t="shared" si="735"/>
        <v>30.02611984206801</v>
      </c>
      <c r="L814" s="34">
        <f t="shared" si="765"/>
        <v>1</v>
      </c>
      <c r="M814" s="49">
        <f t="shared" si="780"/>
        <v>59.973909740918138</v>
      </c>
      <c r="N814" s="20">
        <f t="shared" si="781"/>
        <v>59.973909740918138</v>
      </c>
      <c r="O814" s="16">
        <f t="shared" si="766"/>
        <v>30.026090259081862</v>
      </c>
      <c r="P814" s="49">
        <f t="shared" si="782"/>
        <v>4.4263464957192154E-2</v>
      </c>
      <c r="Q814" s="20">
        <f t="shared" si="736"/>
        <v>4.4263464957192154E-2</v>
      </c>
      <c r="R814" s="49">
        <f t="shared" si="783"/>
        <v>8.8457119506263421E-2</v>
      </c>
      <c r="S814" s="20">
        <f t="shared" si="737"/>
        <v>8.8457119506263421E-2</v>
      </c>
      <c r="T814" s="57">
        <f t="shared" si="784"/>
        <v>-8.3788281388783761E-2</v>
      </c>
      <c r="U814" s="16">
        <f t="shared" si="767"/>
        <v>-7.2023242706329565E-3</v>
      </c>
      <c r="V814" s="16">
        <f t="shared" si="785"/>
        <v>-7.2023242706329565E-3</v>
      </c>
      <c r="W814" s="34">
        <f t="shared" si="738"/>
        <v>4</v>
      </c>
      <c r="X814" s="49">
        <f t="shared" si="786"/>
        <v>59.973880419562981</v>
      </c>
      <c r="Y814" s="20">
        <f t="shared" si="787"/>
        <v>59.973880419562981</v>
      </c>
      <c r="Z814" s="16">
        <f t="shared" si="768"/>
        <v>30.026119580437019</v>
      </c>
      <c r="AA814" s="49">
        <f t="shared" si="739"/>
        <v>-4.1626428253311474E-3</v>
      </c>
      <c r="AB814" s="20">
        <f t="shared" si="769"/>
        <v>359.99583735717465</v>
      </c>
      <c r="AC814" s="49">
        <f t="shared" si="770"/>
        <v>8.3187180635151785E-3</v>
      </c>
      <c r="AD814" s="20">
        <f t="shared" si="771"/>
        <v>359.99168128193651</v>
      </c>
      <c r="AF814" s="58">
        <f t="shared" si="788"/>
        <v>6.1114178228183595</v>
      </c>
      <c r="AG814" s="51">
        <f t="shared" si="772"/>
        <v>366.6850693691016</v>
      </c>
      <c r="AH814" s="16">
        <f t="shared" si="773"/>
        <v>250.01254729711474</v>
      </c>
      <c r="AI814" s="52">
        <f t="shared" si="740"/>
        <v>159.85007175847031</v>
      </c>
      <c r="AJ814" s="52">
        <f t="shared" si="774"/>
        <v>4.8426107782518102E-2</v>
      </c>
      <c r="AK814" s="16">
        <f t="shared" si="789"/>
        <v>38.141768047601772</v>
      </c>
      <c r="AL814" s="16">
        <f t="shared" si="790"/>
        <v>38.137605404776423</v>
      </c>
      <c r="AM814" s="32">
        <f t="shared" si="741"/>
        <v>6.1114177745333791</v>
      </c>
      <c r="AN814" s="32">
        <f t="shared" si="742"/>
        <v>-7.6823132823058765E-4</v>
      </c>
      <c r="AO814" s="32">
        <f t="shared" si="743"/>
        <v>4.8068126174535921</v>
      </c>
      <c r="AP814" s="32">
        <f t="shared" si="744"/>
        <v>-7.6823132823058765E-4</v>
      </c>
      <c r="AQ814" s="32">
        <f t="shared" si="745"/>
        <v>3.7741197219446367</v>
      </c>
      <c r="AR814" s="56">
        <f t="shared" si="791"/>
        <v>4473.3406095888213</v>
      </c>
      <c r="AS814" s="56">
        <f t="shared" si="791"/>
        <v>-0.22346707589031545</v>
      </c>
      <c r="AT814" s="56">
        <f t="shared" si="791"/>
        <v>1546.0845396551558</v>
      </c>
      <c r="AU814" s="55">
        <f t="shared" si="776"/>
        <v>0.31005890174502254</v>
      </c>
      <c r="AV814" s="56">
        <f t="shared" si="746"/>
        <v>11548.164482537582</v>
      </c>
      <c r="AW814" s="53">
        <f t="shared" si="747"/>
        <v>1.0320851223921226E-2</v>
      </c>
      <c r="AX814" s="53">
        <f t="shared" si="748"/>
        <v>9.6760069963668718E-2</v>
      </c>
      <c r="AY814" s="56">
        <f t="shared" si="749"/>
        <v>676.63937343260977</v>
      </c>
      <c r="AZ814" s="56">
        <f t="shared" si="750"/>
        <v>399.62517939617578</v>
      </c>
      <c r="BA814" s="53">
        <f t="shared" si="751"/>
        <v>7.4403432051347793E-3</v>
      </c>
      <c r="BB814" s="56">
        <f t="shared" si="752"/>
        <v>277.11607909288688</v>
      </c>
      <c r="BC814" s="56">
        <f t="shared" si="753"/>
        <v>-0.10188505645288615</v>
      </c>
      <c r="BD814" s="53">
        <f t="shared" si="754"/>
        <v>-9.1056939064309967E-8</v>
      </c>
      <c r="BE814" s="32">
        <f t="shared" si="755"/>
        <v>6.1114177317614207</v>
      </c>
      <c r="BF814" s="53">
        <f t="shared" si="756"/>
        <v>1.1234470130375448E-6</v>
      </c>
      <c r="BG814" s="51">
        <f t="shared" si="777"/>
        <v>6.1114188552084334</v>
      </c>
      <c r="BH814" s="51">
        <f t="shared" si="757"/>
        <v>-8.9372221516111766E-3</v>
      </c>
      <c r="BI814" s="51">
        <f t="shared" si="758"/>
        <v>-8.3788267257106586E-2</v>
      </c>
    </row>
    <row r="815" spans="1:61" ht="12.75" customHeight="1" x14ac:dyDescent="0.2">
      <c r="A815" s="45">
        <f t="shared" si="759"/>
        <v>789</v>
      </c>
      <c r="B815" s="57">
        <f t="shared" si="778"/>
        <v>9.6760069963668718E-2</v>
      </c>
      <c r="C815" s="16">
        <f t="shared" si="760"/>
        <v>8.8441351900200971E-2</v>
      </c>
      <c r="D815" s="34">
        <f t="shared" si="761"/>
        <v>1</v>
      </c>
      <c r="E815" s="49">
        <f t="shared" si="779"/>
        <v>7.6572282920652282E-2</v>
      </c>
      <c r="F815" s="49">
        <f t="shared" si="762"/>
        <v>4.4255614110470291E-2</v>
      </c>
      <c r="G815" s="20">
        <f t="shared" si="733"/>
        <v>4.4255614110470291E-2</v>
      </c>
      <c r="H815" s="49">
        <f t="shared" si="763"/>
        <v>30.026149152895108</v>
      </c>
      <c r="I815" s="20">
        <f t="shared" si="734"/>
        <v>30.026149152895108</v>
      </c>
      <c r="J815" s="57">
        <f t="shared" si="764"/>
        <v>0</v>
      </c>
      <c r="K815" s="16">
        <f t="shared" si="735"/>
        <v>30.026149152895108</v>
      </c>
      <c r="L815" s="34">
        <f t="shared" si="765"/>
        <v>1</v>
      </c>
      <c r="M815" s="49">
        <f t="shared" si="780"/>
        <v>59.973880419562995</v>
      </c>
      <c r="N815" s="20">
        <f t="shared" si="781"/>
        <v>59.973880419562995</v>
      </c>
      <c r="O815" s="16">
        <f t="shared" si="766"/>
        <v>30.026119580437005</v>
      </c>
      <c r="P815" s="49">
        <f t="shared" si="782"/>
        <v>4.4255614110470284E-2</v>
      </c>
      <c r="Q815" s="20">
        <f t="shared" si="736"/>
        <v>4.4255614110470284E-2</v>
      </c>
      <c r="R815" s="49">
        <f t="shared" si="783"/>
        <v>8.8441351903007781E-2</v>
      </c>
      <c r="S815" s="20">
        <f t="shared" si="737"/>
        <v>8.8441351903007781E-2</v>
      </c>
      <c r="T815" s="57">
        <f t="shared" si="784"/>
        <v>-8.3788267257106586E-2</v>
      </c>
      <c r="U815" s="16">
        <f t="shared" si="767"/>
        <v>-7.2159843364543036E-3</v>
      </c>
      <c r="V815" s="16">
        <f t="shared" si="785"/>
        <v>-7.2159843364543036E-3</v>
      </c>
      <c r="W815" s="34">
        <f t="shared" si="738"/>
        <v>4</v>
      </c>
      <c r="X815" s="49">
        <f t="shared" si="786"/>
        <v>59.973851109729566</v>
      </c>
      <c r="Y815" s="20">
        <f t="shared" si="787"/>
        <v>59.973851109729566</v>
      </c>
      <c r="Z815" s="16">
        <f t="shared" si="768"/>
        <v>30.026148890270434</v>
      </c>
      <c r="AA815" s="49">
        <f t="shared" si="739"/>
        <v>-4.1705426977501885E-3</v>
      </c>
      <c r="AB815" s="20">
        <f t="shared" si="769"/>
        <v>359.99582945730225</v>
      </c>
      <c r="AC815" s="49">
        <f t="shared" si="770"/>
        <v>8.334497979677594E-3</v>
      </c>
      <c r="AD815" s="20">
        <f t="shared" si="771"/>
        <v>359.99166550202034</v>
      </c>
      <c r="AF815" s="58">
        <f t="shared" si="788"/>
        <v>6.1114188552084334</v>
      </c>
      <c r="AG815" s="51">
        <f t="shared" si="772"/>
        <v>366.68513131250603</v>
      </c>
      <c r="AH815" s="16">
        <f t="shared" si="773"/>
        <v>250.01258953125412</v>
      </c>
      <c r="AI815" s="52">
        <f t="shared" si="740"/>
        <v>159.85012576480602</v>
      </c>
      <c r="AJ815" s="52">
        <f t="shared" si="774"/>
        <v>4.8426156808204723E-2</v>
      </c>
      <c r="AK815" s="16">
        <f t="shared" si="789"/>
        <v>38.190194204409977</v>
      </c>
      <c r="AL815" s="16">
        <f t="shared" si="790"/>
        <v>38.186023661712227</v>
      </c>
      <c r="AM815" s="32">
        <f t="shared" si="741"/>
        <v>6.1114188067401152</v>
      </c>
      <c r="AN815" s="32">
        <f t="shared" si="742"/>
        <v>-7.6968850046003868E-4</v>
      </c>
      <c r="AO815" s="32">
        <f t="shared" si="743"/>
        <v>4.8036223627579204</v>
      </c>
      <c r="AP815" s="32">
        <f t="shared" si="744"/>
        <v>-7.6968850046003868E-4</v>
      </c>
      <c r="AQ815" s="32">
        <f t="shared" si="745"/>
        <v>3.7781810474603774</v>
      </c>
      <c r="AR815" s="56">
        <f t="shared" si="791"/>
        <v>4478.1442319515791</v>
      </c>
      <c r="AS815" s="56">
        <f t="shared" si="791"/>
        <v>-0.22423676439077547</v>
      </c>
      <c r="AT815" s="56">
        <f t="shared" si="791"/>
        <v>1549.8627207026161</v>
      </c>
      <c r="AU815" s="55">
        <f t="shared" si="776"/>
        <v>0.31005890174502254</v>
      </c>
      <c r="AV815" s="56">
        <f t="shared" si="746"/>
        <v>11548.168384156401</v>
      </c>
      <c r="AW815" s="53">
        <f t="shared" si="747"/>
        <v>1.0320854710884668E-2</v>
      </c>
      <c r="AX815" s="53">
        <f t="shared" si="748"/>
        <v>9.6760086309161497E-2</v>
      </c>
      <c r="AY815" s="56">
        <f t="shared" si="749"/>
        <v>676.63925912923935</v>
      </c>
      <c r="AZ815" s="56">
        <f t="shared" si="750"/>
        <v>399.62531441201509</v>
      </c>
      <c r="BA815" s="53">
        <f t="shared" si="751"/>
        <v>7.4403432051347793E-3</v>
      </c>
      <c r="BB815" s="56">
        <f t="shared" si="752"/>
        <v>277.11617271826867</v>
      </c>
      <c r="BC815" s="56">
        <f t="shared" si="753"/>
        <v>-0.10222800104440921</v>
      </c>
      <c r="BD815" s="53">
        <f t="shared" si="754"/>
        <v>-9.1363436266745064E-8</v>
      </c>
      <c r="BE815" s="32">
        <f t="shared" si="755"/>
        <v>6.1114187638449975</v>
      </c>
      <c r="BF815" s="53">
        <f t="shared" si="756"/>
        <v>1.1255777640961165E-6</v>
      </c>
      <c r="BG815" s="51">
        <f t="shared" si="777"/>
        <v>6.1114198894227618</v>
      </c>
      <c r="BH815" s="51">
        <f t="shared" si="757"/>
        <v>-8.9372221513430786E-3</v>
      </c>
      <c r="BI815" s="51">
        <f t="shared" si="758"/>
        <v>-8.3788253100404469E-2</v>
      </c>
    </row>
    <row r="816" spans="1:61" ht="12.75" customHeight="1" x14ac:dyDescent="0.2">
      <c r="A816" s="45">
        <f t="shared" si="759"/>
        <v>790</v>
      </c>
      <c r="B816" s="57">
        <f t="shared" si="778"/>
        <v>9.6760086309161497E-2</v>
      </c>
      <c r="C816" s="16">
        <f t="shared" si="760"/>
        <v>8.8425588329528182E-2</v>
      </c>
      <c r="D816" s="34">
        <f t="shared" si="761"/>
        <v>1</v>
      </c>
      <c r="E816" s="49">
        <f t="shared" si="779"/>
        <v>7.6558612231505813E-2</v>
      </c>
      <c r="F816" s="49">
        <f t="shared" si="762"/>
        <v>4.424776525226419E-2</v>
      </c>
      <c r="G816" s="20">
        <f t="shared" si="733"/>
        <v>4.424776525226419E-2</v>
      </c>
      <c r="H816" s="49">
        <f t="shared" si="763"/>
        <v>30.026178452205034</v>
      </c>
      <c r="I816" s="20">
        <f t="shared" si="734"/>
        <v>30.026178452205034</v>
      </c>
      <c r="J816" s="57">
        <f t="shared" si="764"/>
        <v>0</v>
      </c>
      <c r="K816" s="16">
        <f t="shared" si="735"/>
        <v>30.026178452205034</v>
      </c>
      <c r="L816" s="34">
        <f t="shared" si="765"/>
        <v>1</v>
      </c>
      <c r="M816" s="49">
        <f t="shared" si="780"/>
        <v>59.973851109729566</v>
      </c>
      <c r="N816" s="20">
        <f t="shared" si="781"/>
        <v>59.973851109729566</v>
      </c>
      <c r="O816" s="16">
        <f t="shared" si="766"/>
        <v>30.026148890270434</v>
      </c>
      <c r="P816" s="49">
        <f t="shared" si="782"/>
        <v>4.4247765252264169E-2</v>
      </c>
      <c r="Q816" s="20">
        <f t="shared" si="736"/>
        <v>4.4247765252264169E-2</v>
      </c>
      <c r="R816" s="49">
        <f t="shared" si="783"/>
        <v>8.8425588330201935E-2</v>
      </c>
      <c r="S816" s="20">
        <f t="shared" si="737"/>
        <v>8.8425588330201935E-2</v>
      </c>
      <c r="T816" s="57">
        <f t="shared" si="784"/>
        <v>-8.3788253100404469E-2</v>
      </c>
      <c r="U816" s="16">
        <f t="shared" si="767"/>
        <v>-7.2296408688986569E-3</v>
      </c>
      <c r="V816" s="16">
        <f t="shared" si="785"/>
        <v>-7.2296408688986569E-3</v>
      </c>
      <c r="W816" s="34">
        <f t="shared" si="738"/>
        <v>4</v>
      </c>
      <c r="X816" s="49">
        <f t="shared" si="786"/>
        <v>59.97382181141495</v>
      </c>
      <c r="Y816" s="20">
        <f t="shared" si="787"/>
        <v>59.97382181141495</v>
      </c>
      <c r="Z816" s="16">
        <f t="shared" si="768"/>
        <v>30.02617818858505</v>
      </c>
      <c r="AA816" s="49">
        <f t="shared" si="739"/>
        <v>-4.1784405447285481E-3</v>
      </c>
      <c r="AB816" s="20">
        <f t="shared" si="769"/>
        <v>359.99582155945529</v>
      </c>
      <c r="AC816" s="49">
        <f t="shared" si="770"/>
        <v>8.3502737838789722E-3</v>
      </c>
      <c r="AD816" s="20">
        <f t="shared" si="771"/>
        <v>359.99164972621611</v>
      </c>
      <c r="AF816" s="58">
        <f t="shared" si="788"/>
        <v>6.1114198894227618</v>
      </c>
      <c r="AG816" s="51">
        <f t="shared" si="772"/>
        <v>366.68519336536571</v>
      </c>
      <c r="AH816" s="16">
        <f t="shared" si="773"/>
        <v>250.0126318400221</v>
      </c>
      <c r="AI816" s="52">
        <f t="shared" si="740"/>
        <v>159.85017986658119</v>
      </c>
      <c r="AJ816" s="52">
        <f t="shared" si="774"/>
        <v>4.8426205796943123E-2</v>
      </c>
      <c r="AK816" s="16">
        <f t="shared" si="789"/>
        <v>38.23862041020692</v>
      </c>
      <c r="AL816" s="16">
        <f t="shared" si="790"/>
        <v>38.234441969662214</v>
      </c>
      <c r="AM816" s="32">
        <f t="shared" si="741"/>
        <v>6.1114198407708056</v>
      </c>
      <c r="AN816" s="32">
        <f t="shared" si="742"/>
        <v>-7.7114529652637246E-4</v>
      </c>
      <c r="AO816" s="32">
        <f t="shared" si="743"/>
        <v>4.8004286746717177</v>
      </c>
      <c r="AP816" s="32">
        <f t="shared" si="744"/>
        <v>-7.7114529652637246E-4</v>
      </c>
      <c r="AQ816" s="32">
        <f t="shared" si="745"/>
        <v>3.7822396816643695</v>
      </c>
      <c r="AR816" s="56">
        <f t="shared" si="791"/>
        <v>4482.9446606262509</v>
      </c>
      <c r="AS816" s="56">
        <f t="shared" si="791"/>
        <v>-0.22500790968730183</v>
      </c>
      <c r="AT816" s="56">
        <f t="shared" si="791"/>
        <v>1553.6449603842805</v>
      </c>
      <c r="AU816" s="55">
        <f t="shared" si="776"/>
        <v>0.31005890174502254</v>
      </c>
      <c r="AV816" s="56">
        <f t="shared" si="746"/>
        <v>11548.172292670119</v>
      </c>
      <c r="AW816" s="53">
        <f t="shared" si="747"/>
        <v>1.0320858204010233E-2</v>
      </c>
      <c r="AX816" s="53">
        <f t="shared" si="748"/>
        <v>9.6760102683537061E-2</v>
      </c>
      <c r="AY816" s="56">
        <f t="shared" si="749"/>
        <v>676.63914462393143</v>
      </c>
      <c r="AZ816" s="56">
        <f t="shared" si="750"/>
        <v>399.62544966645294</v>
      </c>
      <c r="BA816" s="53">
        <f t="shared" si="751"/>
        <v>7.4403432051347793E-3</v>
      </c>
      <c r="BB816" s="56">
        <f t="shared" si="752"/>
        <v>277.11626650910426</v>
      </c>
      <c r="BC816" s="56">
        <f t="shared" si="753"/>
        <v>-0.10257155162577192</v>
      </c>
      <c r="BD816" s="53">
        <f t="shared" si="754"/>
        <v>-9.1670475055766256E-8</v>
      </c>
      <c r="BE816" s="32">
        <f t="shared" si="755"/>
        <v>6.1114197977522871</v>
      </c>
      <c r="BF816" s="53">
        <f t="shared" si="756"/>
        <v>1.127707964004515E-6</v>
      </c>
      <c r="BG816" s="51">
        <f t="shared" si="777"/>
        <v>6.1114209254602514</v>
      </c>
      <c r="BH816" s="51">
        <f t="shared" si="757"/>
        <v>-8.9372221510745416E-3</v>
      </c>
      <c r="BI816" s="51">
        <f t="shared" si="758"/>
        <v>-8.3788238918692276E-2</v>
      </c>
    </row>
    <row r="817" spans="1:61" ht="12.75" customHeight="1" x14ac:dyDescent="0.2">
      <c r="A817" s="45">
        <f t="shared" si="759"/>
        <v>791</v>
      </c>
      <c r="B817" s="57">
        <f t="shared" si="778"/>
        <v>9.6760102683537061E-2</v>
      </c>
      <c r="C817" s="16">
        <f t="shared" si="760"/>
        <v>8.8409828899671083E-2</v>
      </c>
      <c r="D817" s="34">
        <f t="shared" si="761"/>
        <v>1</v>
      </c>
      <c r="E817" s="49">
        <f t="shared" si="779"/>
        <v>7.6544945144406365E-2</v>
      </c>
      <c r="F817" s="49">
        <f t="shared" si="762"/>
        <v>4.4239918436749223E-2</v>
      </c>
      <c r="G817" s="20">
        <f t="shared" si="733"/>
        <v>4.4239918436749223E-2</v>
      </c>
      <c r="H817" s="49">
        <f t="shared" si="763"/>
        <v>30.026207740000796</v>
      </c>
      <c r="I817" s="20">
        <f t="shared" si="734"/>
        <v>30.026207740000796</v>
      </c>
      <c r="J817" s="57">
        <f t="shared" si="764"/>
        <v>0</v>
      </c>
      <c r="K817" s="16">
        <f t="shared" si="735"/>
        <v>30.026207740000796</v>
      </c>
      <c r="L817" s="34">
        <f t="shared" si="765"/>
        <v>1</v>
      </c>
      <c r="M817" s="49">
        <f t="shared" si="780"/>
        <v>59.97382181141495</v>
      </c>
      <c r="N817" s="20">
        <f t="shared" si="781"/>
        <v>59.97382181141495</v>
      </c>
      <c r="O817" s="16">
        <f t="shared" si="766"/>
        <v>30.02617818858505</v>
      </c>
      <c r="P817" s="49">
        <f t="shared" si="782"/>
        <v>4.4239918436749209E-2</v>
      </c>
      <c r="Q817" s="20">
        <f t="shared" si="736"/>
        <v>4.4239918436749209E-2</v>
      </c>
      <c r="R817" s="49">
        <f t="shared" si="783"/>
        <v>8.8409828901302612E-2</v>
      </c>
      <c r="S817" s="20">
        <f t="shared" si="737"/>
        <v>8.8409828901302612E-2</v>
      </c>
      <c r="T817" s="57">
        <f t="shared" si="784"/>
        <v>-8.3788238918692276E-2</v>
      </c>
      <c r="U817" s="16">
        <f t="shared" si="767"/>
        <v>-7.243293774285911E-3</v>
      </c>
      <c r="V817" s="16">
        <f t="shared" si="785"/>
        <v>-7.243293774285911E-3</v>
      </c>
      <c r="W817" s="34">
        <f t="shared" si="738"/>
        <v>4</v>
      </c>
      <c r="X817" s="49">
        <f t="shared" si="786"/>
        <v>59.973792524616101</v>
      </c>
      <c r="Y817" s="20">
        <f t="shared" si="787"/>
        <v>59.973792524616101</v>
      </c>
      <c r="Z817" s="16">
        <f t="shared" si="768"/>
        <v>30.026207475383899</v>
      </c>
      <c r="AA817" s="49">
        <f t="shared" si="739"/>
        <v>-4.1863363121051435E-3</v>
      </c>
      <c r="AB817" s="20">
        <f t="shared" si="769"/>
        <v>359.9958136636879</v>
      </c>
      <c r="AC817" s="49">
        <f t="shared" si="770"/>
        <v>8.3660454122410546E-3</v>
      </c>
      <c r="AD817" s="20">
        <f t="shared" si="771"/>
        <v>359.99163395458777</v>
      </c>
      <c r="AF817" s="58">
        <f t="shared" si="788"/>
        <v>6.1114209254602514</v>
      </c>
      <c r="AG817" s="51">
        <f t="shared" si="772"/>
        <v>366.68525552761508</v>
      </c>
      <c r="AH817" s="16">
        <f t="shared" si="773"/>
        <v>250.01267422337395</v>
      </c>
      <c r="AI817" s="52">
        <f t="shared" si="740"/>
        <v>159.85023406373867</v>
      </c>
      <c r="AJ817" s="52">
        <f t="shared" si="774"/>
        <v>4.8426254748846986E-2</v>
      </c>
      <c r="AK817" s="16">
        <f t="shared" si="789"/>
        <v>38.287046664955767</v>
      </c>
      <c r="AL817" s="16">
        <f t="shared" si="790"/>
        <v>38.282860328643665</v>
      </c>
      <c r="AM817" s="32">
        <f t="shared" si="741"/>
        <v>6.1114208766243587</v>
      </c>
      <c r="AN817" s="32">
        <f t="shared" si="742"/>
        <v>-7.7260170643822989E-4</v>
      </c>
      <c r="AO817" s="32">
        <f t="shared" si="743"/>
        <v>4.7972315554588167</v>
      </c>
      <c r="AP817" s="32">
        <f t="shared" si="744"/>
        <v>-7.7260170643822989E-4</v>
      </c>
      <c r="AQ817" s="32">
        <f t="shared" si="745"/>
        <v>3.7862956216532044</v>
      </c>
      <c r="AR817" s="56">
        <f t="shared" si="791"/>
        <v>4487.7418921817098</v>
      </c>
      <c r="AS817" s="56">
        <f t="shared" si="791"/>
        <v>-0.22578051139374006</v>
      </c>
      <c r="AT817" s="56">
        <f t="shared" si="791"/>
        <v>1557.4312560059336</v>
      </c>
      <c r="AU817" s="55">
        <f t="shared" si="776"/>
        <v>0.31005890174502254</v>
      </c>
      <c r="AV817" s="56">
        <f t="shared" si="746"/>
        <v>11548.176208074612</v>
      </c>
      <c r="AW817" s="53">
        <f t="shared" si="747"/>
        <v>1.0320861703294239E-2</v>
      </c>
      <c r="AX817" s="53">
        <f t="shared" si="748"/>
        <v>9.6760119086778187E-2</v>
      </c>
      <c r="AY817" s="56">
        <f t="shared" si="749"/>
        <v>676.63902991680698</v>
      </c>
      <c r="AZ817" s="56">
        <f t="shared" si="750"/>
        <v>399.62558515934666</v>
      </c>
      <c r="BA817" s="53">
        <f t="shared" si="751"/>
        <v>7.4403432051347793E-3</v>
      </c>
      <c r="BB817" s="56">
        <f t="shared" si="752"/>
        <v>277.11636046529469</v>
      </c>
      <c r="BC817" s="56">
        <f t="shared" si="753"/>
        <v>-0.1029157078343701</v>
      </c>
      <c r="BD817" s="53">
        <f t="shared" si="754"/>
        <v>-9.1978055107306216E-8</v>
      </c>
      <c r="BE817" s="32">
        <f t="shared" si="755"/>
        <v>6.111420833482196</v>
      </c>
      <c r="BF817" s="53">
        <f t="shared" si="756"/>
        <v>1.1298375981501467E-6</v>
      </c>
      <c r="BG817" s="51">
        <f t="shared" si="777"/>
        <v>6.1114219633197946</v>
      </c>
      <c r="BH817" s="51">
        <f t="shared" si="757"/>
        <v>-8.9372221508055693E-3</v>
      </c>
      <c r="BI817" s="51">
        <f t="shared" si="758"/>
        <v>-8.3788224711985063E-2</v>
      </c>
    </row>
    <row r="818" spans="1:61" ht="12.75" customHeight="1" x14ac:dyDescent="0.2">
      <c r="A818" s="45">
        <f t="shared" si="759"/>
        <v>792</v>
      </c>
      <c r="B818" s="57">
        <f t="shared" si="778"/>
        <v>9.6760119086778187E-2</v>
      </c>
      <c r="C818" s="16">
        <f t="shared" si="760"/>
        <v>8.8394073674521678E-2</v>
      </c>
      <c r="D818" s="34">
        <f t="shared" si="761"/>
        <v>1</v>
      </c>
      <c r="E818" s="49">
        <f t="shared" si="779"/>
        <v>7.6531281714661156E-2</v>
      </c>
      <c r="F818" s="49">
        <f t="shared" si="762"/>
        <v>4.4232073695914524E-2</v>
      </c>
      <c r="G818" s="20">
        <f t="shared" si="733"/>
        <v>4.4232073695914524E-2</v>
      </c>
      <c r="H818" s="49">
        <f t="shared" si="763"/>
        <v>30.026237016285442</v>
      </c>
      <c r="I818" s="20">
        <f t="shared" si="734"/>
        <v>30.026237016285442</v>
      </c>
      <c r="J818" s="57">
        <f t="shared" si="764"/>
        <v>0</v>
      </c>
      <c r="K818" s="16">
        <f t="shared" si="735"/>
        <v>30.026237016285442</v>
      </c>
      <c r="L818" s="34">
        <f t="shared" si="765"/>
        <v>1</v>
      </c>
      <c r="M818" s="49">
        <f t="shared" si="780"/>
        <v>59.973792524616115</v>
      </c>
      <c r="N818" s="20">
        <f t="shared" si="781"/>
        <v>59.973792524616115</v>
      </c>
      <c r="O818" s="16">
        <f t="shared" si="766"/>
        <v>30.026207475383885</v>
      </c>
      <c r="P818" s="49">
        <f t="shared" si="782"/>
        <v>4.4232073695914503E-2</v>
      </c>
      <c r="Q818" s="20">
        <f t="shared" si="736"/>
        <v>4.4232073695914503E-2</v>
      </c>
      <c r="R818" s="49">
        <f t="shared" si="783"/>
        <v>8.8394073676244189E-2</v>
      </c>
      <c r="S818" s="20">
        <f t="shared" si="737"/>
        <v>8.8394073676244189E-2</v>
      </c>
      <c r="T818" s="57">
        <f t="shared" si="784"/>
        <v>-8.3788224711985063E-2</v>
      </c>
      <c r="U818" s="16">
        <f t="shared" si="767"/>
        <v>-7.2569429973239064E-3</v>
      </c>
      <c r="V818" s="16">
        <f t="shared" si="785"/>
        <v>-7.2569429973239064E-3</v>
      </c>
      <c r="W818" s="34">
        <f t="shared" si="738"/>
        <v>4</v>
      </c>
      <c r="X818" s="49">
        <f t="shared" si="786"/>
        <v>59.973763249330005</v>
      </c>
      <c r="Y818" s="20">
        <f t="shared" si="787"/>
        <v>59.973763249330005</v>
      </c>
      <c r="Z818" s="16">
        <f t="shared" si="768"/>
        <v>30.026236750669995</v>
      </c>
      <c r="AA818" s="49">
        <f t="shared" si="739"/>
        <v>-4.1942299679053937E-3</v>
      </c>
      <c r="AB818" s="20">
        <f t="shared" si="769"/>
        <v>359.99580577003212</v>
      </c>
      <c r="AC818" s="49">
        <f t="shared" si="770"/>
        <v>8.3818128448662887E-3</v>
      </c>
      <c r="AD818" s="20">
        <f t="shared" si="771"/>
        <v>359.99161818715515</v>
      </c>
      <c r="AF818" s="58">
        <f t="shared" si="788"/>
        <v>6.1114219633197946</v>
      </c>
      <c r="AG818" s="51">
        <f t="shared" si="772"/>
        <v>366.68531779918766</v>
      </c>
      <c r="AH818" s="16">
        <f t="shared" si="773"/>
        <v>250.01271668126432</v>
      </c>
      <c r="AI818" s="52">
        <f t="shared" si="740"/>
        <v>159.85028835622055</v>
      </c>
      <c r="AJ818" s="52">
        <f t="shared" si="774"/>
        <v>4.8426303663802628E-2</v>
      </c>
      <c r="AK818" s="16">
        <f t="shared" si="789"/>
        <v>38.33547296861957</v>
      </c>
      <c r="AL818" s="16">
        <f t="shared" si="790"/>
        <v>38.33127873865169</v>
      </c>
      <c r="AM818" s="32">
        <f t="shared" si="741"/>
        <v>6.1114219142996671</v>
      </c>
      <c r="AN818" s="32">
        <f t="shared" si="742"/>
        <v>-7.7405772429887053E-4</v>
      </c>
      <c r="AO818" s="32">
        <f t="shared" si="743"/>
        <v>4.7940310073869563</v>
      </c>
      <c r="AP818" s="32">
        <f t="shared" si="744"/>
        <v>-7.7405772429887053E-4</v>
      </c>
      <c r="AQ818" s="32">
        <f t="shared" si="745"/>
        <v>3.7903488645235042</v>
      </c>
      <c r="AR818" s="56">
        <f t="shared" si="791"/>
        <v>4492.535923189097</v>
      </c>
      <c r="AS818" s="56">
        <f t="shared" si="791"/>
        <v>-0.22655456911803892</v>
      </c>
      <c r="AT818" s="56">
        <f t="shared" si="791"/>
        <v>1561.2216048704572</v>
      </c>
      <c r="AU818" s="55">
        <f t="shared" si="776"/>
        <v>0.31005890174502254</v>
      </c>
      <c r="AV818" s="56">
        <f t="shared" si="746"/>
        <v>11548.180130365692</v>
      </c>
      <c r="AW818" s="53">
        <f t="shared" si="747"/>
        <v>1.0320865208732937E-2</v>
      </c>
      <c r="AX818" s="53">
        <f t="shared" si="748"/>
        <v>9.6760135518867196E-2</v>
      </c>
      <c r="AY818" s="56">
        <f t="shared" si="749"/>
        <v>676.63891500798889</v>
      </c>
      <c r="AZ818" s="56">
        <f t="shared" si="750"/>
        <v>399.62572089055135</v>
      </c>
      <c r="BA818" s="53">
        <f t="shared" si="751"/>
        <v>7.4403432051347793E-3</v>
      </c>
      <c r="BB818" s="56">
        <f t="shared" si="752"/>
        <v>277.11645458673951</v>
      </c>
      <c r="BC818" s="56">
        <f t="shared" si="753"/>
        <v>-0.10326046930197208</v>
      </c>
      <c r="BD818" s="53">
        <f t="shared" si="754"/>
        <v>-9.228617609226804E-8</v>
      </c>
      <c r="BE818" s="32">
        <f t="shared" si="755"/>
        <v>6.1114218710336186</v>
      </c>
      <c r="BF818" s="53">
        <f t="shared" si="756"/>
        <v>1.1319666579083225E-6</v>
      </c>
      <c r="BG818" s="51">
        <f t="shared" si="777"/>
        <v>6.1114230030002767</v>
      </c>
      <c r="BH818" s="51">
        <f t="shared" si="757"/>
        <v>-8.9372221505361598E-3</v>
      </c>
      <c r="BI818" s="51">
        <f t="shared" si="758"/>
        <v>-8.3788210480298053E-2</v>
      </c>
    </row>
    <row r="819" spans="1:61" ht="12.75" customHeight="1" x14ac:dyDescent="0.2">
      <c r="A819" s="45">
        <f t="shared" si="759"/>
        <v>793</v>
      </c>
      <c r="B819" s="57">
        <f t="shared" si="778"/>
        <v>9.6760135518867196E-2</v>
      </c>
      <c r="C819" s="16">
        <f t="shared" si="760"/>
        <v>8.8378322674032006E-2</v>
      </c>
      <c r="D819" s="34">
        <f t="shared" si="761"/>
        <v>1</v>
      </c>
      <c r="E819" s="49">
        <f t="shared" si="779"/>
        <v>7.6517621959534335E-2</v>
      </c>
      <c r="F819" s="49">
        <f t="shared" si="762"/>
        <v>4.4224231039761919E-2</v>
      </c>
      <c r="G819" s="20">
        <f t="shared" si="733"/>
        <v>4.4224231039761919E-2</v>
      </c>
      <c r="H819" s="49">
        <f t="shared" si="763"/>
        <v>30.026266281062039</v>
      </c>
      <c r="I819" s="20">
        <f t="shared" si="734"/>
        <v>30.026266281062039</v>
      </c>
      <c r="J819" s="57">
        <f t="shared" si="764"/>
        <v>0</v>
      </c>
      <c r="K819" s="16">
        <f t="shared" si="735"/>
        <v>30.026266281062039</v>
      </c>
      <c r="L819" s="34">
        <f t="shared" si="765"/>
        <v>1</v>
      </c>
      <c r="M819" s="49">
        <f t="shared" si="780"/>
        <v>59.973763249330005</v>
      </c>
      <c r="N819" s="20">
        <f t="shared" si="781"/>
        <v>59.973763249330005</v>
      </c>
      <c r="O819" s="16">
        <f t="shared" si="766"/>
        <v>30.026236750669995</v>
      </c>
      <c r="P819" s="49">
        <f t="shared" si="782"/>
        <v>4.422423103976194E-2</v>
      </c>
      <c r="Q819" s="20">
        <f t="shared" si="736"/>
        <v>4.422423103976194E-2</v>
      </c>
      <c r="R819" s="49">
        <f t="shared" si="783"/>
        <v>8.8378322669657214E-2</v>
      </c>
      <c r="S819" s="20">
        <f t="shared" si="737"/>
        <v>8.8378322669657214E-2</v>
      </c>
      <c r="T819" s="57">
        <f t="shared" si="784"/>
        <v>-8.3788210480298053E-2</v>
      </c>
      <c r="U819" s="16">
        <f t="shared" si="767"/>
        <v>-7.2705885207637183E-3</v>
      </c>
      <c r="V819" s="16">
        <f t="shared" si="785"/>
        <v>-7.2705885207637183E-3</v>
      </c>
      <c r="W819" s="34">
        <f t="shared" si="738"/>
        <v>4</v>
      </c>
      <c r="X819" s="49">
        <f t="shared" si="786"/>
        <v>59.973733985553558</v>
      </c>
      <c r="Y819" s="20">
        <f t="shared" si="787"/>
        <v>59.973733985553558</v>
      </c>
      <c r="Z819" s="16">
        <f t="shared" si="768"/>
        <v>30.026266014446442</v>
      </c>
      <c r="AA819" s="49">
        <f t="shared" si="739"/>
        <v>-4.2021215021421079E-3</v>
      </c>
      <c r="AB819" s="20">
        <f t="shared" si="769"/>
        <v>359.99579787849785</v>
      </c>
      <c r="AC819" s="49">
        <f t="shared" si="770"/>
        <v>8.3975759751806506E-3</v>
      </c>
      <c r="AD819" s="20">
        <f t="shared" si="771"/>
        <v>359.99160242402485</v>
      </c>
      <c r="AF819" s="58">
        <f t="shared" si="788"/>
        <v>6.1114230030002767</v>
      </c>
      <c r="AG819" s="51">
        <f t="shared" si="772"/>
        <v>366.68538018001664</v>
      </c>
      <c r="AH819" s="16">
        <f t="shared" si="773"/>
        <v>250.01275921364771</v>
      </c>
      <c r="AI819" s="52">
        <f t="shared" si="740"/>
        <v>159.85034274396864</v>
      </c>
      <c r="AJ819" s="52">
        <f t="shared" si="774"/>
        <v>4.8426352541923734E-2</v>
      </c>
      <c r="AK819" s="16">
        <f t="shared" si="789"/>
        <v>38.383899321161493</v>
      </c>
      <c r="AL819" s="16">
        <f t="shared" si="790"/>
        <v>38.379697199659347</v>
      </c>
      <c r="AM819" s="32">
        <f t="shared" si="741"/>
        <v>6.1114229537956195</v>
      </c>
      <c r="AN819" s="32">
        <f t="shared" si="742"/>
        <v>-7.755133482694077E-4</v>
      </c>
      <c r="AO819" s="32">
        <f t="shared" si="743"/>
        <v>4.7908270327277931</v>
      </c>
      <c r="AP819" s="32">
        <f t="shared" si="744"/>
        <v>-7.755133482694077E-4</v>
      </c>
      <c r="AQ819" s="32">
        <f t="shared" si="745"/>
        <v>3.7943994073719471</v>
      </c>
      <c r="AR819" s="56">
        <f t="shared" si="791"/>
        <v>4497.326750221825</v>
      </c>
      <c r="AS819" s="56">
        <f t="shared" si="791"/>
        <v>-0.22733008246630834</v>
      </c>
      <c r="AT819" s="56">
        <f t="shared" si="791"/>
        <v>1565.0160042778291</v>
      </c>
      <c r="AU819" s="55">
        <f t="shared" si="776"/>
        <v>0.31005890174502254</v>
      </c>
      <c r="AV819" s="56">
        <f t="shared" si="746"/>
        <v>11548.18405953916</v>
      </c>
      <c r="AW819" s="53">
        <f t="shared" si="747"/>
        <v>1.0320868720322581E-2</v>
      </c>
      <c r="AX819" s="53">
        <f t="shared" si="748"/>
        <v>9.6760151979786616E-2</v>
      </c>
      <c r="AY819" s="56">
        <f t="shared" si="749"/>
        <v>676.63879989760073</v>
      </c>
      <c r="AZ819" s="56">
        <f t="shared" si="750"/>
        <v>399.62585685992161</v>
      </c>
      <c r="BA819" s="53">
        <f t="shared" si="751"/>
        <v>7.4403432051347793E-3</v>
      </c>
      <c r="BB819" s="56">
        <f t="shared" si="752"/>
        <v>277.11654887333776</v>
      </c>
      <c r="BC819" s="56">
        <f t="shared" si="753"/>
        <v>-0.1036058356586409</v>
      </c>
      <c r="BD819" s="53">
        <f t="shared" si="754"/>
        <v>-9.2594837680030893E-8</v>
      </c>
      <c r="BE819" s="32">
        <f t="shared" si="755"/>
        <v>6.1114229104054392</v>
      </c>
      <c r="BF819" s="53">
        <f t="shared" si="756"/>
        <v>1.134095140588487E-6</v>
      </c>
      <c r="BG819" s="51">
        <f t="shared" si="777"/>
        <v>6.1114240445005796</v>
      </c>
      <c r="BH819" s="51">
        <f t="shared" si="757"/>
        <v>-8.9372221502663184E-3</v>
      </c>
      <c r="BI819" s="51">
        <f t="shared" si="758"/>
        <v>-8.3788196223646555E-2</v>
      </c>
    </row>
    <row r="820" spans="1:61" ht="12.75" customHeight="1" x14ac:dyDescent="0.2">
      <c r="A820" s="45">
        <f t="shared" si="759"/>
        <v>794</v>
      </c>
      <c r="B820" s="57">
        <f t="shared" si="778"/>
        <v>9.6760151979786616E-2</v>
      </c>
      <c r="C820" s="16">
        <f t="shared" si="760"/>
        <v>8.8362576004612947E-2</v>
      </c>
      <c r="D820" s="34">
        <f t="shared" si="761"/>
        <v>1</v>
      </c>
      <c r="E820" s="49">
        <f t="shared" si="779"/>
        <v>7.6503965971145602E-2</v>
      </c>
      <c r="F820" s="49">
        <f t="shared" si="762"/>
        <v>4.4216390521557174E-2</v>
      </c>
      <c r="G820" s="20">
        <f t="shared" si="733"/>
        <v>4.4216390521557174E-2</v>
      </c>
      <c r="H820" s="49">
        <f t="shared" si="763"/>
        <v>30.02629553433373</v>
      </c>
      <c r="I820" s="20">
        <f t="shared" si="734"/>
        <v>30.02629553433373</v>
      </c>
      <c r="J820" s="57">
        <f t="shared" si="764"/>
        <v>0</v>
      </c>
      <c r="K820" s="16">
        <f t="shared" si="735"/>
        <v>30.02629553433373</v>
      </c>
      <c r="L820" s="34">
        <f t="shared" si="765"/>
        <v>1</v>
      </c>
      <c r="M820" s="49">
        <f t="shared" si="780"/>
        <v>59.973733985553558</v>
      </c>
      <c r="N820" s="20">
        <f t="shared" si="781"/>
        <v>59.973733985553558</v>
      </c>
      <c r="O820" s="16">
        <f t="shared" si="766"/>
        <v>30.026266014446442</v>
      </c>
      <c r="P820" s="49">
        <f t="shared" si="782"/>
        <v>4.4216390521557188E-2</v>
      </c>
      <c r="Q820" s="20">
        <f t="shared" si="736"/>
        <v>4.4216390521557188E-2</v>
      </c>
      <c r="R820" s="49">
        <f t="shared" si="783"/>
        <v>8.8362576007542548E-2</v>
      </c>
      <c r="S820" s="20">
        <f t="shared" si="737"/>
        <v>8.8362576007542548E-2</v>
      </c>
      <c r="T820" s="57">
        <f t="shared" si="784"/>
        <v>-8.3788196223646555E-2</v>
      </c>
      <c r="U820" s="16">
        <f t="shared" si="767"/>
        <v>-7.2842302525009534E-3</v>
      </c>
      <c r="V820" s="16">
        <f t="shared" si="785"/>
        <v>-7.2842302525009534E-3</v>
      </c>
      <c r="W820" s="34">
        <f t="shared" si="738"/>
        <v>4</v>
      </c>
      <c r="X820" s="49">
        <f t="shared" si="786"/>
        <v>59.973704733283626</v>
      </c>
      <c r="Y820" s="20">
        <f t="shared" si="787"/>
        <v>59.973704733283626</v>
      </c>
      <c r="Z820" s="16">
        <f t="shared" si="768"/>
        <v>30.026295266716374</v>
      </c>
      <c r="AA820" s="49">
        <f t="shared" si="739"/>
        <v>-4.2100108615644258E-3</v>
      </c>
      <c r="AB820" s="20">
        <f t="shared" si="769"/>
        <v>359.99578998913842</v>
      </c>
      <c r="AC820" s="49">
        <f t="shared" si="770"/>
        <v>8.4133347407307664E-3</v>
      </c>
      <c r="AD820" s="20">
        <f t="shared" si="771"/>
        <v>359.99158666525926</v>
      </c>
      <c r="AF820" s="58">
        <f t="shared" si="788"/>
        <v>6.1114240445005796</v>
      </c>
      <c r="AG820" s="51">
        <f t="shared" si="772"/>
        <v>366.68544267003477</v>
      </c>
      <c r="AH820" s="16">
        <f t="shared" si="773"/>
        <v>250.01280182047827</v>
      </c>
      <c r="AI820" s="52">
        <f t="shared" si="740"/>
        <v>159.8503972269244</v>
      </c>
      <c r="AJ820" s="52">
        <f t="shared" si="774"/>
        <v>4.8426401383153461E-2</v>
      </c>
      <c r="AK820" s="16">
        <f t="shared" si="789"/>
        <v>38.432325722544647</v>
      </c>
      <c r="AL820" s="16">
        <f t="shared" si="790"/>
        <v>38.428115711683063</v>
      </c>
      <c r="AM820" s="32">
        <f t="shared" si="741"/>
        <v>6.111423995111096</v>
      </c>
      <c r="AN820" s="32">
        <f t="shared" si="742"/>
        <v>-7.7696856852653244E-4</v>
      </c>
      <c r="AO820" s="32">
        <f t="shared" si="743"/>
        <v>4.7876196337525689</v>
      </c>
      <c r="AP820" s="32">
        <f t="shared" si="744"/>
        <v>-7.7696856852653244E-4</v>
      </c>
      <c r="AQ820" s="32">
        <f t="shared" si="745"/>
        <v>3.7984472473007429</v>
      </c>
      <c r="AR820" s="56">
        <f t="shared" si="791"/>
        <v>4502.1143698555779</v>
      </c>
      <c r="AS820" s="56">
        <f t="shared" si="791"/>
        <v>-0.22810705103483486</v>
      </c>
      <c r="AT820" s="56">
        <f t="shared" si="791"/>
        <v>1568.8144515251299</v>
      </c>
      <c r="AU820" s="55">
        <f t="shared" si="776"/>
        <v>0.31005890174502254</v>
      </c>
      <c r="AV820" s="56">
        <f t="shared" si="746"/>
        <v>11548.187995590786</v>
      </c>
      <c r="AW820" s="53">
        <f t="shared" si="747"/>
        <v>1.0320872238059388E-2</v>
      </c>
      <c r="AX820" s="53">
        <f t="shared" si="748"/>
        <v>9.6760168469518654E-2</v>
      </c>
      <c r="AY820" s="56">
        <f t="shared" si="749"/>
        <v>676.63868458576678</v>
      </c>
      <c r="AZ820" s="56">
        <f t="shared" si="750"/>
        <v>399.62599306731101</v>
      </c>
      <c r="BA820" s="53">
        <f t="shared" si="751"/>
        <v>7.4403432051347793E-3</v>
      </c>
      <c r="BB820" s="56">
        <f t="shared" si="752"/>
        <v>277.11664332498805</v>
      </c>
      <c r="BC820" s="56">
        <f t="shared" si="753"/>
        <v>-0.10395180653227953</v>
      </c>
      <c r="BD820" s="53">
        <f t="shared" si="754"/>
        <v>-9.2904039538043367E-8</v>
      </c>
      <c r="BE820" s="32">
        <f t="shared" si="755"/>
        <v>6.1114239515965405</v>
      </c>
      <c r="BF820" s="53">
        <f t="shared" si="756"/>
        <v>1.1362230318238321E-6</v>
      </c>
      <c r="BG820" s="51">
        <f t="shared" si="777"/>
        <v>6.1114250878195726</v>
      </c>
      <c r="BH820" s="51">
        <f t="shared" si="757"/>
        <v>-8.937222149996045E-3</v>
      </c>
      <c r="BI820" s="51">
        <f t="shared" si="758"/>
        <v>-8.3788181942045972E-2</v>
      </c>
    </row>
    <row r="821" spans="1:61" ht="12.75" customHeight="1" x14ac:dyDescent="0.2">
      <c r="A821" s="45">
        <f t="shared" si="759"/>
        <v>795</v>
      </c>
      <c r="B821" s="57">
        <f t="shared" si="778"/>
        <v>9.6760168469518654E-2</v>
      </c>
      <c r="C821" s="16">
        <f t="shared" si="760"/>
        <v>8.8346833728792262E-2</v>
      </c>
      <c r="D821" s="34">
        <f t="shared" si="761"/>
        <v>1</v>
      </c>
      <c r="E821" s="49">
        <f t="shared" si="779"/>
        <v>7.6490313803620757E-2</v>
      </c>
      <c r="F821" s="49">
        <f t="shared" si="762"/>
        <v>4.4208552172607218E-2</v>
      </c>
      <c r="G821" s="20">
        <f t="shared" si="733"/>
        <v>4.4208552172607218E-2</v>
      </c>
      <c r="H821" s="49">
        <f t="shared" si="763"/>
        <v>30.026324776103682</v>
      </c>
      <c r="I821" s="20">
        <f t="shared" si="734"/>
        <v>30.026324776103682</v>
      </c>
      <c r="J821" s="57">
        <f t="shared" si="764"/>
        <v>0</v>
      </c>
      <c r="K821" s="16">
        <f t="shared" si="735"/>
        <v>30.026324776103682</v>
      </c>
      <c r="L821" s="34">
        <f t="shared" si="765"/>
        <v>1</v>
      </c>
      <c r="M821" s="49">
        <f t="shared" si="780"/>
        <v>59.97370473328364</v>
      </c>
      <c r="N821" s="20">
        <f t="shared" si="781"/>
        <v>59.97370473328364</v>
      </c>
      <c r="O821" s="16">
        <f t="shared" si="766"/>
        <v>30.02629526671636</v>
      </c>
      <c r="P821" s="49">
        <f t="shared" si="782"/>
        <v>4.4208552172607204E-2</v>
      </c>
      <c r="Q821" s="20">
        <f t="shared" si="736"/>
        <v>4.4208552172607204E-2</v>
      </c>
      <c r="R821" s="49">
        <f t="shared" si="783"/>
        <v>8.8346833729339075E-2</v>
      </c>
      <c r="S821" s="20">
        <f t="shared" si="737"/>
        <v>8.8346833729339075E-2</v>
      </c>
      <c r="T821" s="57">
        <f t="shared" si="784"/>
        <v>-8.3788181942045972E-2</v>
      </c>
      <c r="U821" s="16">
        <f t="shared" si="767"/>
        <v>-7.2978681384252148E-3</v>
      </c>
      <c r="V821" s="16">
        <f t="shared" si="785"/>
        <v>-7.2978681384252148E-3</v>
      </c>
      <c r="W821" s="34">
        <f t="shared" si="738"/>
        <v>4</v>
      </c>
      <c r="X821" s="49">
        <f t="shared" si="786"/>
        <v>59.973675492516996</v>
      </c>
      <c r="Y821" s="20">
        <f t="shared" si="787"/>
        <v>59.973675492516996</v>
      </c>
      <c r="Z821" s="16">
        <f t="shared" si="768"/>
        <v>30.026324507483004</v>
      </c>
      <c r="AA821" s="49">
        <f t="shared" si="739"/>
        <v>-4.2178980148803828E-3</v>
      </c>
      <c r="AB821" s="20">
        <f t="shared" si="769"/>
        <v>359.99578210198513</v>
      </c>
      <c r="AC821" s="49">
        <f t="shared" si="770"/>
        <v>8.4290891227386446E-3</v>
      </c>
      <c r="AD821" s="20">
        <f t="shared" si="771"/>
        <v>359.99157091087727</v>
      </c>
      <c r="AF821" s="58">
        <f t="shared" si="788"/>
        <v>6.1114250878195726</v>
      </c>
      <c r="AG821" s="51">
        <f t="shared" si="772"/>
        <v>366.68550526917437</v>
      </c>
      <c r="AH821" s="16">
        <f t="shared" si="773"/>
        <v>250.01284450170982</v>
      </c>
      <c r="AI821" s="52">
        <f t="shared" si="740"/>
        <v>159.85045180502877</v>
      </c>
      <c r="AJ821" s="52">
        <f t="shared" si="774"/>
        <v>4.842645018749181E-2</v>
      </c>
      <c r="AK821" s="16">
        <f t="shared" si="789"/>
        <v>38.480752172732139</v>
      </c>
      <c r="AL821" s="16">
        <f t="shared" si="790"/>
        <v>38.476534274717267</v>
      </c>
      <c r="AM821" s="32">
        <f t="shared" si="741"/>
        <v>6.1114250382449677</v>
      </c>
      <c r="AN821" s="32">
        <f t="shared" si="742"/>
        <v>-7.7842337929953621E-4</v>
      </c>
      <c r="AO821" s="32">
        <f t="shared" si="743"/>
        <v>4.7844088127364257</v>
      </c>
      <c r="AP821" s="32">
        <f t="shared" si="744"/>
        <v>-7.7842337929953621E-4</v>
      </c>
      <c r="AQ821" s="32">
        <f t="shared" si="745"/>
        <v>3.8024923814121609</v>
      </c>
      <c r="AR821" s="56">
        <f t="shared" si="791"/>
        <v>4506.8987786683147</v>
      </c>
      <c r="AS821" s="56">
        <f t="shared" si="791"/>
        <v>-0.2288854744141344</v>
      </c>
      <c r="AT821" s="56">
        <f t="shared" si="791"/>
        <v>1572.616943906542</v>
      </c>
      <c r="AU821" s="55">
        <f t="shared" si="776"/>
        <v>0.31005890174502254</v>
      </c>
      <c r="AV821" s="56">
        <f t="shared" si="746"/>
        <v>11548.1919385163</v>
      </c>
      <c r="AW821" s="53">
        <f t="shared" si="747"/>
        <v>1.0320875761939541E-2</v>
      </c>
      <c r="AX821" s="53">
        <f t="shared" si="748"/>
        <v>9.6760184988045408E-2</v>
      </c>
      <c r="AY821" s="56">
        <f t="shared" si="749"/>
        <v>676.6385690726122</v>
      </c>
      <c r="AZ821" s="56">
        <f t="shared" si="750"/>
        <v>399.62612951257194</v>
      </c>
      <c r="BA821" s="53">
        <f t="shared" si="751"/>
        <v>7.4403432051347793E-3</v>
      </c>
      <c r="BB821" s="56">
        <f t="shared" si="752"/>
        <v>277.11673794158799</v>
      </c>
      <c r="BC821" s="56">
        <f t="shared" si="753"/>
        <v>-0.10429838154772142</v>
      </c>
      <c r="BD821" s="53">
        <f t="shared" si="754"/>
        <v>-9.3213781331010804E-8</v>
      </c>
      <c r="BE821" s="32">
        <f t="shared" si="755"/>
        <v>6.111424994605791</v>
      </c>
      <c r="BF821" s="53">
        <f t="shared" si="756"/>
        <v>1.138350323174005E-6</v>
      </c>
      <c r="BG821" s="51">
        <f t="shared" si="777"/>
        <v>6.1114261329561144</v>
      </c>
      <c r="BH821" s="51">
        <f t="shared" si="757"/>
        <v>-8.9372221497253396E-3</v>
      </c>
      <c r="BI821" s="51">
        <f t="shared" si="758"/>
        <v>-8.3788167635511793E-2</v>
      </c>
    </row>
    <row r="822" spans="1:61" ht="12.75" customHeight="1" x14ac:dyDescent="0.2">
      <c r="A822" s="45">
        <f t="shared" si="759"/>
        <v>796</v>
      </c>
      <c r="B822" s="57">
        <f t="shared" si="778"/>
        <v>9.6760184988045408E-2</v>
      </c>
      <c r="C822" s="16">
        <f t="shared" si="760"/>
        <v>8.833109586532828E-2</v>
      </c>
      <c r="D822" s="34">
        <f t="shared" si="761"/>
        <v>1</v>
      </c>
      <c r="E822" s="49">
        <f t="shared" si="779"/>
        <v>7.6476665473190181E-2</v>
      </c>
      <c r="F822" s="49">
        <f t="shared" si="762"/>
        <v>4.4200716002317023E-2</v>
      </c>
      <c r="G822" s="20">
        <f t="shared" si="733"/>
        <v>4.4200716002317023E-2</v>
      </c>
      <c r="H822" s="49">
        <f t="shared" si="763"/>
        <v>30.026354006375144</v>
      </c>
      <c r="I822" s="20">
        <f t="shared" si="734"/>
        <v>30.026354006375144</v>
      </c>
      <c r="J822" s="57">
        <f t="shared" si="764"/>
        <v>0</v>
      </c>
      <c r="K822" s="16">
        <f t="shared" si="735"/>
        <v>30.026354006375144</v>
      </c>
      <c r="L822" s="34">
        <f t="shared" si="765"/>
        <v>1</v>
      </c>
      <c r="M822" s="49">
        <f t="shared" si="780"/>
        <v>59.973675492516996</v>
      </c>
      <c r="N822" s="20">
        <f t="shared" si="781"/>
        <v>59.973675492516996</v>
      </c>
      <c r="O822" s="16">
        <f t="shared" si="766"/>
        <v>30.026324507483004</v>
      </c>
      <c r="P822" s="49">
        <f t="shared" si="782"/>
        <v>4.4200716002317002E-2</v>
      </c>
      <c r="Q822" s="20">
        <f t="shared" si="736"/>
        <v>4.4200716002317002E-2</v>
      </c>
      <c r="R822" s="49">
        <f t="shared" si="783"/>
        <v>8.833109586215783E-2</v>
      </c>
      <c r="S822" s="20">
        <f t="shared" si="737"/>
        <v>8.833109586215783E-2</v>
      </c>
      <c r="T822" s="57">
        <f t="shared" si="784"/>
        <v>-8.3788167635511793E-2</v>
      </c>
      <c r="U822" s="16">
        <f t="shared" si="767"/>
        <v>-7.311502162321612E-3</v>
      </c>
      <c r="V822" s="16">
        <f t="shared" si="785"/>
        <v>-7.311502162321612E-3</v>
      </c>
      <c r="W822" s="34">
        <f t="shared" si="738"/>
        <v>4</v>
      </c>
      <c r="X822" s="49">
        <f t="shared" si="786"/>
        <v>59.973646263250487</v>
      </c>
      <c r="Y822" s="20">
        <f t="shared" si="787"/>
        <v>59.973646263250487</v>
      </c>
      <c r="Z822" s="16">
        <f t="shared" si="768"/>
        <v>30.026353736749513</v>
      </c>
      <c r="AA822" s="49">
        <f t="shared" si="739"/>
        <v>-4.2257829527001115E-3</v>
      </c>
      <c r="AB822" s="20">
        <f t="shared" si="769"/>
        <v>359.99577421704731</v>
      </c>
      <c r="AC822" s="49">
        <f t="shared" si="770"/>
        <v>8.444838973130378E-3</v>
      </c>
      <c r="AD822" s="20">
        <f t="shared" si="771"/>
        <v>359.99155516102689</v>
      </c>
      <c r="AF822" s="58">
        <f t="shared" si="788"/>
        <v>6.1114261329561144</v>
      </c>
      <c r="AG822" s="51">
        <f t="shared" si="772"/>
        <v>366.68556797736687</v>
      </c>
      <c r="AH822" s="16">
        <f t="shared" si="773"/>
        <v>250.0128872572956</v>
      </c>
      <c r="AI822" s="52">
        <f t="shared" si="740"/>
        <v>159.85050647822212</v>
      </c>
      <c r="AJ822" s="52">
        <f t="shared" si="774"/>
        <v>4.8426498954995623E-2</v>
      </c>
      <c r="AK822" s="16">
        <f t="shared" si="789"/>
        <v>38.529178671687134</v>
      </c>
      <c r="AL822" s="16">
        <f t="shared" si="790"/>
        <v>38.524952888734447</v>
      </c>
      <c r="AM822" s="32">
        <f t="shared" si="741"/>
        <v>6.111426083196096</v>
      </c>
      <c r="AN822" s="32">
        <f t="shared" si="742"/>
        <v>-7.7987777885980825E-4</v>
      </c>
      <c r="AO822" s="32">
        <f t="shared" si="743"/>
        <v>4.781194571958415</v>
      </c>
      <c r="AP822" s="32">
        <f t="shared" si="744"/>
        <v>-7.7987777885980825E-4</v>
      </c>
      <c r="AQ822" s="32">
        <f t="shared" si="745"/>
        <v>3.8065348068085445</v>
      </c>
      <c r="AR822" s="56">
        <f t="shared" si="791"/>
        <v>4511.6799732402733</v>
      </c>
      <c r="AS822" s="56">
        <f t="shared" si="791"/>
        <v>-0.22966535219299422</v>
      </c>
      <c r="AT822" s="56">
        <f t="shared" si="791"/>
        <v>1576.4234787133505</v>
      </c>
      <c r="AU822" s="55">
        <f t="shared" si="776"/>
        <v>0.31005890174502254</v>
      </c>
      <c r="AV822" s="56">
        <f t="shared" si="746"/>
        <v>11548.195888311397</v>
      </c>
      <c r="AW822" s="53">
        <f t="shared" si="747"/>
        <v>1.0320879291959191E-2</v>
      </c>
      <c r="AX822" s="53">
        <f t="shared" si="748"/>
        <v>9.6760201535348797E-2</v>
      </c>
      <c r="AY822" s="56">
        <f t="shared" si="749"/>
        <v>676.63845335826363</v>
      </c>
      <c r="AZ822" s="56">
        <f t="shared" si="750"/>
        <v>399.62626619555527</v>
      </c>
      <c r="BA822" s="53">
        <f t="shared" si="751"/>
        <v>7.4403432051347793E-3</v>
      </c>
      <c r="BB822" s="56">
        <f t="shared" si="752"/>
        <v>277.11683272303412</v>
      </c>
      <c r="BC822" s="56">
        <f t="shared" si="753"/>
        <v>-0.10464556032576411</v>
      </c>
      <c r="BD822" s="53">
        <f t="shared" si="754"/>
        <v>-9.3524062720031511E-8</v>
      </c>
      <c r="BE822" s="32">
        <f t="shared" si="755"/>
        <v>6.1114260394320512</v>
      </c>
      <c r="BF822" s="53">
        <f t="shared" si="756"/>
        <v>1.1404770121097422E-6</v>
      </c>
      <c r="BG822" s="51">
        <f t="shared" si="777"/>
        <v>6.1114271799090636</v>
      </c>
      <c r="BH822" s="51">
        <f t="shared" si="757"/>
        <v>-8.9372221494542076E-3</v>
      </c>
      <c r="BI822" s="51">
        <f t="shared" si="758"/>
        <v>-8.378815330405974E-2</v>
      </c>
    </row>
    <row r="823" spans="1:61" ht="12.75" customHeight="1" x14ac:dyDescent="0.2">
      <c r="A823" s="45">
        <f t="shared" si="759"/>
        <v>797</v>
      </c>
      <c r="B823" s="57">
        <f t="shared" si="778"/>
        <v>9.6760201535348797E-2</v>
      </c>
      <c r="C823" s="16">
        <f t="shared" si="760"/>
        <v>8.8315362562241262E-2</v>
      </c>
      <c r="D823" s="34">
        <f t="shared" si="761"/>
        <v>1</v>
      </c>
      <c r="E823" s="49">
        <f t="shared" si="779"/>
        <v>7.6463021107998505E-2</v>
      </c>
      <c r="F823" s="49">
        <f t="shared" si="762"/>
        <v>4.4192882084774149E-2</v>
      </c>
      <c r="G823" s="20">
        <f t="shared" si="733"/>
        <v>4.4192882084774149E-2</v>
      </c>
      <c r="H823" s="49">
        <f t="shared" si="763"/>
        <v>30.026383225151402</v>
      </c>
      <c r="I823" s="20">
        <f t="shared" si="734"/>
        <v>30.026383225151402</v>
      </c>
      <c r="J823" s="57">
        <f t="shared" si="764"/>
        <v>0</v>
      </c>
      <c r="K823" s="16">
        <f t="shared" si="735"/>
        <v>30.026383225151402</v>
      </c>
      <c r="L823" s="34">
        <f t="shared" si="765"/>
        <v>1</v>
      </c>
      <c r="M823" s="49">
        <f t="shared" si="780"/>
        <v>59.973646263250465</v>
      </c>
      <c r="N823" s="20">
        <f t="shared" si="781"/>
        <v>59.973646263250465</v>
      </c>
      <c r="O823" s="16">
        <f t="shared" si="766"/>
        <v>30.026353736749535</v>
      </c>
      <c r="P823" s="49">
        <f t="shared" si="782"/>
        <v>4.4192882084774156E-2</v>
      </c>
      <c r="Q823" s="20">
        <f t="shared" si="736"/>
        <v>4.4192882084774156E-2</v>
      </c>
      <c r="R823" s="49">
        <f t="shared" si="783"/>
        <v>8.8315362561031757E-2</v>
      </c>
      <c r="S823" s="20">
        <f t="shared" si="737"/>
        <v>8.8315362561031757E-2</v>
      </c>
      <c r="T823" s="57">
        <f t="shared" si="784"/>
        <v>-8.378815330405974E-2</v>
      </c>
      <c r="U823" s="16">
        <f t="shared" si="767"/>
        <v>-7.3251321960612348E-3</v>
      </c>
      <c r="V823" s="16">
        <f t="shared" si="785"/>
        <v>-7.3251321960612348E-3</v>
      </c>
      <c r="W823" s="34">
        <f t="shared" si="738"/>
        <v>4</v>
      </c>
      <c r="X823" s="49">
        <f t="shared" si="786"/>
        <v>59.973617045480751</v>
      </c>
      <c r="Y823" s="20">
        <f t="shared" si="787"/>
        <v>59.973617045480751</v>
      </c>
      <c r="Z823" s="16">
        <f t="shared" si="768"/>
        <v>30.026382954519249</v>
      </c>
      <c r="AA823" s="49">
        <f t="shared" si="739"/>
        <v>-4.2336656009514034E-3</v>
      </c>
      <c r="AB823" s="20">
        <f t="shared" si="769"/>
        <v>359.99576633439904</v>
      </c>
      <c r="AC823" s="49">
        <f t="shared" si="770"/>
        <v>8.4605842741203047E-3</v>
      </c>
      <c r="AD823" s="20">
        <f t="shared" si="771"/>
        <v>359.99153941572587</v>
      </c>
      <c r="AF823" s="58">
        <f t="shared" si="788"/>
        <v>6.1114271799090636</v>
      </c>
      <c r="AG823" s="51">
        <f t="shared" si="772"/>
        <v>366.68563079454384</v>
      </c>
      <c r="AH823" s="16">
        <f t="shared" si="773"/>
        <v>250.01293008718901</v>
      </c>
      <c r="AI823" s="52">
        <f t="shared" si="740"/>
        <v>159.85056124644478</v>
      </c>
      <c r="AJ823" s="52">
        <f t="shared" si="774"/>
        <v>4.8426547685721744E-2</v>
      </c>
      <c r="AK823" s="16">
        <f t="shared" si="789"/>
        <v>38.577605219372856</v>
      </c>
      <c r="AL823" s="16">
        <f t="shared" si="790"/>
        <v>38.573371553771892</v>
      </c>
      <c r="AM823" s="32">
        <f t="shared" si="741"/>
        <v>6.1114271299633396</v>
      </c>
      <c r="AN823" s="32">
        <f t="shared" si="742"/>
        <v>-7.8133175354147956E-4</v>
      </c>
      <c r="AO823" s="32">
        <f t="shared" si="743"/>
        <v>4.7779769136957331</v>
      </c>
      <c r="AP823" s="32">
        <f t="shared" si="744"/>
        <v>-7.8133175354147956E-4</v>
      </c>
      <c r="AQ823" s="32">
        <f t="shared" si="745"/>
        <v>3.8105745205995563</v>
      </c>
      <c r="AR823" s="56">
        <f t="shared" si="791"/>
        <v>4516.4579501539693</v>
      </c>
      <c r="AS823" s="56">
        <f t="shared" si="791"/>
        <v>-0.2304466839465357</v>
      </c>
      <c r="AT823" s="56">
        <f t="shared" si="791"/>
        <v>1580.2340532339501</v>
      </c>
      <c r="AU823" s="55">
        <f t="shared" si="776"/>
        <v>0.31005890174502254</v>
      </c>
      <c r="AV823" s="56">
        <f t="shared" si="746"/>
        <v>11548.199844971765</v>
      </c>
      <c r="AW823" s="53">
        <f t="shared" si="747"/>
        <v>1.0320882828114488E-2</v>
      </c>
      <c r="AX823" s="53">
        <f t="shared" si="748"/>
        <v>9.676021811141082E-2</v>
      </c>
      <c r="AY823" s="56">
        <f t="shared" si="749"/>
        <v>676.6383374428475</v>
      </c>
      <c r="AZ823" s="56">
        <f t="shared" si="750"/>
        <v>399.62640311611199</v>
      </c>
      <c r="BA823" s="53">
        <f t="shared" si="751"/>
        <v>7.4403432051347793E-3</v>
      </c>
      <c r="BB823" s="56">
        <f t="shared" si="752"/>
        <v>277.11692766922312</v>
      </c>
      <c r="BC823" s="56">
        <f t="shared" si="753"/>
        <v>-0.10499334248760306</v>
      </c>
      <c r="BD823" s="53">
        <f t="shared" si="754"/>
        <v>-9.3834883366559469E-8</v>
      </c>
      <c r="BE823" s="32">
        <f t="shared" si="755"/>
        <v>6.1114270860741806</v>
      </c>
      <c r="BF823" s="53">
        <f t="shared" si="756"/>
        <v>1.1426030786449902E-6</v>
      </c>
      <c r="BG823" s="51">
        <f t="shared" si="777"/>
        <v>6.1114282286772594</v>
      </c>
      <c r="BH823" s="51">
        <f t="shared" si="757"/>
        <v>-8.937222149182647E-3</v>
      </c>
      <c r="BI823" s="51">
        <f t="shared" si="758"/>
        <v>-8.3788138947705509E-2</v>
      </c>
    </row>
    <row r="824" spans="1:61" ht="12.75" customHeight="1" x14ac:dyDescent="0.2">
      <c r="A824" s="45">
        <f t="shared" si="759"/>
        <v>798</v>
      </c>
      <c r="B824" s="57">
        <f t="shared" si="778"/>
        <v>9.676021811141082E-2</v>
      </c>
      <c r="C824" s="16">
        <f t="shared" si="760"/>
        <v>8.8299633837266356E-2</v>
      </c>
      <c r="D824" s="34">
        <f t="shared" si="761"/>
        <v>1</v>
      </c>
      <c r="E824" s="49">
        <f t="shared" si="779"/>
        <v>7.644938072338997E-2</v>
      </c>
      <c r="F824" s="49">
        <f t="shared" si="762"/>
        <v>4.4185050428871976E-2</v>
      </c>
      <c r="G824" s="20">
        <f t="shared" si="733"/>
        <v>4.4185050428871976E-2</v>
      </c>
      <c r="H824" s="49">
        <f t="shared" si="763"/>
        <v>30.026412432435773</v>
      </c>
      <c r="I824" s="20">
        <f t="shared" si="734"/>
        <v>30.026412432435773</v>
      </c>
      <c r="J824" s="57">
        <f t="shared" si="764"/>
        <v>0</v>
      </c>
      <c r="K824" s="16">
        <f t="shared" si="735"/>
        <v>30.026412432435773</v>
      </c>
      <c r="L824" s="34">
        <f t="shared" si="765"/>
        <v>1</v>
      </c>
      <c r="M824" s="49">
        <f t="shared" si="780"/>
        <v>59.973617045480751</v>
      </c>
      <c r="N824" s="20">
        <f t="shared" si="781"/>
        <v>59.973617045480751</v>
      </c>
      <c r="O824" s="16">
        <f t="shared" si="766"/>
        <v>30.026382954519249</v>
      </c>
      <c r="P824" s="49">
        <f t="shared" si="782"/>
        <v>4.4185050428871969E-2</v>
      </c>
      <c r="Q824" s="20">
        <f t="shared" si="736"/>
        <v>4.4185050428871969E-2</v>
      </c>
      <c r="R824" s="49">
        <f t="shared" si="783"/>
        <v>8.8299633840807717E-2</v>
      </c>
      <c r="S824" s="20">
        <f t="shared" si="737"/>
        <v>8.8299633840807717E-2</v>
      </c>
      <c r="T824" s="57">
        <f t="shared" si="784"/>
        <v>-8.3788138947705509E-2</v>
      </c>
      <c r="U824" s="16">
        <f t="shared" si="767"/>
        <v>-7.3387582243155391E-3</v>
      </c>
      <c r="V824" s="16">
        <f t="shared" si="785"/>
        <v>-7.3387582243155391E-3</v>
      </c>
      <c r="W824" s="34">
        <f t="shared" si="738"/>
        <v>4</v>
      </c>
      <c r="X824" s="49">
        <f t="shared" si="786"/>
        <v>59.973587839204484</v>
      </c>
      <c r="Y824" s="20">
        <f t="shared" si="787"/>
        <v>59.973587839204484</v>
      </c>
      <c r="Z824" s="16">
        <f t="shared" si="768"/>
        <v>30.026412160795516</v>
      </c>
      <c r="AA824" s="49">
        <f t="shared" si="739"/>
        <v>-4.2415459507563853E-3</v>
      </c>
      <c r="AB824" s="20">
        <f t="shared" si="769"/>
        <v>359.99575845404922</v>
      </c>
      <c r="AC824" s="49">
        <f t="shared" si="770"/>
        <v>8.4763249220732341E-3</v>
      </c>
      <c r="AD824" s="20">
        <f t="shared" si="771"/>
        <v>359.99152367507793</v>
      </c>
      <c r="AF824" s="58">
        <f t="shared" si="788"/>
        <v>6.1114282286772594</v>
      </c>
      <c r="AG824" s="51">
        <f t="shared" si="772"/>
        <v>366.68569372063558</v>
      </c>
      <c r="AH824" s="16">
        <f t="shared" si="773"/>
        <v>250.01297299134245</v>
      </c>
      <c r="AI824" s="52">
        <f t="shared" si="740"/>
        <v>159.85061610963601</v>
      </c>
      <c r="AJ824" s="52">
        <f t="shared" si="774"/>
        <v>4.8426596379670173E-2</v>
      </c>
      <c r="AK824" s="16">
        <f t="shared" si="789"/>
        <v>38.626031815752526</v>
      </c>
      <c r="AL824" s="16">
        <f t="shared" si="790"/>
        <v>38.62179026980175</v>
      </c>
      <c r="AM824" s="32">
        <f t="shared" si="741"/>
        <v>6.1114281785455384</v>
      </c>
      <c r="AN824" s="32">
        <f t="shared" si="742"/>
        <v>-7.8278530171046676E-4</v>
      </c>
      <c r="AO824" s="32">
        <f t="shared" si="743"/>
        <v>4.7747558402323405</v>
      </c>
      <c r="AP824" s="32">
        <f t="shared" si="744"/>
        <v>-7.8278530171046676E-4</v>
      </c>
      <c r="AQ824" s="32">
        <f t="shared" si="745"/>
        <v>3.8146115198913244</v>
      </c>
      <c r="AR824" s="56">
        <f t="shared" si="791"/>
        <v>4521.2327059942018</v>
      </c>
      <c r="AS824" s="56">
        <f t="shared" si="791"/>
        <v>-0.23122946924824617</v>
      </c>
      <c r="AT824" s="56">
        <f t="shared" si="791"/>
        <v>1584.0486647538414</v>
      </c>
      <c r="AU824" s="55">
        <f t="shared" si="776"/>
        <v>0.31005890174502254</v>
      </c>
      <c r="AV824" s="56">
        <f t="shared" si="746"/>
        <v>11548.203808493015</v>
      </c>
      <c r="AW824" s="53">
        <f t="shared" si="747"/>
        <v>1.0320886370401508E-2</v>
      </c>
      <c r="AX824" s="53">
        <f t="shared" si="748"/>
        <v>9.6760234716212964E-2</v>
      </c>
      <c r="AY824" s="56">
        <f t="shared" si="749"/>
        <v>676.63822132649273</v>
      </c>
      <c r="AZ824" s="56">
        <f t="shared" si="750"/>
        <v>399.62654027409002</v>
      </c>
      <c r="BA824" s="53">
        <f t="shared" si="751"/>
        <v>7.4403432051347793E-3</v>
      </c>
      <c r="BB824" s="56">
        <f t="shared" si="752"/>
        <v>277.11702278004964</v>
      </c>
      <c r="BC824" s="56">
        <f t="shared" si="753"/>
        <v>-0.10534172764693039</v>
      </c>
      <c r="BD824" s="53">
        <f t="shared" si="754"/>
        <v>-9.4146242925342737E-8</v>
      </c>
      <c r="BE824" s="32">
        <f t="shared" si="755"/>
        <v>6.1114281345310166</v>
      </c>
      <c r="BF824" s="53">
        <f t="shared" si="756"/>
        <v>1.1447285203887419E-6</v>
      </c>
      <c r="BG824" s="51">
        <f t="shared" si="777"/>
        <v>6.1114292792595366</v>
      </c>
      <c r="BH824" s="51">
        <f t="shared" si="757"/>
        <v>-8.9372221489106615E-3</v>
      </c>
      <c r="BI824" s="51">
        <f t="shared" si="758"/>
        <v>-8.3788124566465047E-2</v>
      </c>
    </row>
    <row r="825" spans="1:61" ht="12.75" customHeight="1" x14ac:dyDescent="0.2">
      <c r="A825" s="45">
        <f t="shared" si="759"/>
        <v>799</v>
      </c>
      <c r="B825" s="57">
        <f t="shared" si="778"/>
        <v>9.6760234716212964E-2</v>
      </c>
      <c r="C825" s="16">
        <f t="shared" si="760"/>
        <v>8.8283909794142801E-2</v>
      </c>
      <c r="D825" s="34">
        <f t="shared" si="761"/>
        <v>1</v>
      </c>
      <c r="E825" s="49">
        <f t="shared" si="779"/>
        <v>7.6435744409170669E-2</v>
      </c>
      <c r="F825" s="49">
        <f t="shared" si="762"/>
        <v>4.4177221086540291E-2</v>
      </c>
      <c r="G825" s="20">
        <f t="shared" si="733"/>
        <v>4.4177221086540291E-2</v>
      </c>
      <c r="H825" s="49">
        <f t="shared" si="763"/>
        <v>30.026441628231648</v>
      </c>
      <c r="I825" s="20">
        <f t="shared" si="734"/>
        <v>30.026441628231648</v>
      </c>
      <c r="J825" s="57">
        <f t="shared" si="764"/>
        <v>0</v>
      </c>
      <c r="K825" s="16">
        <f t="shared" si="735"/>
        <v>30.026441628231648</v>
      </c>
      <c r="L825" s="34">
        <f t="shared" si="765"/>
        <v>1</v>
      </c>
      <c r="M825" s="49">
        <f t="shared" si="780"/>
        <v>59.973587839204498</v>
      </c>
      <c r="N825" s="20">
        <f t="shared" si="781"/>
        <v>59.973587839204498</v>
      </c>
      <c r="O825" s="16">
        <f t="shared" si="766"/>
        <v>30.026412160795502</v>
      </c>
      <c r="P825" s="49">
        <f t="shared" si="782"/>
        <v>4.4177221086540285E-2</v>
      </c>
      <c r="Q825" s="20">
        <f t="shared" si="736"/>
        <v>4.4177221086540285E-2</v>
      </c>
      <c r="R825" s="49">
        <f t="shared" si="783"/>
        <v>8.828390979473956E-2</v>
      </c>
      <c r="S825" s="20">
        <f t="shared" si="737"/>
        <v>8.828390979473956E-2</v>
      </c>
      <c r="T825" s="57">
        <f t="shared" si="784"/>
        <v>-8.3788124566465047E-2</v>
      </c>
      <c r="U825" s="16">
        <f t="shared" si="767"/>
        <v>-7.3523801572943775E-3</v>
      </c>
      <c r="V825" s="16">
        <f t="shared" si="785"/>
        <v>-7.3523801572943775E-3</v>
      </c>
      <c r="W825" s="34">
        <f t="shared" si="738"/>
        <v>4</v>
      </c>
      <c r="X825" s="49">
        <f t="shared" si="786"/>
        <v>59.973558644418283</v>
      </c>
      <c r="Y825" s="20">
        <f t="shared" si="787"/>
        <v>59.973558644418283</v>
      </c>
      <c r="Z825" s="16">
        <f t="shared" si="768"/>
        <v>30.026441355581717</v>
      </c>
      <c r="AA825" s="49">
        <f t="shared" si="739"/>
        <v>-4.249423950200914E-3</v>
      </c>
      <c r="AB825" s="20">
        <f t="shared" si="769"/>
        <v>359.99575057604977</v>
      </c>
      <c r="AC825" s="49">
        <f t="shared" si="770"/>
        <v>8.4920608999541139E-3</v>
      </c>
      <c r="AD825" s="20">
        <f t="shared" si="771"/>
        <v>359.99150793910002</v>
      </c>
      <c r="AF825" s="58">
        <f t="shared" si="788"/>
        <v>6.1114292792595366</v>
      </c>
      <c r="AG825" s="51">
        <f t="shared" si="772"/>
        <v>366.68575675557219</v>
      </c>
      <c r="AH825" s="16">
        <f t="shared" si="773"/>
        <v>250.01301596970833</v>
      </c>
      <c r="AI825" s="52">
        <f t="shared" si="740"/>
        <v>159.85067106773496</v>
      </c>
      <c r="AJ825" s="52">
        <f t="shared" si="774"/>
        <v>4.8426645036784066E-2</v>
      </c>
      <c r="AK825" s="16">
        <f t="shared" si="789"/>
        <v>38.67445846078931</v>
      </c>
      <c r="AL825" s="16">
        <f t="shared" si="790"/>
        <v>38.670209036839083</v>
      </c>
      <c r="AM825" s="32">
        <f t="shared" si="741"/>
        <v>6.1114292289415291</v>
      </c>
      <c r="AN825" s="32">
        <f t="shared" si="742"/>
        <v>-7.842384137902688E-4</v>
      </c>
      <c r="AO825" s="32">
        <f t="shared" si="743"/>
        <v>4.7715313538517909</v>
      </c>
      <c r="AP825" s="32">
        <f t="shared" si="744"/>
        <v>-7.842384137902688E-4</v>
      </c>
      <c r="AQ825" s="32">
        <f t="shared" si="745"/>
        <v>3.8186458017954665</v>
      </c>
      <c r="AR825" s="56">
        <f t="shared" si="791"/>
        <v>4526.0042373480537</v>
      </c>
      <c r="AS825" s="56">
        <f t="shared" si="791"/>
        <v>-0.23201370766203644</v>
      </c>
      <c r="AT825" s="56">
        <f t="shared" si="791"/>
        <v>1587.8673105556368</v>
      </c>
      <c r="AU825" s="55">
        <f t="shared" si="776"/>
        <v>0.31005890174502254</v>
      </c>
      <c r="AV825" s="56">
        <f t="shared" si="746"/>
        <v>11548.207778870754</v>
      </c>
      <c r="AW825" s="53">
        <f t="shared" si="747"/>
        <v>1.0320889918816323E-2</v>
      </c>
      <c r="AX825" s="53">
        <f t="shared" si="748"/>
        <v>9.6760251349736884E-2</v>
      </c>
      <c r="AY825" s="56">
        <f t="shared" si="749"/>
        <v>676.63810500932846</v>
      </c>
      <c r="AZ825" s="56">
        <f t="shared" si="750"/>
        <v>399.62667766933743</v>
      </c>
      <c r="BA825" s="53">
        <f t="shared" si="751"/>
        <v>7.4403432051347793E-3</v>
      </c>
      <c r="BB825" s="56">
        <f t="shared" si="752"/>
        <v>277.11711805540818</v>
      </c>
      <c r="BC825" s="56">
        <f t="shared" si="753"/>
        <v>-0.10569071541715402</v>
      </c>
      <c r="BD825" s="53">
        <f t="shared" si="754"/>
        <v>-9.4458141050875373E-8</v>
      </c>
      <c r="BE825" s="32">
        <f t="shared" si="755"/>
        <v>6.1114291848013957</v>
      </c>
      <c r="BF825" s="53">
        <f t="shared" si="756"/>
        <v>1.1468533233351756E-6</v>
      </c>
      <c r="BG825" s="51">
        <f t="shared" si="777"/>
        <v>6.1114303316547192</v>
      </c>
      <c r="BH825" s="51">
        <f t="shared" si="757"/>
        <v>-8.9372221486382526E-3</v>
      </c>
      <c r="BI825" s="51">
        <f t="shared" si="758"/>
        <v>-8.3788110160354368E-2</v>
      </c>
    </row>
    <row r="826" spans="1:61" ht="12.75" customHeight="1" x14ac:dyDescent="0.2">
      <c r="A826" s="45">
        <f t="shared" si="759"/>
        <v>800</v>
      </c>
      <c r="B826" s="57">
        <f t="shared" si="778"/>
        <v>9.6760251349736884E-2</v>
      </c>
      <c r="C826" s="16">
        <f t="shared" si="760"/>
        <v>8.8268190449753092E-2</v>
      </c>
      <c r="D826" s="34">
        <f t="shared" si="761"/>
        <v>1</v>
      </c>
      <c r="E826" s="49">
        <f t="shared" si="779"/>
        <v>7.6422112179946475E-2</v>
      </c>
      <c r="F826" s="49">
        <f t="shared" si="762"/>
        <v>4.4169394066246079E-2</v>
      </c>
      <c r="G826" s="20">
        <f t="shared" si="733"/>
        <v>4.4169394066246079E-2</v>
      </c>
      <c r="H826" s="49">
        <f t="shared" si="763"/>
        <v>30.026470812542463</v>
      </c>
      <c r="I826" s="20">
        <f t="shared" si="734"/>
        <v>30.026470812542463</v>
      </c>
      <c r="J826" s="57">
        <f t="shared" si="764"/>
        <v>0</v>
      </c>
      <c r="K826" s="16">
        <f t="shared" si="735"/>
        <v>30.026470812542463</v>
      </c>
      <c r="L826" s="34">
        <f t="shared" si="765"/>
        <v>1</v>
      </c>
      <c r="M826" s="49">
        <f t="shared" si="780"/>
        <v>59.973558644418283</v>
      </c>
      <c r="N826" s="20">
        <f t="shared" si="781"/>
        <v>59.973558644418283</v>
      </c>
      <c r="O826" s="16">
        <f t="shared" si="766"/>
        <v>30.026441355581717</v>
      </c>
      <c r="P826" s="49">
        <f t="shared" si="782"/>
        <v>4.4169394066246072E-2</v>
      </c>
      <c r="Q826" s="20">
        <f t="shared" si="736"/>
        <v>4.4169394066246072E-2</v>
      </c>
      <c r="R826" s="49">
        <f t="shared" si="783"/>
        <v>8.8268190450116454E-2</v>
      </c>
      <c r="S826" s="20">
        <f t="shared" si="737"/>
        <v>8.8268190450116454E-2</v>
      </c>
      <c r="T826" s="57">
        <f t="shared" si="784"/>
        <v>-8.3788110160354368E-2</v>
      </c>
      <c r="U826" s="16">
        <f t="shared" si="767"/>
        <v>-7.3659979804078929E-3</v>
      </c>
      <c r="V826" s="16">
        <f t="shared" si="785"/>
        <v>-7.3659979804078929E-3</v>
      </c>
      <c r="W826" s="34">
        <f t="shared" si="738"/>
        <v>4</v>
      </c>
      <c r="X826" s="49">
        <f t="shared" si="786"/>
        <v>59.973529461118694</v>
      </c>
      <c r="Y826" s="20">
        <f t="shared" si="787"/>
        <v>59.973529461118694</v>
      </c>
      <c r="Z826" s="16">
        <f t="shared" si="768"/>
        <v>30.026470538881306</v>
      </c>
      <c r="AA826" s="49">
        <f t="shared" si="739"/>
        <v>-4.2572995908338558E-3</v>
      </c>
      <c r="AB826" s="20">
        <f t="shared" si="769"/>
        <v>359.99574270040915</v>
      </c>
      <c r="AC826" s="49">
        <f t="shared" si="770"/>
        <v>8.5077921051328036E-3</v>
      </c>
      <c r="AD826" s="20">
        <f t="shared" si="771"/>
        <v>359.99149220789485</v>
      </c>
      <c r="AF826" s="58">
        <f t="shared" si="788"/>
        <v>6.1114303316547192</v>
      </c>
      <c r="AG826" s="51">
        <f t="shared" si="772"/>
        <v>366.68581989928316</v>
      </c>
      <c r="AH826" s="16">
        <f t="shared" si="773"/>
        <v>250.01305902223854</v>
      </c>
      <c r="AI826" s="52">
        <f t="shared" si="740"/>
        <v>159.85072612068018</v>
      </c>
      <c r="AJ826" s="52">
        <f t="shared" si="774"/>
        <v>4.8426693657120268E-2</v>
      </c>
      <c r="AK826" s="16">
        <f t="shared" si="789"/>
        <v>38.722885154446431</v>
      </c>
      <c r="AL826" s="16">
        <f t="shared" si="790"/>
        <v>38.718627854855583</v>
      </c>
      <c r="AM826" s="32">
        <f t="shared" si="741"/>
        <v>6.1114302811501355</v>
      </c>
      <c r="AN826" s="32">
        <f t="shared" si="742"/>
        <v>-7.8569108822558172E-4</v>
      </c>
      <c r="AO826" s="32">
        <f t="shared" si="743"/>
        <v>4.7683034568429674</v>
      </c>
      <c r="AP826" s="32">
        <f t="shared" si="744"/>
        <v>-7.8569108822558172E-4</v>
      </c>
      <c r="AQ826" s="32">
        <f t="shared" si="745"/>
        <v>3.8226773634219029</v>
      </c>
      <c r="AR826" s="56">
        <f t="shared" si="791"/>
        <v>4530.7725408048964</v>
      </c>
      <c r="AS826" s="56">
        <f t="shared" si="791"/>
        <v>-0.23279939875026201</v>
      </c>
      <c r="AT826" s="56">
        <f t="shared" si="791"/>
        <v>1591.6899879190587</v>
      </c>
      <c r="AU826" s="55">
        <f t="shared" si="776"/>
        <v>0.31005890174502254</v>
      </c>
      <c r="AV826" s="56">
        <f t="shared" si="746"/>
        <v>11548.21175610054</v>
      </c>
      <c r="AW826" s="53">
        <f t="shared" si="747"/>
        <v>1.0320893473354966E-2</v>
      </c>
      <c r="AX826" s="53">
        <f t="shared" si="748"/>
        <v>9.6760268011963968E-2</v>
      </c>
      <c r="AY826" s="56">
        <f t="shared" si="749"/>
        <v>676.63798849148509</v>
      </c>
      <c r="AZ826" s="56">
        <f t="shared" si="750"/>
        <v>399.62681530170045</v>
      </c>
      <c r="BA826" s="53">
        <f t="shared" si="751"/>
        <v>7.4403432051347793E-3</v>
      </c>
      <c r="BB826" s="56">
        <f t="shared" si="752"/>
        <v>277.11721349519217</v>
      </c>
      <c r="BC826" s="56">
        <f t="shared" si="753"/>
        <v>-0.10604030540753229</v>
      </c>
      <c r="BD826" s="53">
        <f t="shared" si="754"/>
        <v>-9.4770577393942884E-8</v>
      </c>
      <c r="BE826" s="32">
        <f t="shared" si="755"/>
        <v>6.111430236884142</v>
      </c>
      <c r="BF826" s="53">
        <f t="shared" si="756"/>
        <v>1.1489774852085066E-6</v>
      </c>
      <c r="BG826" s="51">
        <f t="shared" si="777"/>
        <v>6.1114313858616276</v>
      </c>
      <c r="BH826" s="51">
        <f t="shared" si="757"/>
        <v>-8.9372221483654223E-3</v>
      </c>
      <c r="BI826" s="51">
        <f t="shared" si="758"/>
        <v>-8.3788095729389653E-2</v>
      </c>
    </row>
    <row r="827" spans="1:61" ht="12.75" customHeight="1" x14ac:dyDescent="0.2">
      <c r="A827" s="45">
        <f t="shared" si="759"/>
        <v>801</v>
      </c>
      <c r="B827" s="57">
        <f t="shared" si="778"/>
        <v>9.6760268011963968E-2</v>
      </c>
      <c r="C827" s="16">
        <f t="shared" si="760"/>
        <v>8.8252475906813288E-2</v>
      </c>
      <c r="D827" s="34">
        <f t="shared" si="761"/>
        <v>1</v>
      </c>
      <c r="E827" s="49">
        <f t="shared" si="779"/>
        <v>7.6408484124637396E-2</v>
      </c>
      <c r="F827" s="49">
        <f t="shared" si="762"/>
        <v>4.4161569419407548E-2</v>
      </c>
      <c r="G827" s="20">
        <f t="shared" si="733"/>
        <v>4.4161569419407548E-2</v>
      </c>
      <c r="H827" s="49">
        <f t="shared" si="763"/>
        <v>30.026499985371704</v>
      </c>
      <c r="I827" s="20">
        <f t="shared" si="734"/>
        <v>30.026499985371704</v>
      </c>
      <c r="J827" s="57">
        <f t="shared" si="764"/>
        <v>0</v>
      </c>
      <c r="K827" s="16">
        <f t="shared" si="735"/>
        <v>30.026499985371704</v>
      </c>
      <c r="L827" s="34">
        <f t="shared" si="765"/>
        <v>1</v>
      </c>
      <c r="M827" s="49">
        <f t="shared" si="780"/>
        <v>59.973529461118694</v>
      </c>
      <c r="N827" s="20">
        <f t="shared" si="781"/>
        <v>59.973529461118694</v>
      </c>
      <c r="O827" s="16">
        <f t="shared" si="766"/>
        <v>30.026470538881306</v>
      </c>
      <c r="P827" s="49">
        <f t="shared" si="782"/>
        <v>4.4161569419407541E-2</v>
      </c>
      <c r="Q827" s="20">
        <f t="shared" si="736"/>
        <v>4.4161569419407541E-2</v>
      </c>
      <c r="R827" s="49">
        <f t="shared" si="783"/>
        <v>8.8252475908550732E-2</v>
      </c>
      <c r="S827" s="20">
        <f t="shared" si="737"/>
        <v>8.8252475908550732E-2</v>
      </c>
      <c r="T827" s="57">
        <f t="shared" si="784"/>
        <v>-8.3788095729389653E-2</v>
      </c>
      <c r="U827" s="16">
        <f t="shared" si="767"/>
        <v>-7.3796116047522564E-3</v>
      </c>
      <c r="V827" s="16">
        <f t="shared" si="785"/>
        <v>-7.3796116047522564E-3</v>
      </c>
      <c r="W827" s="34">
        <f t="shared" si="738"/>
        <v>4</v>
      </c>
      <c r="X827" s="49">
        <f t="shared" si="786"/>
        <v>59.973500289302265</v>
      </c>
      <c r="Y827" s="20">
        <f t="shared" si="787"/>
        <v>59.973500289302265</v>
      </c>
      <c r="Z827" s="16">
        <f t="shared" si="768"/>
        <v>30.026499710697735</v>
      </c>
      <c r="AA827" s="49">
        <f t="shared" si="739"/>
        <v>-4.2651728212530363E-3</v>
      </c>
      <c r="AB827" s="20">
        <f t="shared" si="769"/>
        <v>359.99573482717875</v>
      </c>
      <c r="AC827" s="49">
        <f t="shared" si="770"/>
        <v>8.5235184357806675E-3</v>
      </c>
      <c r="AD827" s="20">
        <f t="shared" si="771"/>
        <v>359.99147648156423</v>
      </c>
      <c r="AF827" s="58">
        <f t="shared" si="788"/>
        <v>6.1114313858616276</v>
      </c>
      <c r="AG827" s="51">
        <f t="shared" si="772"/>
        <v>366.68588315169768</v>
      </c>
      <c r="AH827" s="16">
        <f t="shared" si="773"/>
        <v>250.0131021488848</v>
      </c>
      <c r="AI827" s="52">
        <f t="shared" si="740"/>
        <v>159.85078126841</v>
      </c>
      <c r="AJ827" s="52">
        <f t="shared" si="774"/>
        <v>4.8426742240678777E-2</v>
      </c>
      <c r="AK827" s="16">
        <f t="shared" si="789"/>
        <v>38.771311896687109</v>
      </c>
      <c r="AL827" s="16">
        <f t="shared" si="790"/>
        <v>38.76704672386586</v>
      </c>
      <c r="AM827" s="32">
        <f t="shared" si="741"/>
        <v>6.1114313351701801</v>
      </c>
      <c r="AN827" s="32">
        <f t="shared" si="742"/>
        <v>-7.8714331553442923E-4</v>
      </c>
      <c r="AO827" s="32">
        <f t="shared" si="743"/>
        <v>4.7650721514943362</v>
      </c>
      <c r="AP827" s="32">
        <f t="shared" si="744"/>
        <v>-7.8714331553442923E-4</v>
      </c>
      <c r="AQ827" s="32">
        <f t="shared" si="745"/>
        <v>3.8267062018860432</v>
      </c>
      <c r="AR827" s="56">
        <f t="shared" ref="AR827:AT842" si="792">AR826+AO827</f>
        <v>4535.5376129563911</v>
      </c>
      <c r="AS827" s="56">
        <f t="shared" si="792"/>
        <v>-0.23358654206579643</v>
      </c>
      <c r="AT827" s="56">
        <f t="shared" si="792"/>
        <v>1595.5166941209447</v>
      </c>
      <c r="AU827" s="55">
        <f t="shared" si="776"/>
        <v>0.31005890174502254</v>
      </c>
      <c r="AV827" s="56">
        <f t="shared" si="746"/>
        <v>11548.215740177917</v>
      </c>
      <c r="AW827" s="53">
        <f t="shared" si="747"/>
        <v>1.0320897034013453E-2</v>
      </c>
      <c r="AX827" s="53">
        <f t="shared" si="748"/>
        <v>9.676028470287551E-2</v>
      </c>
      <c r="AY827" s="56">
        <f t="shared" si="749"/>
        <v>676.63787177309348</v>
      </c>
      <c r="AZ827" s="56">
        <f t="shared" si="750"/>
        <v>399.62695317102498</v>
      </c>
      <c r="BA827" s="53">
        <f t="shared" si="751"/>
        <v>7.4403432051347793E-3</v>
      </c>
      <c r="BB827" s="56">
        <f t="shared" si="752"/>
        <v>277.11730909929474</v>
      </c>
      <c r="BC827" s="56">
        <f t="shared" si="753"/>
        <v>-0.1063904972262435</v>
      </c>
      <c r="BD827" s="53">
        <f t="shared" si="754"/>
        <v>-9.5083551604365517E-8</v>
      </c>
      <c r="BE827" s="32">
        <f t="shared" si="755"/>
        <v>6.1114312907780759</v>
      </c>
      <c r="BF827" s="53">
        <f t="shared" si="756"/>
        <v>1.1511009921411657E-6</v>
      </c>
      <c r="BG827" s="51">
        <f t="shared" si="777"/>
        <v>6.1114324418790682</v>
      </c>
      <c r="BH827" s="51">
        <f t="shared" si="757"/>
        <v>-8.9372221480921686E-3</v>
      </c>
      <c r="BI827" s="51">
        <f t="shared" si="758"/>
        <v>-8.3788081273587056E-2</v>
      </c>
    </row>
    <row r="828" spans="1:61" ht="12.75" customHeight="1" x14ac:dyDescent="0.2">
      <c r="A828" s="45">
        <f t="shared" si="759"/>
        <v>802</v>
      </c>
      <c r="B828" s="57">
        <f t="shared" si="778"/>
        <v>9.676028470287551E-2</v>
      </c>
      <c r="C828" s="16">
        <f t="shared" si="760"/>
        <v>8.8236766267129951E-2</v>
      </c>
      <c r="D828" s="34">
        <f t="shared" si="761"/>
        <v>1</v>
      </c>
      <c r="E828" s="49">
        <f t="shared" si="779"/>
        <v>7.6394860331375894E-2</v>
      </c>
      <c r="F828" s="49">
        <f t="shared" si="762"/>
        <v>4.4153747196988016E-2</v>
      </c>
      <c r="G828" s="20">
        <f t="shared" si="733"/>
        <v>4.4153747196988016E-2</v>
      </c>
      <c r="H828" s="49">
        <f t="shared" si="763"/>
        <v>30.026529146722911</v>
      </c>
      <c r="I828" s="20">
        <f t="shared" si="734"/>
        <v>30.026529146722911</v>
      </c>
      <c r="J828" s="57">
        <f t="shared" si="764"/>
        <v>0</v>
      </c>
      <c r="K828" s="16">
        <f t="shared" si="735"/>
        <v>30.026529146722911</v>
      </c>
      <c r="L828" s="34">
        <f t="shared" si="765"/>
        <v>1</v>
      </c>
      <c r="M828" s="49">
        <f t="shared" si="780"/>
        <v>59.973500289302265</v>
      </c>
      <c r="N828" s="20">
        <f t="shared" si="781"/>
        <v>59.973500289302265</v>
      </c>
      <c r="O828" s="16">
        <f t="shared" si="766"/>
        <v>30.026499710697735</v>
      </c>
      <c r="P828" s="49">
        <f t="shared" si="782"/>
        <v>4.4153747196988023E-2</v>
      </c>
      <c r="Q828" s="20">
        <f t="shared" si="736"/>
        <v>4.4153747196988023E-2</v>
      </c>
      <c r="R828" s="49">
        <f t="shared" si="783"/>
        <v>8.8236766267621836E-2</v>
      </c>
      <c r="S828" s="20">
        <f t="shared" si="737"/>
        <v>8.8236766267621836E-2</v>
      </c>
      <c r="T828" s="57">
        <f t="shared" si="784"/>
        <v>-8.3788081273587056E-2</v>
      </c>
      <c r="U828" s="16">
        <f t="shared" si="767"/>
        <v>-7.3932209422111622E-3</v>
      </c>
      <c r="V828" s="16">
        <f t="shared" si="785"/>
        <v>-7.3932209422111622E-3</v>
      </c>
      <c r="W828" s="34">
        <f t="shared" si="738"/>
        <v>4</v>
      </c>
      <c r="X828" s="49">
        <f t="shared" si="786"/>
        <v>59.973471128965429</v>
      </c>
      <c r="Y828" s="20">
        <f t="shared" si="787"/>
        <v>59.973471128965429</v>
      </c>
      <c r="Z828" s="16">
        <f t="shared" si="768"/>
        <v>30.026528871034571</v>
      </c>
      <c r="AA828" s="49">
        <f t="shared" si="739"/>
        <v>-4.2730435905112127E-3</v>
      </c>
      <c r="AB828" s="20">
        <f t="shared" si="769"/>
        <v>359.9957269564095</v>
      </c>
      <c r="AC828" s="49">
        <f t="shared" si="770"/>
        <v>8.5392398761221545E-3</v>
      </c>
      <c r="AD828" s="20">
        <f t="shared" si="771"/>
        <v>359.99146076012386</v>
      </c>
      <c r="AF828" s="58">
        <f t="shared" si="788"/>
        <v>6.1114324418790682</v>
      </c>
      <c r="AG828" s="51">
        <f t="shared" si="772"/>
        <v>366.68594651274412</v>
      </c>
      <c r="AH828" s="16">
        <f t="shared" si="773"/>
        <v>250.01314534959829</v>
      </c>
      <c r="AI828" s="52">
        <f t="shared" si="740"/>
        <v>159.850836510862</v>
      </c>
      <c r="AJ828" s="52">
        <f t="shared" si="774"/>
        <v>4.8426790787516438E-2</v>
      </c>
      <c r="AK828" s="16">
        <f t="shared" si="789"/>
        <v>38.819738687474626</v>
      </c>
      <c r="AL828" s="16">
        <f t="shared" si="790"/>
        <v>38.815465643884124</v>
      </c>
      <c r="AM828" s="32">
        <f t="shared" si="741"/>
        <v>6.1114323910004718</v>
      </c>
      <c r="AN828" s="32">
        <f t="shared" si="742"/>
        <v>-7.8859508631882406E-4</v>
      </c>
      <c r="AO828" s="32">
        <f t="shared" si="743"/>
        <v>4.7618374400968229</v>
      </c>
      <c r="AP828" s="32">
        <f t="shared" si="744"/>
        <v>-7.8859508631882406E-4</v>
      </c>
      <c r="AQ828" s="32">
        <f t="shared" si="745"/>
        <v>3.830732314305175</v>
      </c>
      <c r="AR828" s="56">
        <f t="shared" si="792"/>
        <v>4540.2994503964883</v>
      </c>
      <c r="AS828" s="56">
        <f t="shared" si="792"/>
        <v>-0.23437513715211525</v>
      </c>
      <c r="AT828" s="56">
        <f t="shared" si="792"/>
        <v>1599.3474264352499</v>
      </c>
      <c r="AU828" s="55">
        <f t="shared" si="776"/>
        <v>0.31005890174502254</v>
      </c>
      <c r="AV828" s="56">
        <f t="shared" si="746"/>
        <v>11548.219731098377</v>
      </c>
      <c r="AW828" s="53">
        <f t="shared" si="747"/>
        <v>1.0320900600787756E-2</v>
      </c>
      <c r="AX828" s="53">
        <f t="shared" si="748"/>
        <v>9.6760301422452608E-2</v>
      </c>
      <c r="AY828" s="56">
        <f t="shared" si="749"/>
        <v>676.63775485428584</v>
      </c>
      <c r="AZ828" s="56">
        <f t="shared" si="750"/>
        <v>399.62709127715499</v>
      </c>
      <c r="BA828" s="53">
        <f t="shared" si="751"/>
        <v>7.4403432051347793E-3</v>
      </c>
      <c r="BB828" s="56">
        <f t="shared" si="752"/>
        <v>277.11740486760772</v>
      </c>
      <c r="BC828" s="56">
        <f t="shared" si="753"/>
        <v>-0.10674129047686165</v>
      </c>
      <c r="BD828" s="53">
        <f t="shared" si="754"/>
        <v>-9.5397063327848517E-8</v>
      </c>
      <c r="BE828" s="32">
        <f t="shared" si="755"/>
        <v>6.1114323464820046</v>
      </c>
      <c r="BF828" s="53">
        <f t="shared" si="756"/>
        <v>1.1532238303884219E-6</v>
      </c>
      <c r="BG828" s="51">
        <f t="shared" si="777"/>
        <v>6.1114334997058348</v>
      </c>
      <c r="BH828" s="51">
        <f t="shared" si="757"/>
        <v>-8.9372221478184986E-3</v>
      </c>
      <c r="BI828" s="51">
        <f t="shared" si="758"/>
        <v>-8.3788066792963065E-2</v>
      </c>
    </row>
    <row r="829" spans="1:61" ht="12.75" customHeight="1" x14ac:dyDescent="0.2">
      <c r="A829" s="45">
        <f t="shared" si="759"/>
        <v>803</v>
      </c>
      <c r="B829" s="57">
        <f t="shared" si="778"/>
        <v>9.6760301422452608E-2</v>
      </c>
      <c r="C829" s="16">
        <f t="shared" si="760"/>
        <v>8.8221061546335022E-2</v>
      </c>
      <c r="D829" s="34">
        <f t="shared" si="761"/>
        <v>1</v>
      </c>
      <c r="E829" s="49">
        <f t="shared" si="779"/>
        <v>7.6381240813684775E-2</v>
      </c>
      <c r="F829" s="49">
        <f t="shared" si="762"/>
        <v>4.4145927406829148E-2</v>
      </c>
      <c r="G829" s="20">
        <f t="shared" si="733"/>
        <v>4.4145927406829148E-2</v>
      </c>
      <c r="H829" s="49">
        <f t="shared" si="763"/>
        <v>30.026558296599642</v>
      </c>
      <c r="I829" s="20">
        <f t="shared" si="734"/>
        <v>30.026558296599642</v>
      </c>
      <c r="J829" s="57">
        <f t="shared" si="764"/>
        <v>0</v>
      </c>
      <c r="K829" s="16">
        <f t="shared" si="735"/>
        <v>30.026558296599642</v>
      </c>
      <c r="L829" s="34">
        <f t="shared" si="765"/>
        <v>1</v>
      </c>
      <c r="M829" s="49">
        <f t="shared" si="780"/>
        <v>59.973471128965443</v>
      </c>
      <c r="N829" s="20">
        <f t="shared" si="781"/>
        <v>59.973471128965443</v>
      </c>
      <c r="O829" s="16">
        <f t="shared" si="766"/>
        <v>30.026528871034557</v>
      </c>
      <c r="P829" s="49">
        <f t="shared" si="782"/>
        <v>4.4145927406829127E-2</v>
      </c>
      <c r="Q829" s="20">
        <f t="shared" si="736"/>
        <v>4.4145927406829127E-2</v>
      </c>
      <c r="R829" s="49">
        <f t="shared" si="783"/>
        <v>8.8221061542329254E-2</v>
      </c>
      <c r="S829" s="20">
        <f t="shared" si="737"/>
        <v>8.8221061542329254E-2</v>
      </c>
      <c r="T829" s="57">
        <f t="shared" si="784"/>
        <v>-8.3788066792963065E-2</v>
      </c>
      <c r="U829" s="16">
        <f t="shared" si="767"/>
        <v>-7.4068259792782892E-3</v>
      </c>
      <c r="V829" s="16">
        <f t="shared" si="785"/>
        <v>-7.4068259792782892E-3</v>
      </c>
      <c r="W829" s="34">
        <f t="shared" si="738"/>
        <v>4</v>
      </c>
      <c r="X829" s="49">
        <f t="shared" si="786"/>
        <v>59.973441980104582</v>
      </c>
      <c r="Y829" s="20">
        <f t="shared" si="787"/>
        <v>59.973441980104582</v>
      </c>
      <c r="Z829" s="16">
        <f t="shared" si="768"/>
        <v>30.026558019895418</v>
      </c>
      <c r="AA829" s="49">
        <f t="shared" si="739"/>
        <v>-4.2809118907831401E-3</v>
      </c>
      <c r="AB829" s="20">
        <f t="shared" si="769"/>
        <v>359.99571908810924</v>
      </c>
      <c r="AC829" s="49">
        <f t="shared" si="770"/>
        <v>8.5549563253463998E-3</v>
      </c>
      <c r="AD829" s="20">
        <f t="shared" si="771"/>
        <v>359.99144504367467</v>
      </c>
      <c r="AF829" s="58">
        <f t="shared" si="788"/>
        <v>6.1114334997058348</v>
      </c>
      <c r="AG829" s="51">
        <f t="shared" si="772"/>
        <v>366.68600998235007</v>
      </c>
      <c r="AH829" s="16">
        <f t="shared" si="773"/>
        <v>250.01318862432962</v>
      </c>
      <c r="AI829" s="52">
        <f t="shared" si="740"/>
        <v>159.85089184797312</v>
      </c>
      <c r="AJ829" s="52">
        <f t="shared" si="774"/>
        <v>4.8426839297576407E-2</v>
      </c>
      <c r="AK829" s="16">
        <f t="shared" si="789"/>
        <v>38.868165526772202</v>
      </c>
      <c r="AL829" s="16">
        <f t="shared" si="790"/>
        <v>38.863884614881442</v>
      </c>
      <c r="AM829" s="32">
        <f t="shared" si="741"/>
        <v>6.1114334486398034</v>
      </c>
      <c r="AN829" s="32">
        <f t="shared" si="742"/>
        <v>-7.9004639913901685E-4</v>
      </c>
      <c r="AO829" s="32">
        <f t="shared" si="743"/>
        <v>4.7585993249466645</v>
      </c>
      <c r="AP829" s="32">
        <f t="shared" si="744"/>
        <v>-7.9004639913901685E-4</v>
      </c>
      <c r="AQ829" s="32">
        <f t="shared" si="745"/>
        <v>3.8347556977949124</v>
      </c>
      <c r="AR829" s="56">
        <f t="shared" si="792"/>
        <v>4545.0580497214351</v>
      </c>
      <c r="AS829" s="56">
        <f t="shared" si="792"/>
        <v>-0.23516518355125426</v>
      </c>
      <c r="AT829" s="56">
        <f t="shared" si="792"/>
        <v>1603.1821821330448</v>
      </c>
      <c r="AU829" s="55">
        <f t="shared" si="776"/>
        <v>0.31005890174502254</v>
      </c>
      <c r="AV829" s="56">
        <f t="shared" si="746"/>
        <v>11548.223728857367</v>
      </c>
      <c r="AW829" s="53">
        <f t="shared" si="747"/>
        <v>1.0320904173673803E-2</v>
      </c>
      <c r="AX829" s="53">
        <f t="shared" si="748"/>
        <v>9.6760318170676152E-2</v>
      </c>
      <c r="AY829" s="56">
        <f t="shared" si="749"/>
        <v>676.63763773519622</v>
      </c>
      <c r="AZ829" s="56">
        <f t="shared" si="750"/>
        <v>399.62722961993279</v>
      </c>
      <c r="BA829" s="53">
        <f t="shared" si="751"/>
        <v>7.4403432051347793E-3</v>
      </c>
      <c r="BB829" s="56">
        <f t="shared" si="752"/>
        <v>277.11750080002167</v>
      </c>
      <c r="BC829" s="56">
        <f t="shared" si="753"/>
        <v>-0.10709268475824274</v>
      </c>
      <c r="BD829" s="53">
        <f t="shared" si="754"/>
        <v>-9.5711112205880608E-8</v>
      </c>
      <c r="BE829" s="32">
        <f t="shared" si="755"/>
        <v>6.1114334039947229</v>
      </c>
      <c r="BF829" s="53">
        <f t="shared" si="756"/>
        <v>1.155345997843506E-6</v>
      </c>
      <c r="BG829" s="51">
        <f t="shared" si="777"/>
        <v>6.1114345593407204</v>
      </c>
      <c r="BH829" s="51">
        <f t="shared" si="757"/>
        <v>-8.9372221475444106E-3</v>
      </c>
      <c r="BI829" s="51">
        <f t="shared" si="758"/>
        <v>-8.3788052287534207E-2</v>
      </c>
    </row>
    <row r="830" spans="1:61" ht="12.75" customHeight="1" x14ac:dyDescent="0.2">
      <c r="A830" s="45">
        <f t="shared" si="759"/>
        <v>804</v>
      </c>
      <c r="B830" s="57">
        <f t="shared" si="778"/>
        <v>9.6760318170676152E-2</v>
      </c>
      <c r="C830" s="16">
        <f t="shared" si="760"/>
        <v>8.8205361845325569E-2</v>
      </c>
      <c r="D830" s="34">
        <f t="shared" si="761"/>
        <v>1</v>
      </c>
      <c r="E830" s="49">
        <f t="shared" si="779"/>
        <v>7.6367625658908853E-2</v>
      </c>
      <c r="F830" s="49">
        <f t="shared" si="762"/>
        <v>4.413811009943959E-2</v>
      </c>
      <c r="G830" s="20">
        <f t="shared" si="733"/>
        <v>4.413811009943959E-2</v>
      </c>
      <c r="H830" s="49">
        <f t="shared" si="763"/>
        <v>30.026587435005602</v>
      </c>
      <c r="I830" s="20">
        <f t="shared" si="734"/>
        <v>30.026587435005602</v>
      </c>
      <c r="J830" s="57">
        <f t="shared" si="764"/>
        <v>0</v>
      </c>
      <c r="K830" s="16">
        <f t="shared" si="735"/>
        <v>30.026587435005602</v>
      </c>
      <c r="L830" s="34">
        <f t="shared" si="765"/>
        <v>1</v>
      </c>
      <c r="M830" s="49">
        <f t="shared" si="780"/>
        <v>59.973441980104582</v>
      </c>
      <c r="N830" s="20">
        <f t="shared" si="781"/>
        <v>59.973441980104582</v>
      </c>
      <c r="O830" s="16">
        <f t="shared" si="766"/>
        <v>30.026558019895418</v>
      </c>
      <c r="P830" s="49">
        <f t="shared" si="782"/>
        <v>4.4138110099439576E-2</v>
      </c>
      <c r="Q830" s="20">
        <f t="shared" si="736"/>
        <v>4.4138110099439576E-2</v>
      </c>
      <c r="R830" s="49">
        <f t="shared" si="783"/>
        <v>8.8205361846880354E-2</v>
      </c>
      <c r="S830" s="20">
        <f t="shared" si="737"/>
        <v>8.8205361846880354E-2</v>
      </c>
      <c r="T830" s="57">
        <f t="shared" si="784"/>
        <v>-8.3788052287534207E-2</v>
      </c>
      <c r="U830" s="16">
        <f t="shared" si="767"/>
        <v>-7.420426628625354E-3</v>
      </c>
      <c r="V830" s="16">
        <f t="shared" si="785"/>
        <v>-7.420426628625354E-3</v>
      </c>
      <c r="W830" s="34">
        <f t="shared" si="738"/>
        <v>4</v>
      </c>
      <c r="X830" s="49">
        <f t="shared" si="786"/>
        <v>59.973412842716073</v>
      </c>
      <c r="Y830" s="20">
        <f t="shared" si="787"/>
        <v>59.973412842716073</v>
      </c>
      <c r="Z830" s="16">
        <f t="shared" si="768"/>
        <v>30.026587157283927</v>
      </c>
      <c r="AA830" s="49">
        <f t="shared" si="739"/>
        <v>-4.2887776715767592E-3</v>
      </c>
      <c r="AB830" s="20">
        <f t="shared" si="769"/>
        <v>359.9957112223284</v>
      </c>
      <c r="AC830" s="49">
        <f t="shared" si="770"/>
        <v>8.5706677258344782E-3</v>
      </c>
      <c r="AD830" s="20">
        <f t="shared" si="771"/>
        <v>359.99142933227415</v>
      </c>
      <c r="AF830" s="58">
        <f t="shared" si="788"/>
        <v>6.1114345593407204</v>
      </c>
      <c r="AG830" s="51">
        <f t="shared" si="772"/>
        <v>366.68607356044322</v>
      </c>
      <c r="AH830" s="16">
        <f t="shared" si="773"/>
        <v>250.01323197302949</v>
      </c>
      <c r="AI830" s="52">
        <f t="shared" si="740"/>
        <v>159.85094727968033</v>
      </c>
      <c r="AJ830" s="52">
        <f t="shared" si="774"/>
        <v>4.8426887771029214E-2</v>
      </c>
      <c r="AK830" s="16">
        <f t="shared" si="789"/>
        <v>38.916592414543231</v>
      </c>
      <c r="AL830" s="16">
        <f t="shared" si="790"/>
        <v>38.912303636871627</v>
      </c>
      <c r="AM830" s="32">
        <f t="shared" si="741"/>
        <v>6.111434508086969</v>
      </c>
      <c r="AN830" s="32">
        <f t="shared" si="742"/>
        <v>-7.9149724468106095E-4</v>
      </c>
      <c r="AO830" s="32">
        <f t="shared" si="743"/>
        <v>4.7553578083396868</v>
      </c>
      <c r="AP830" s="32">
        <f t="shared" si="744"/>
        <v>-7.9149724468106095E-4</v>
      </c>
      <c r="AQ830" s="32">
        <f t="shared" si="745"/>
        <v>3.838776349476352</v>
      </c>
      <c r="AR830" s="56">
        <f t="shared" si="792"/>
        <v>4549.8134075297748</v>
      </c>
      <c r="AS830" s="56">
        <f t="shared" si="792"/>
        <v>-0.23595668079593532</v>
      </c>
      <c r="AT830" s="56">
        <f t="shared" si="792"/>
        <v>1607.0209584825211</v>
      </c>
      <c r="AU830" s="55">
        <f t="shared" si="776"/>
        <v>0.31005890174502254</v>
      </c>
      <c r="AV830" s="56">
        <f t="shared" si="746"/>
        <v>11548.227733450329</v>
      </c>
      <c r="AW830" s="53">
        <f t="shared" si="747"/>
        <v>1.0320907752667524E-2</v>
      </c>
      <c r="AX830" s="53">
        <f t="shared" si="748"/>
        <v>9.676033494752706E-2</v>
      </c>
      <c r="AY830" s="56">
        <f t="shared" si="749"/>
        <v>676.63752041595819</v>
      </c>
      <c r="AZ830" s="56">
        <f t="shared" si="750"/>
        <v>399.62736819920082</v>
      </c>
      <c r="BA830" s="53">
        <f t="shared" si="751"/>
        <v>7.4403432051347793E-3</v>
      </c>
      <c r="BB830" s="56">
        <f t="shared" si="752"/>
        <v>277.11759689642747</v>
      </c>
      <c r="BC830" s="56">
        <f t="shared" si="753"/>
        <v>-0.10744467967009541</v>
      </c>
      <c r="BD830" s="53">
        <f t="shared" si="754"/>
        <v>-9.6025697880712488E-8</v>
      </c>
      <c r="BE830" s="32">
        <f t="shared" si="755"/>
        <v>6.1114344633150228</v>
      </c>
      <c r="BF830" s="53">
        <f t="shared" si="756"/>
        <v>1.1574674808846079E-6</v>
      </c>
      <c r="BG830" s="51">
        <f t="shared" si="777"/>
        <v>6.1114356207825038</v>
      </c>
      <c r="BH830" s="51">
        <f t="shared" si="757"/>
        <v>-8.9372221472699079E-3</v>
      </c>
      <c r="BI830" s="51">
        <f t="shared" si="758"/>
        <v>-8.3788037757317094E-2</v>
      </c>
    </row>
    <row r="831" spans="1:61" ht="12.75" customHeight="1" x14ac:dyDescent="0.2">
      <c r="A831" s="45">
        <f t="shared" si="759"/>
        <v>805</v>
      </c>
      <c r="B831" s="57">
        <f t="shared" si="778"/>
        <v>9.676033494752706E-2</v>
      </c>
      <c r="C831" s="16">
        <f t="shared" si="760"/>
        <v>8.8189667221683976E-2</v>
      </c>
      <c r="D831" s="34">
        <f t="shared" si="761"/>
        <v>1</v>
      </c>
      <c r="E831" s="49">
        <f t="shared" si="779"/>
        <v>7.6354014916891255E-2</v>
      </c>
      <c r="F831" s="49">
        <f t="shared" si="762"/>
        <v>4.4130295303653373E-2</v>
      </c>
      <c r="G831" s="20">
        <f t="shared" si="733"/>
        <v>4.4130295303653373E-2</v>
      </c>
      <c r="H831" s="49">
        <f t="shared" si="763"/>
        <v>30.026616561944426</v>
      </c>
      <c r="I831" s="20">
        <f t="shared" si="734"/>
        <v>30.026616561944426</v>
      </c>
      <c r="J831" s="57">
        <f t="shared" si="764"/>
        <v>0</v>
      </c>
      <c r="K831" s="16">
        <f t="shared" si="735"/>
        <v>30.026616561944426</v>
      </c>
      <c r="L831" s="34">
        <f t="shared" si="765"/>
        <v>1</v>
      </c>
      <c r="M831" s="49">
        <f t="shared" si="780"/>
        <v>59.973412842716094</v>
      </c>
      <c r="N831" s="20">
        <f t="shared" si="781"/>
        <v>59.973412842716094</v>
      </c>
      <c r="O831" s="16">
        <f t="shared" si="766"/>
        <v>30.026587157283906</v>
      </c>
      <c r="P831" s="49">
        <f t="shared" si="782"/>
        <v>4.4130295303653339E-2</v>
      </c>
      <c r="Q831" s="20">
        <f t="shared" si="736"/>
        <v>4.4130295303653339E-2</v>
      </c>
      <c r="R831" s="49">
        <f t="shared" si="783"/>
        <v>8.8189667221133833E-2</v>
      </c>
      <c r="S831" s="20">
        <f t="shared" si="737"/>
        <v>8.8189667221133833E-2</v>
      </c>
      <c r="T831" s="57">
        <f t="shared" si="784"/>
        <v>-8.3788037757317094E-2</v>
      </c>
      <c r="U831" s="16">
        <f t="shared" si="767"/>
        <v>-7.4340228404258385E-3</v>
      </c>
      <c r="V831" s="16">
        <f t="shared" si="785"/>
        <v>-7.4340228404258385E-3</v>
      </c>
      <c r="W831" s="34">
        <f t="shared" si="738"/>
        <v>4</v>
      </c>
      <c r="X831" s="49">
        <f t="shared" si="786"/>
        <v>59.973383716796242</v>
      </c>
      <c r="Y831" s="20">
        <f t="shared" si="787"/>
        <v>59.973383716796242</v>
      </c>
      <c r="Z831" s="16">
        <f t="shared" si="768"/>
        <v>30.026616283203758</v>
      </c>
      <c r="AA831" s="49">
        <f t="shared" si="739"/>
        <v>-4.2966409040746606E-3</v>
      </c>
      <c r="AB831" s="20">
        <f t="shared" si="769"/>
        <v>359.9957033590959</v>
      </c>
      <c r="AC831" s="49">
        <f t="shared" si="770"/>
        <v>8.5863740204127365E-3</v>
      </c>
      <c r="AD831" s="20">
        <f t="shared" si="771"/>
        <v>359.99141362597959</v>
      </c>
      <c r="AF831" s="58">
        <f t="shared" si="788"/>
        <v>6.1114356207825038</v>
      </c>
      <c r="AG831" s="51">
        <f t="shared" si="772"/>
        <v>366.68613724695024</v>
      </c>
      <c r="AH831" s="16">
        <f t="shared" si="773"/>
        <v>250.0132753956479</v>
      </c>
      <c r="AI831" s="52">
        <f t="shared" si="740"/>
        <v>159.85100280591979</v>
      </c>
      <c r="AJ831" s="52">
        <f t="shared" si="774"/>
        <v>4.8426936207761173E-2</v>
      </c>
      <c r="AK831" s="16">
        <f t="shared" si="789"/>
        <v>38.965019350750993</v>
      </c>
      <c r="AL831" s="16">
        <f t="shared" si="790"/>
        <v>38.960722709846891</v>
      </c>
      <c r="AM831" s="32">
        <f t="shared" si="741"/>
        <v>6.1114355693407498</v>
      </c>
      <c r="AN831" s="32">
        <f t="shared" si="742"/>
        <v>-7.9294761763111282E-4</v>
      </c>
      <c r="AO831" s="32">
        <f t="shared" si="743"/>
        <v>4.7521128925755871</v>
      </c>
      <c r="AP831" s="32">
        <f t="shared" si="744"/>
        <v>-7.9294761763111282E-4</v>
      </c>
      <c r="AQ831" s="32">
        <f t="shared" si="745"/>
        <v>3.8427942664707126</v>
      </c>
      <c r="AR831" s="56">
        <f t="shared" si="792"/>
        <v>4554.5655204223503</v>
      </c>
      <c r="AS831" s="56">
        <f t="shared" si="792"/>
        <v>-0.23674962841356642</v>
      </c>
      <c r="AT831" s="56">
        <f t="shared" si="792"/>
        <v>1610.8637527489918</v>
      </c>
      <c r="AU831" s="55">
        <f t="shared" si="776"/>
        <v>0.31005890174502254</v>
      </c>
      <c r="AV831" s="56">
        <f t="shared" si="746"/>
        <v>11548.231744872654</v>
      </c>
      <c r="AW831" s="53">
        <f t="shared" si="747"/>
        <v>1.0320911337764799E-2</v>
      </c>
      <c r="AX831" s="53">
        <f t="shared" si="748"/>
        <v>9.6760351752986015E-2</v>
      </c>
      <c r="AY831" s="56">
        <f t="shared" si="749"/>
        <v>676.63740289670716</v>
      </c>
      <c r="AZ831" s="56">
        <f t="shared" si="750"/>
        <v>399.62750701479945</v>
      </c>
      <c r="BA831" s="53">
        <f t="shared" si="751"/>
        <v>7.4403432051347793E-3</v>
      </c>
      <c r="BB831" s="56">
        <f t="shared" si="752"/>
        <v>277.11769315671438</v>
      </c>
      <c r="BC831" s="56">
        <f t="shared" si="753"/>
        <v>-0.10779727480667134</v>
      </c>
      <c r="BD831" s="53">
        <f t="shared" si="754"/>
        <v>-9.6340819989717878E-8</v>
      </c>
      <c r="BE831" s="32">
        <f t="shared" si="755"/>
        <v>6.111435524441684</v>
      </c>
      <c r="BF831" s="53">
        <f t="shared" si="756"/>
        <v>1.1595882717395898E-6</v>
      </c>
      <c r="BG831" s="51">
        <f t="shared" si="777"/>
        <v>6.1114366840299557</v>
      </c>
      <c r="BH831" s="51">
        <f t="shared" si="757"/>
        <v>-8.937222146994989E-3</v>
      </c>
      <c r="BI831" s="51">
        <f t="shared" si="758"/>
        <v>-8.3788023202328477E-2</v>
      </c>
    </row>
    <row r="832" spans="1:61" ht="12.75" customHeight="1" x14ac:dyDescent="0.2">
      <c r="A832" s="45">
        <f t="shared" si="759"/>
        <v>806</v>
      </c>
      <c r="B832" s="57">
        <f t="shared" si="778"/>
        <v>9.6760351752986015E-2</v>
      </c>
      <c r="C832" s="16">
        <f t="shared" si="760"/>
        <v>8.8173977732594722E-2</v>
      </c>
      <c r="D832" s="34">
        <f t="shared" si="761"/>
        <v>1</v>
      </c>
      <c r="E832" s="49">
        <f t="shared" si="779"/>
        <v>7.6340408637130472E-2</v>
      </c>
      <c r="F832" s="49">
        <f t="shared" si="762"/>
        <v>4.4122483048105537E-2</v>
      </c>
      <c r="G832" s="20">
        <f t="shared" si="733"/>
        <v>4.4122483048105537E-2</v>
      </c>
      <c r="H832" s="49">
        <f t="shared" si="763"/>
        <v>30.026645677419872</v>
      </c>
      <c r="I832" s="20">
        <f t="shared" si="734"/>
        <v>30.026645677419872</v>
      </c>
      <c r="J832" s="57">
        <f t="shared" si="764"/>
        <v>0</v>
      </c>
      <c r="K832" s="16">
        <f t="shared" si="735"/>
        <v>30.026645677419872</v>
      </c>
      <c r="L832" s="34">
        <f t="shared" si="765"/>
        <v>1</v>
      </c>
      <c r="M832" s="49">
        <f t="shared" si="780"/>
        <v>59.973383716796242</v>
      </c>
      <c r="N832" s="20">
        <f t="shared" si="781"/>
        <v>59.973383716796242</v>
      </c>
      <c r="O832" s="16">
        <f t="shared" si="766"/>
        <v>30.026616283203758</v>
      </c>
      <c r="P832" s="49">
        <f t="shared" si="782"/>
        <v>4.4122483048105537E-2</v>
      </c>
      <c r="Q832" s="20">
        <f t="shared" si="736"/>
        <v>4.4122483048105537E-2</v>
      </c>
      <c r="R832" s="49">
        <f t="shared" si="783"/>
        <v>8.8173977729820344E-2</v>
      </c>
      <c r="S832" s="20">
        <f t="shared" si="737"/>
        <v>8.8173977729820344E-2</v>
      </c>
      <c r="T832" s="57">
        <f t="shared" si="784"/>
        <v>-8.3788023202328477E-2</v>
      </c>
      <c r="U832" s="16">
        <f t="shared" si="767"/>
        <v>-7.4476145651980047E-3</v>
      </c>
      <c r="V832" s="16">
        <f t="shared" si="785"/>
        <v>-7.4476145651980047E-3</v>
      </c>
      <c r="W832" s="34">
        <f t="shared" si="738"/>
        <v>4</v>
      </c>
      <c r="X832" s="49">
        <f t="shared" si="786"/>
        <v>59.973354602341296</v>
      </c>
      <c r="Y832" s="20">
        <f t="shared" si="787"/>
        <v>59.973354602341296</v>
      </c>
      <c r="Z832" s="16">
        <f t="shared" si="768"/>
        <v>30.026645397658704</v>
      </c>
      <c r="AA832" s="49">
        <f t="shared" si="739"/>
        <v>-4.3045015596586021E-3</v>
      </c>
      <c r="AB832" s="20">
        <f t="shared" si="769"/>
        <v>359.99569549844034</v>
      </c>
      <c r="AC832" s="49">
        <f t="shared" si="770"/>
        <v>8.6020751523019148E-3</v>
      </c>
      <c r="AD832" s="20">
        <f t="shared" si="771"/>
        <v>359.99139792484772</v>
      </c>
      <c r="AF832" s="58">
        <f t="shared" si="788"/>
        <v>6.1114366840299557</v>
      </c>
      <c r="AG832" s="51">
        <f t="shared" si="772"/>
        <v>366.68620104179735</v>
      </c>
      <c r="AH832" s="16">
        <f t="shared" si="773"/>
        <v>250.01331889213458</v>
      </c>
      <c r="AI832" s="52">
        <f t="shared" si="740"/>
        <v>159.85105842662716</v>
      </c>
      <c r="AJ832" s="52">
        <f t="shared" si="774"/>
        <v>4.8426984607772283E-2</v>
      </c>
      <c r="AK832" s="16">
        <f t="shared" si="789"/>
        <v>39.013446335358765</v>
      </c>
      <c r="AL832" s="16">
        <f t="shared" si="790"/>
        <v>39.009141833799106</v>
      </c>
      <c r="AM832" s="32">
        <f t="shared" si="741"/>
        <v>6.1114366323999176</v>
      </c>
      <c r="AN832" s="32">
        <f t="shared" si="742"/>
        <v>-7.9439751271209768E-4</v>
      </c>
      <c r="AO832" s="32">
        <f t="shared" si="743"/>
        <v>4.7488645799565221</v>
      </c>
      <c r="AP832" s="32">
        <f t="shared" si="744"/>
        <v>-7.9439751271209768E-4</v>
      </c>
      <c r="AQ832" s="32">
        <f t="shared" si="745"/>
        <v>3.8468094459011111</v>
      </c>
      <c r="AR832" s="56">
        <f t="shared" si="792"/>
        <v>4559.3143850023071</v>
      </c>
      <c r="AS832" s="56">
        <f t="shared" si="792"/>
        <v>-0.23754402592627852</v>
      </c>
      <c r="AT832" s="56">
        <f t="shared" si="792"/>
        <v>1614.7105621948929</v>
      </c>
      <c r="AU832" s="55">
        <f t="shared" si="776"/>
        <v>0.31005890174502254</v>
      </c>
      <c r="AV832" s="56">
        <f t="shared" si="746"/>
        <v>11548.23576311969</v>
      </c>
      <c r="AW832" s="53">
        <f t="shared" si="747"/>
        <v>1.0320914928961471E-2</v>
      </c>
      <c r="AX832" s="53">
        <f t="shared" si="748"/>
        <v>9.6760368587033477E-2</v>
      </c>
      <c r="AY832" s="56">
        <f t="shared" si="749"/>
        <v>676.63728517757966</v>
      </c>
      <c r="AZ832" s="56">
        <f t="shared" si="750"/>
        <v>399.62764606656788</v>
      </c>
      <c r="BA832" s="53">
        <f t="shared" si="751"/>
        <v>7.4403432051347793E-3</v>
      </c>
      <c r="BB832" s="56">
        <f t="shared" si="752"/>
        <v>277.11778958077082</v>
      </c>
      <c r="BC832" s="56">
        <f t="shared" si="753"/>
        <v>-0.10815046975903897</v>
      </c>
      <c r="BD832" s="53">
        <f t="shared" si="754"/>
        <v>-9.6656478167425554E-8</v>
      </c>
      <c r="BE832" s="32">
        <f t="shared" si="755"/>
        <v>6.1114365873734773</v>
      </c>
      <c r="BF832" s="53">
        <f t="shared" si="756"/>
        <v>1.1617083626900941E-6</v>
      </c>
      <c r="BG832" s="51">
        <f t="shared" si="777"/>
        <v>6.1114377490818397</v>
      </c>
      <c r="BH832" s="51">
        <f t="shared" si="757"/>
        <v>-8.9372221467196606E-3</v>
      </c>
      <c r="BI832" s="51">
        <f t="shared" si="758"/>
        <v>-8.3788008622585286E-2</v>
      </c>
    </row>
    <row r="833" spans="1:61" ht="12.75" customHeight="1" x14ac:dyDescent="0.2">
      <c r="A833" s="45">
        <f t="shared" si="759"/>
        <v>807</v>
      </c>
      <c r="B833" s="57">
        <f t="shared" si="778"/>
        <v>9.6760368587033477E-2</v>
      </c>
      <c r="C833" s="16">
        <f t="shared" si="760"/>
        <v>8.8158293434730695E-2</v>
      </c>
      <c r="D833" s="34">
        <f t="shared" si="761"/>
        <v>1</v>
      </c>
      <c r="E833" s="49">
        <f t="shared" si="779"/>
        <v>7.6326806868681971E-2</v>
      </c>
      <c r="F833" s="49">
        <f t="shared" si="762"/>
        <v>4.4114673361175437E-2</v>
      </c>
      <c r="G833" s="20">
        <f t="shared" si="733"/>
        <v>4.4114673361175437E-2</v>
      </c>
      <c r="H833" s="49">
        <f t="shared" si="763"/>
        <v>30.026674781435716</v>
      </c>
      <c r="I833" s="20">
        <f t="shared" si="734"/>
        <v>30.026674781435716</v>
      </c>
      <c r="J833" s="57">
        <f t="shared" si="764"/>
        <v>0</v>
      </c>
      <c r="K833" s="16">
        <f t="shared" si="735"/>
        <v>30.026674781435716</v>
      </c>
      <c r="L833" s="34">
        <f t="shared" si="765"/>
        <v>1</v>
      </c>
      <c r="M833" s="49">
        <f t="shared" si="780"/>
        <v>59.973354602341296</v>
      </c>
      <c r="N833" s="20">
        <f t="shared" si="781"/>
        <v>59.973354602341296</v>
      </c>
      <c r="O833" s="16">
        <f t="shared" si="766"/>
        <v>30.026645397658704</v>
      </c>
      <c r="P833" s="49">
        <f t="shared" si="782"/>
        <v>4.4114673361175444E-2</v>
      </c>
      <c r="Q833" s="20">
        <f t="shared" si="736"/>
        <v>4.4114673361175444E-2</v>
      </c>
      <c r="R833" s="49">
        <f t="shared" si="783"/>
        <v>8.8158293437683263E-2</v>
      </c>
      <c r="S833" s="20">
        <f t="shared" si="737"/>
        <v>8.8158293437683263E-2</v>
      </c>
      <c r="T833" s="57">
        <f t="shared" si="784"/>
        <v>-8.3788008622585286E-2</v>
      </c>
      <c r="U833" s="16">
        <f t="shared" si="767"/>
        <v>-7.4612017539033154E-3</v>
      </c>
      <c r="V833" s="16">
        <f t="shared" si="785"/>
        <v>-7.4612017539033154E-3</v>
      </c>
      <c r="W833" s="34">
        <f t="shared" si="738"/>
        <v>4</v>
      </c>
      <c r="X833" s="49">
        <f t="shared" si="786"/>
        <v>59.973325499347496</v>
      </c>
      <c r="Y833" s="20">
        <f t="shared" si="787"/>
        <v>59.973325499347496</v>
      </c>
      <c r="Z833" s="16">
        <f t="shared" si="768"/>
        <v>30.026674500652504</v>
      </c>
      <c r="AA833" s="49">
        <f t="shared" si="739"/>
        <v>-4.3123596099663829E-3</v>
      </c>
      <c r="AB833" s="20">
        <f t="shared" si="769"/>
        <v>359.99568764039003</v>
      </c>
      <c r="AC833" s="49">
        <f t="shared" si="770"/>
        <v>8.6177710228666493E-3</v>
      </c>
      <c r="AD833" s="20">
        <f t="shared" si="771"/>
        <v>359.99138222897716</v>
      </c>
      <c r="AF833" s="58">
        <f t="shared" si="788"/>
        <v>6.1114377490818397</v>
      </c>
      <c r="AG833" s="51">
        <f t="shared" si="772"/>
        <v>366.68626494491036</v>
      </c>
      <c r="AH833" s="16">
        <f t="shared" si="773"/>
        <v>250.01336246243889</v>
      </c>
      <c r="AI833" s="52">
        <f t="shared" si="740"/>
        <v>159.85111414173787</v>
      </c>
      <c r="AJ833" s="52">
        <f t="shared" si="774"/>
        <v>4.8427032971119388E-2</v>
      </c>
      <c r="AK833" s="16">
        <f t="shared" si="789"/>
        <v>39.061873368329884</v>
      </c>
      <c r="AL833" s="16">
        <f t="shared" si="790"/>
        <v>39.057561008719915</v>
      </c>
      <c r="AM833" s="32">
        <f t="shared" si="741"/>
        <v>6.1114376972632369</v>
      </c>
      <c r="AN833" s="32">
        <f t="shared" si="742"/>
        <v>-7.9584692469420858E-4</v>
      </c>
      <c r="AO833" s="32">
        <f t="shared" si="743"/>
        <v>4.7456128727870937</v>
      </c>
      <c r="AP833" s="32">
        <f t="shared" si="744"/>
        <v>-7.9584692469420858E-4</v>
      </c>
      <c r="AQ833" s="32">
        <f t="shared" si="745"/>
        <v>3.8508218848925755</v>
      </c>
      <c r="AR833" s="56">
        <f t="shared" si="792"/>
        <v>4564.0599978750943</v>
      </c>
      <c r="AS833" s="56">
        <f t="shared" si="792"/>
        <v>-0.23833987285097272</v>
      </c>
      <c r="AT833" s="56">
        <f t="shared" si="792"/>
        <v>1618.5613840797855</v>
      </c>
      <c r="AU833" s="55">
        <f t="shared" si="776"/>
        <v>0.31005890174502254</v>
      </c>
      <c r="AV833" s="56">
        <f t="shared" si="746"/>
        <v>11548.239788186778</v>
      </c>
      <c r="AW833" s="53">
        <f t="shared" si="747"/>
        <v>1.0320918526253373E-2</v>
      </c>
      <c r="AX833" s="53">
        <f t="shared" si="748"/>
        <v>9.6760385449649933E-2</v>
      </c>
      <c r="AY833" s="56">
        <f t="shared" si="749"/>
        <v>676.63716725871268</v>
      </c>
      <c r="AZ833" s="56">
        <f t="shared" si="750"/>
        <v>399.62778535434467</v>
      </c>
      <c r="BA833" s="53">
        <f t="shared" si="751"/>
        <v>7.4403432051347793E-3</v>
      </c>
      <c r="BB833" s="56">
        <f t="shared" si="752"/>
        <v>277.11788616848492</v>
      </c>
      <c r="BC833" s="56">
        <f t="shared" si="753"/>
        <v>-0.1085042641169025</v>
      </c>
      <c r="BD833" s="53">
        <f t="shared" si="754"/>
        <v>-9.6972672047145026E-8</v>
      </c>
      <c r="BE833" s="32">
        <f t="shared" si="755"/>
        <v>6.111437652109168</v>
      </c>
      <c r="BF833" s="53">
        <f t="shared" si="756"/>
        <v>1.1638277460868969E-6</v>
      </c>
      <c r="BG833" s="51">
        <f t="shared" si="777"/>
        <v>6.1114388159369142</v>
      </c>
      <c r="BH833" s="51">
        <f t="shared" si="757"/>
        <v>-8.9372221464439211E-3</v>
      </c>
      <c r="BI833" s="51">
        <f t="shared" si="758"/>
        <v>-8.3787994018104509E-2</v>
      </c>
    </row>
    <row r="834" spans="1:61" ht="12.75" customHeight="1" x14ac:dyDescent="0.2">
      <c r="A834" s="45">
        <f t="shared" si="759"/>
        <v>808</v>
      </c>
      <c r="B834" s="57">
        <f t="shared" si="778"/>
        <v>9.6760385449649933E-2</v>
      </c>
      <c r="C834" s="16">
        <f t="shared" si="760"/>
        <v>8.8142614426828914E-2</v>
      </c>
      <c r="D834" s="34">
        <f t="shared" si="761"/>
        <v>1</v>
      </c>
      <c r="E834" s="49">
        <f t="shared" si="779"/>
        <v>7.6313209697019962E-2</v>
      </c>
      <c r="F834" s="49">
        <f t="shared" si="762"/>
        <v>4.4106866292291463E-2</v>
      </c>
      <c r="G834" s="20">
        <f t="shared" si="733"/>
        <v>4.4106866292291463E-2</v>
      </c>
      <c r="H834" s="49">
        <f t="shared" si="763"/>
        <v>30.026703873995785</v>
      </c>
      <c r="I834" s="20">
        <f t="shared" si="734"/>
        <v>30.026703873995785</v>
      </c>
      <c r="J834" s="57">
        <f t="shared" si="764"/>
        <v>0</v>
      </c>
      <c r="K834" s="16">
        <f t="shared" si="735"/>
        <v>30.026703873995785</v>
      </c>
      <c r="L834" s="34">
        <f t="shared" si="765"/>
        <v>1</v>
      </c>
      <c r="M834" s="49">
        <f t="shared" si="780"/>
        <v>59.973325499347496</v>
      </c>
      <c r="N834" s="20">
        <f t="shared" si="781"/>
        <v>59.973325499347496</v>
      </c>
      <c r="O834" s="16">
        <f t="shared" si="766"/>
        <v>30.026674500652504</v>
      </c>
      <c r="P834" s="49">
        <f t="shared" si="782"/>
        <v>4.4106866292291456E-2</v>
      </c>
      <c r="Q834" s="20">
        <f t="shared" si="736"/>
        <v>4.4106866292291456E-2</v>
      </c>
      <c r="R834" s="49">
        <f t="shared" si="783"/>
        <v>8.8142614430190447E-2</v>
      </c>
      <c r="S834" s="20">
        <f t="shared" si="737"/>
        <v>8.8142614430190447E-2</v>
      </c>
      <c r="T834" s="57">
        <f t="shared" si="784"/>
        <v>-8.3787994018104509E-2</v>
      </c>
      <c r="U834" s="16">
        <f t="shared" si="767"/>
        <v>-7.474784321084546E-3</v>
      </c>
      <c r="V834" s="16">
        <f t="shared" si="785"/>
        <v>-7.474784321084546E-3</v>
      </c>
      <c r="W834" s="34">
        <f t="shared" si="738"/>
        <v>4</v>
      </c>
      <c r="X834" s="49">
        <f t="shared" si="786"/>
        <v>59.973296407810963</v>
      </c>
      <c r="Y834" s="20">
        <f t="shared" si="787"/>
        <v>59.973296407810963</v>
      </c>
      <c r="Z834" s="16">
        <f t="shared" si="768"/>
        <v>30.026703592189037</v>
      </c>
      <c r="AA834" s="49">
        <f t="shared" si="739"/>
        <v>-4.3202150055867139E-3</v>
      </c>
      <c r="AB834" s="20">
        <f t="shared" si="769"/>
        <v>359.99567978499442</v>
      </c>
      <c r="AC834" s="49">
        <f t="shared" si="770"/>
        <v>8.6334615763581802E-3</v>
      </c>
      <c r="AD834" s="20">
        <f t="shared" si="771"/>
        <v>359.99136653842362</v>
      </c>
      <c r="AF834" s="58">
        <f t="shared" si="788"/>
        <v>6.1114388159369142</v>
      </c>
      <c r="AG834" s="51">
        <f t="shared" si="772"/>
        <v>366.68632895621488</v>
      </c>
      <c r="AH834" s="16">
        <f t="shared" si="773"/>
        <v>250.01340610651016</v>
      </c>
      <c r="AI834" s="52">
        <f t="shared" si="740"/>
        <v>159.85116995118705</v>
      </c>
      <c r="AJ834" s="52">
        <f t="shared" si="774"/>
        <v>4.8427081297859331E-2</v>
      </c>
      <c r="AK834" s="16">
        <f t="shared" si="789"/>
        <v>39.110300449627744</v>
      </c>
      <c r="AL834" s="16">
        <f t="shared" si="790"/>
        <v>39.105980234622166</v>
      </c>
      <c r="AM834" s="32">
        <f t="shared" si="741"/>
        <v>6.1114387639294669</v>
      </c>
      <c r="AN834" s="32">
        <f t="shared" si="742"/>
        <v>-7.9729584446304252E-4</v>
      </c>
      <c r="AO834" s="32">
        <f t="shared" si="743"/>
        <v>4.7423577733729116</v>
      </c>
      <c r="AP834" s="32">
        <f t="shared" si="744"/>
        <v>-7.9729584446304252E-4</v>
      </c>
      <c r="AQ834" s="32">
        <f t="shared" si="745"/>
        <v>3.8548315805738196</v>
      </c>
      <c r="AR834" s="56">
        <f t="shared" si="792"/>
        <v>4568.8023556484668</v>
      </c>
      <c r="AS834" s="56">
        <f t="shared" si="792"/>
        <v>-0.23913716869543575</v>
      </c>
      <c r="AT834" s="56">
        <f t="shared" si="792"/>
        <v>1622.4162156603593</v>
      </c>
      <c r="AU834" s="55">
        <f t="shared" si="776"/>
        <v>0.31005890174502254</v>
      </c>
      <c r="AV834" s="56">
        <f t="shared" si="746"/>
        <v>11548.243820069227</v>
      </c>
      <c r="AW834" s="53">
        <f t="shared" si="747"/>
        <v>1.0320922129636314E-2</v>
      </c>
      <c r="AX834" s="53">
        <f t="shared" si="748"/>
        <v>9.6760402340815732E-2</v>
      </c>
      <c r="AY834" s="56">
        <f t="shared" si="749"/>
        <v>676.63704914024368</v>
      </c>
      <c r="AZ834" s="56">
        <f t="shared" si="750"/>
        <v>399.62792487796764</v>
      </c>
      <c r="BA834" s="53">
        <f t="shared" si="751"/>
        <v>7.4403432051347793E-3</v>
      </c>
      <c r="BB834" s="56">
        <f t="shared" si="752"/>
        <v>277.11798291974412</v>
      </c>
      <c r="BC834" s="56">
        <f t="shared" si="753"/>
        <v>-0.10885865746809031</v>
      </c>
      <c r="BD834" s="53">
        <f t="shared" si="754"/>
        <v>-9.7289401260509381E-8</v>
      </c>
      <c r="BE834" s="32">
        <f t="shared" si="755"/>
        <v>6.1114387186475128</v>
      </c>
      <c r="BF834" s="53">
        <f t="shared" si="756"/>
        <v>1.1659464086000417E-6</v>
      </c>
      <c r="BG834" s="51">
        <f t="shared" si="777"/>
        <v>6.1114398845939215</v>
      </c>
      <c r="BH834" s="51">
        <f t="shared" si="757"/>
        <v>-8.9372221461677722E-3</v>
      </c>
      <c r="BI834" s="51">
        <f t="shared" si="758"/>
        <v>-8.3787979388903186E-2</v>
      </c>
    </row>
    <row r="835" spans="1:61" ht="12.75" customHeight="1" x14ac:dyDescent="0.2">
      <c r="A835" s="45">
        <f t="shared" si="759"/>
        <v>809</v>
      </c>
      <c r="B835" s="57">
        <f t="shared" si="778"/>
        <v>9.6760402340815732E-2</v>
      </c>
      <c r="C835" s="16">
        <f t="shared" si="760"/>
        <v>8.8126940764425399E-2</v>
      </c>
      <c r="D835" s="34">
        <f t="shared" si="761"/>
        <v>1</v>
      </c>
      <c r="E835" s="49">
        <f t="shared" si="779"/>
        <v>7.6299617170215411E-2</v>
      </c>
      <c r="F835" s="49">
        <f t="shared" si="762"/>
        <v>4.4099061869264364E-2</v>
      </c>
      <c r="G835" s="20">
        <f t="shared" si="733"/>
        <v>4.4099061869264364E-2</v>
      </c>
      <c r="H835" s="49">
        <f t="shared" si="763"/>
        <v>30.026732955103974</v>
      </c>
      <c r="I835" s="20">
        <f t="shared" si="734"/>
        <v>30.026732955103974</v>
      </c>
      <c r="J835" s="57">
        <f t="shared" si="764"/>
        <v>0</v>
      </c>
      <c r="K835" s="16">
        <f t="shared" si="735"/>
        <v>30.026732955103974</v>
      </c>
      <c r="L835" s="34">
        <f t="shared" si="765"/>
        <v>1</v>
      </c>
      <c r="M835" s="49">
        <f t="shared" si="780"/>
        <v>59.973296407810963</v>
      </c>
      <c r="N835" s="20">
        <f t="shared" si="781"/>
        <v>59.973296407810963</v>
      </c>
      <c r="O835" s="16">
        <f t="shared" si="766"/>
        <v>30.026703592189037</v>
      </c>
      <c r="P835" s="49">
        <f t="shared" si="782"/>
        <v>4.4099061869264343E-2</v>
      </c>
      <c r="Q835" s="20">
        <f t="shared" si="736"/>
        <v>4.4099061869264343E-2</v>
      </c>
      <c r="R835" s="49">
        <f t="shared" si="783"/>
        <v>8.8126940763943049E-2</v>
      </c>
      <c r="S835" s="20">
        <f t="shared" si="737"/>
        <v>8.8126940763943049E-2</v>
      </c>
      <c r="T835" s="57">
        <f t="shared" si="784"/>
        <v>-8.3787979388903186E-2</v>
      </c>
      <c r="U835" s="16">
        <f t="shared" si="767"/>
        <v>-7.4883622186877746E-3</v>
      </c>
      <c r="V835" s="16">
        <f t="shared" si="785"/>
        <v>-7.4883622186877746E-3</v>
      </c>
      <c r="W835" s="34">
        <f t="shared" si="738"/>
        <v>4</v>
      </c>
      <c r="X835" s="49">
        <f t="shared" si="786"/>
        <v>59.973267327727839</v>
      </c>
      <c r="Y835" s="20">
        <f t="shared" si="787"/>
        <v>59.973267327727839</v>
      </c>
      <c r="Z835" s="16">
        <f t="shared" si="768"/>
        <v>30.026732672272161</v>
      </c>
      <c r="AA835" s="49">
        <f t="shared" si="739"/>
        <v>-4.3280677187261798E-3</v>
      </c>
      <c r="AB835" s="20">
        <f t="shared" si="769"/>
        <v>359.99567193228125</v>
      </c>
      <c r="AC835" s="49">
        <f t="shared" si="770"/>
        <v>8.6491467152988635E-3</v>
      </c>
      <c r="AD835" s="20">
        <f t="shared" si="771"/>
        <v>359.9913508532847</v>
      </c>
      <c r="AF835" s="58">
        <f t="shared" si="788"/>
        <v>6.1114398845939215</v>
      </c>
      <c r="AG835" s="51">
        <f t="shared" si="772"/>
        <v>366.68639307563529</v>
      </c>
      <c r="AH835" s="16">
        <f t="shared" si="773"/>
        <v>250.0134498242968</v>
      </c>
      <c r="AI835" s="52">
        <f t="shared" si="740"/>
        <v>159.8512258549089</v>
      </c>
      <c r="AJ835" s="52">
        <f t="shared" si="774"/>
        <v>4.8427129587992113E-2</v>
      </c>
      <c r="AK835" s="16">
        <f t="shared" si="789"/>
        <v>39.158727579215736</v>
      </c>
      <c r="AL835" s="16">
        <f t="shared" si="790"/>
        <v>39.15439951149699</v>
      </c>
      <c r="AM835" s="32">
        <f t="shared" si="741"/>
        <v>6.1114398323973509</v>
      </c>
      <c r="AN835" s="32">
        <f t="shared" si="742"/>
        <v>-7.9874426689380013E-4</v>
      </c>
      <c r="AO835" s="32">
        <f t="shared" si="743"/>
        <v>4.7390992840234656</v>
      </c>
      <c r="AP835" s="32">
        <f t="shared" si="744"/>
        <v>-7.9874426689380013E-4</v>
      </c>
      <c r="AQ835" s="32">
        <f t="shared" si="745"/>
        <v>3.8588385300736845</v>
      </c>
      <c r="AR835" s="56">
        <f t="shared" si="792"/>
        <v>4573.5414549324905</v>
      </c>
      <c r="AS835" s="56">
        <f t="shared" si="792"/>
        <v>-0.23993591296232955</v>
      </c>
      <c r="AT835" s="56">
        <f t="shared" si="792"/>
        <v>1626.2750541904329</v>
      </c>
      <c r="AU835" s="55">
        <f t="shared" si="776"/>
        <v>0.31005890174502254</v>
      </c>
      <c r="AV835" s="56">
        <f t="shared" si="746"/>
        <v>11548.247858762285</v>
      </c>
      <c r="AW835" s="53">
        <f t="shared" si="747"/>
        <v>1.0320925739106049E-2</v>
      </c>
      <c r="AX835" s="53">
        <f t="shared" si="748"/>
        <v>9.6760419260510919E-2</v>
      </c>
      <c r="AY835" s="56">
        <f t="shared" si="749"/>
        <v>676.63693082231259</v>
      </c>
      <c r="AZ835" s="56">
        <f t="shared" si="750"/>
        <v>399.62806463727225</v>
      </c>
      <c r="BA835" s="53">
        <f t="shared" si="751"/>
        <v>7.4403432051347793E-3</v>
      </c>
      <c r="BB835" s="56">
        <f t="shared" si="752"/>
        <v>277.11807983443452</v>
      </c>
      <c r="BC835" s="56">
        <f t="shared" si="753"/>
        <v>-0.10921364939417799</v>
      </c>
      <c r="BD835" s="53">
        <f t="shared" si="754"/>
        <v>-9.7606665433563407E-8</v>
      </c>
      <c r="BE835" s="32">
        <f t="shared" si="755"/>
        <v>6.1114397869872557</v>
      </c>
      <c r="BF835" s="53">
        <f t="shared" si="756"/>
        <v>1.1680643427338881E-6</v>
      </c>
      <c r="BG835" s="51">
        <f t="shared" si="777"/>
        <v>6.1114409550515987</v>
      </c>
      <c r="BH835" s="51">
        <f t="shared" si="757"/>
        <v>-8.9372221458912156E-3</v>
      </c>
      <c r="BI835" s="51">
        <f t="shared" si="758"/>
        <v>-8.378796473499861E-2</v>
      </c>
    </row>
    <row r="836" spans="1:61" ht="12.75" customHeight="1" x14ac:dyDescent="0.2">
      <c r="A836" s="45">
        <f t="shared" si="759"/>
        <v>810</v>
      </c>
      <c r="B836" s="57">
        <f t="shared" si="778"/>
        <v>9.6760419260510919E-2</v>
      </c>
      <c r="C836" s="16">
        <f t="shared" si="760"/>
        <v>8.8111272545233987E-2</v>
      </c>
      <c r="D836" s="34">
        <f t="shared" si="761"/>
        <v>1</v>
      </c>
      <c r="E836" s="49">
        <f t="shared" si="779"/>
        <v>7.6286029372856445E-2</v>
      </c>
      <c r="F836" s="49">
        <f t="shared" si="762"/>
        <v>4.4091260141010995E-2</v>
      </c>
      <c r="G836" s="20">
        <f t="shared" si="733"/>
        <v>4.4091260141010995E-2</v>
      </c>
      <c r="H836" s="49">
        <f t="shared" si="763"/>
        <v>30.026762024764242</v>
      </c>
      <c r="I836" s="20">
        <f t="shared" si="734"/>
        <v>30.026762024764242</v>
      </c>
      <c r="J836" s="57">
        <f t="shared" si="764"/>
        <v>0</v>
      </c>
      <c r="K836" s="16">
        <f t="shared" si="735"/>
        <v>30.026762024764242</v>
      </c>
      <c r="L836" s="34">
        <f t="shared" si="765"/>
        <v>1</v>
      </c>
      <c r="M836" s="49">
        <f t="shared" si="780"/>
        <v>59.973267327727839</v>
      </c>
      <c r="N836" s="20">
        <f t="shared" si="781"/>
        <v>59.973267327727839</v>
      </c>
      <c r="O836" s="16">
        <f t="shared" si="766"/>
        <v>30.026732672272161</v>
      </c>
      <c r="P836" s="49">
        <f t="shared" si="782"/>
        <v>4.4091260141010995E-2</v>
      </c>
      <c r="Q836" s="20">
        <f t="shared" si="736"/>
        <v>4.4091260141010995E-2</v>
      </c>
      <c r="R836" s="49">
        <f t="shared" si="783"/>
        <v>8.8111272545184333E-2</v>
      </c>
      <c r="S836" s="20">
        <f t="shared" si="737"/>
        <v>8.8111272545184333E-2</v>
      </c>
      <c r="T836" s="57">
        <f t="shared" si="784"/>
        <v>-8.378796473499861E-2</v>
      </c>
      <c r="U836" s="16">
        <f t="shared" si="767"/>
        <v>-7.5019353621421647E-3</v>
      </c>
      <c r="V836" s="16">
        <f t="shared" si="785"/>
        <v>-7.5019353621421647E-3</v>
      </c>
      <c r="W836" s="34">
        <f t="shared" si="738"/>
        <v>4</v>
      </c>
      <c r="X836" s="49">
        <f t="shared" si="786"/>
        <v>59.973238259094131</v>
      </c>
      <c r="Y836" s="20">
        <f t="shared" si="787"/>
        <v>59.973238259094131</v>
      </c>
      <c r="Z836" s="16">
        <f t="shared" si="768"/>
        <v>30.026761740905869</v>
      </c>
      <c r="AA836" s="49">
        <f t="shared" si="739"/>
        <v>-4.3359177004854603E-3</v>
      </c>
      <c r="AB836" s="20">
        <f t="shared" si="769"/>
        <v>359.99566408229953</v>
      </c>
      <c r="AC836" s="49">
        <f t="shared" si="770"/>
        <v>8.6648263849577172E-3</v>
      </c>
      <c r="AD836" s="20">
        <f t="shared" si="771"/>
        <v>359.99133517361503</v>
      </c>
      <c r="AF836" s="58">
        <f t="shared" si="788"/>
        <v>6.1114409550515987</v>
      </c>
      <c r="AG836" s="51">
        <f t="shared" si="772"/>
        <v>366.68645730309595</v>
      </c>
      <c r="AH836" s="16">
        <f t="shared" si="773"/>
        <v>250.01349361574725</v>
      </c>
      <c r="AI836" s="52">
        <f t="shared" si="740"/>
        <v>159.85128185283745</v>
      </c>
      <c r="AJ836" s="52">
        <f t="shared" si="774"/>
        <v>4.8427177841460889E-2</v>
      </c>
      <c r="AK836" s="16">
        <f t="shared" si="789"/>
        <v>39.207154757057197</v>
      </c>
      <c r="AL836" s="16">
        <f t="shared" si="790"/>
        <v>39.202818839356723</v>
      </c>
      <c r="AM836" s="32">
        <f t="shared" si="741"/>
        <v>6.1114409026656284</v>
      </c>
      <c r="AN836" s="32">
        <f t="shared" si="742"/>
        <v>-8.0019218296660717E-4</v>
      </c>
      <c r="AO836" s="32">
        <f t="shared" si="743"/>
        <v>4.7358374070492477</v>
      </c>
      <c r="AP836" s="32">
        <f t="shared" si="744"/>
        <v>-8.0019218296660717E-4</v>
      </c>
      <c r="AQ836" s="32">
        <f t="shared" si="745"/>
        <v>3.8628427305247013</v>
      </c>
      <c r="AR836" s="56">
        <f t="shared" si="792"/>
        <v>4578.2772923395396</v>
      </c>
      <c r="AS836" s="56">
        <f t="shared" si="792"/>
        <v>-0.24073610514529617</v>
      </c>
      <c r="AT836" s="56">
        <f t="shared" si="792"/>
        <v>1630.1378969209577</v>
      </c>
      <c r="AU836" s="55">
        <f t="shared" si="776"/>
        <v>0.31005890174502254</v>
      </c>
      <c r="AV836" s="56">
        <f t="shared" si="746"/>
        <v>11548.251904261186</v>
      </c>
      <c r="AW836" s="53">
        <f t="shared" si="747"/>
        <v>1.0320929354658316E-2</v>
      </c>
      <c r="AX836" s="53">
        <f t="shared" si="748"/>
        <v>9.6760436208715564E-2</v>
      </c>
      <c r="AY836" s="56">
        <f t="shared" si="749"/>
        <v>676.63681230505892</v>
      </c>
      <c r="AZ836" s="56">
        <f t="shared" si="750"/>
        <v>399.62820463209363</v>
      </c>
      <c r="BA836" s="53">
        <f t="shared" si="751"/>
        <v>7.4403432051347793E-3</v>
      </c>
      <c r="BB836" s="56">
        <f t="shared" si="752"/>
        <v>277.11817691244153</v>
      </c>
      <c r="BC836" s="56">
        <f t="shared" si="753"/>
        <v>-0.10956923947622954</v>
      </c>
      <c r="BD836" s="53">
        <f t="shared" si="754"/>
        <v>-9.7924464191894692E-8</v>
      </c>
      <c r="BE836" s="32">
        <f t="shared" si="755"/>
        <v>6.1114408571271346</v>
      </c>
      <c r="BF836" s="53">
        <f t="shared" si="756"/>
        <v>1.1701815352967428E-6</v>
      </c>
      <c r="BG836" s="51">
        <f t="shared" si="777"/>
        <v>6.1114420273086703</v>
      </c>
      <c r="BH836" s="51">
        <f t="shared" si="757"/>
        <v>-8.9372221456142549E-3</v>
      </c>
      <c r="BI836" s="51">
        <f t="shared" si="758"/>
        <v>-8.3787950056408197E-2</v>
      </c>
    </row>
    <row r="837" spans="1:61" ht="12.75" customHeight="1" x14ac:dyDescent="0.2">
      <c r="A837" s="45">
        <f t="shared" si="759"/>
        <v>811</v>
      </c>
      <c r="B837" s="57">
        <f t="shared" si="778"/>
        <v>9.6760436208715564E-2</v>
      </c>
      <c r="C837" s="16">
        <f t="shared" si="760"/>
        <v>8.8095609823767518E-2</v>
      </c>
      <c r="D837" s="34">
        <f t="shared" si="761"/>
        <v>1</v>
      </c>
      <c r="E837" s="49">
        <f t="shared" si="779"/>
        <v>7.6272446352127932E-2</v>
      </c>
      <c r="F837" s="49">
        <f t="shared" si="762"/>
        <v>4.4083461134830498E-2</v>
      </c>
      <c r="G837" s="20">
        <f t="shared" si="733"/>
        <v>4.4083461134830498E-2</v>
      </c>
      <c r="H837" s="49">
        <f t="shared" si="763"/>
        <v>30.02679108298058</v>
      </c>
      <c r="I837" s="20">
        <f t="shared" si="734"/>
        <v>30.02679108298058</v>
      </c>
      <c r="J837" s="57">
        <f t="shared" si="764"/>
        <v>0</v>
      </c>
      <c r="K837" s="16">
        <f t="shared" si="735"/>
        <v>30.02679108298058</v>
      </c>
      <c r="L837" s="34">
        <f t="shared" si="765"/>
        <v>1</v>
      </c>
      <c r="M837" s="49">
        <f t="shared" si="780"/>
        <v>59.973238259094131</v>
      </c>
      <c r="N837" s="20">
        <f t="shared" si="781"/>
        <v>59.973238259094131</v>
      </c>
      <c r="O837" s="16">
        <f t="shared" si="766"/>
        <v>30.026761740905869</v>
      </c>
      <c r="P837" s="49">
        <f t="shared" si="782"/>
        <v>4.4083461134830484E-2</v>
      </c>
      <c r="Q837" s="20">
        <f t="shared" si="736"/>
        <v>4.4083461134830484E-2</v>
      </c>
      <c r="R837" s="49">
        <f t="shared" si="783"/>
        <v>8.8095609822347765E-2</v>
      </c>
      <c r="S837" s="20">
        <f t="shared" si="737"/>
        <v>8.8095609822347765E-2</v>
      </c>
      <c r="T837" s="57">
        <f t="shared" si="784"/>
        <v>-8.3787950056408197E-2</v>
      </c>
      <c r="U837" s="16">
        <f t="shared" si="767"/>
        <v>-7.5155037042802658E-3</v>
      </c>
      <c r="V837" s="16">
        <f t="shared" si="785"/>
        <v>-7.5155037042802658E-3</v>
      </c>
      <c r="W837" s="34">
        <f t="shared" si="738"/>
        <v>4</v>
      </c>
      <c r="X837" s="49">
        <f t="shared" si="786"/>
        <v>59.97320920190586</v>
      </c>
      <c r="Y837" s="20">
        <f t="shared" si="787"/>
        <v>59.97320920190586</v>
      </c>
      <c r="Z837" s="16">
        <f t="shared" si="768"/>
        <v>30.02679079809414</v>
      </c>
      <c r="AA837" s="49">
        <f t="shared" si="739"/>
        <v>-4.3437649235832021E-3</v>
      </c>
      <c r="AB837" s="20">
        <f t="shared" si="769"/>
        <v>359.99565623507641</v>
      </c>
      <c r="AC837" s="49">
        <f t="shared" si="770"/>
        <v>8.6805005730069117E-3</v>
      </c>
      <c r="AD837" s="20">
        <f t="shared" si="771"/>
        <v>359.99131949942699</v>
      </c>
      <c r="AF837" s="58">
        <f t="shared" si="788"/>
        <v>6.1114420273086703</v>
      </c>
      <c r="AG837" s="51">
        <f t="shared" si="772"/>
        <v>366.68652163852022</v>
      </c>
      <c r="AH837" s="16">
        <f t="shared" si="773"/>
        <v>250.01353748080925</v>
      </c>
      <c r="AI837" s="52">
        <f t="shared" si="740"/>
        <v>159.85133794490594</v>
      </c>
      <c r="AJ837" s="52">
        <f t="shared" si="774"/>
        <v>4.842722605843619E-2</v>
      </c>
      <c r="AK837" s="16">
        <f t="shared" si="789"/>
        <v>39.255581983115633</v>
      </c>
      <c r="AL837" s="16">
        <f t="shared" si="790"/>
        <v>39.251238218192043</v>
      </c>
      <c r="AM837" s="32">
        <f t="shared" si="741"/>
        <v>6.1114419747330233</v>
      </c>
      <c r="AN837" s="32">
        <f t="shared" si="742"/>
        <v>-8.0163958765120356E-4</v>
      </c>
      <c r="AO837" s="32">
        <f t="shared" si="743"/>
        <v>4.7325721447646245</v>
      </c>
      <c r="AP837" s="32">
        <f t="shared" si="744"/>
        <v>-8.0163958765120356E-4</v>
      </c>
      <c r="AQ837" s="32">
        <f t="shared" si="745"/>
        <v>3.8668441790595396</v>
      </c>
      <c r="AR837" s="56">
        <f t="shared" si="792"/>
        <v>4583.0098644843047</v>
      </c>
      <c r="AS837" s="56">
        <f t="shared" si="792"/>
        <v>-0.24153774473294737</v>
      </c>
      <c r="AT837" s="56">
        <f t="shared" si="792"/>
        <v>1634.0047411000173</v>
      </c>
      <c r="AU837" s="55">
        <f t="shared" si="776"/>
        <v>0.31005890174502254</v>
      </c>
      <c r="AV837" s="56">
        <f t="shared" si="746"/>
        <v>11548.255956561106</v>
      </c>
      <c r="AW837" s="53">
        <f t="shared" si="747"/>
        <v>1.0320932976288806E-2</v>
      </c>
      <c r="AX837" s="53">
        <f t="shared" si="748"/>
        <v>9.6760453185409379E-2</v>
      </c>
      <c r="AY837" s="56">
        <f t="shared" si="749"/>
        <v>676.63669358862455</v>
      </c>
      <c r="AZ837" s="56">
        <f t="shared" si="750"/>
        <v>399.62834486226484</v>
      </c>
      <c r="BA837" s="53">
        <f t="shared" si="751"/>
        <v>7.4403432051347793E-3</v>
      </c>
      <c r="BB837" s="56">
        <f t="shared" si="752"/>
        <v>277.11827415364962</v>
      </c>
      <c r="BC837" s="56">
        <f t="shared" si="753"/>
        <v>-0.10992542728990884</v>
      </c>
      <c r="BD837" s="53">
        <f t="shared" si="754"/>
        <v>-9.8242797156264628E-8</v>
      </c>
      <c r="BE837" s="32">
        <f t="shared" si="755"/>
        <v>6.1114419290658732</v>
      </c>
      <c r="BF837" s="53">
        <f t="shared" si="756"/>
        <v>1.1722979789312402E-6</v>
      </c>
      <c r="BG837" s="51">
        <f t="shared" si="777"/>
        <v>6.1114431013638519</v>
      </c>
      <c r="BH837" s="51">
        <f t="shared" si="757"/>
        <v>-8.9372221453368917E-3</v>
      </c>
      <c r="BI837" s="51">
        <f t="shared" si="758"/>
        <v>-8.3787935353149406E-2</v>
      </c>
    </row>
    <row r="838" spans="1:61" ht="12.75" customHeight="1" x14ac:dyDescent="0.2">
      <c r="A838" s="45">
        <f t="shared" si="759"/>
        <v>812</v>
      </c>
      <c r="B838" s="57">
        <f t="shared" si="778"/>
        <v>9.6760453185409379E-2</v>
      </c>
      <c r="C838" s="16">
        <f t="shared" si="760"/>
        <v>8.8079952612417856E-2</v>
      </c>
      <c r="D838" s="34">
        <f t="shared" si="761"/>
        <v>1</v>
      </c>
      <c r="E838" s="49">
        <f t="shared" si="779"/>
        <v>7.6258868118746728E-2</v>
      </c>
      <c r="F838" s="49">
        <f t="shared" si="762"/>
        <v>4.4075664856944523E-2</v>
      </c>
      <c r="G838" s="20">
        <f t="shared" si="733"/>
        <v>4.4075664856944523E-2</v>
      </c>
      <c r="H838" s="49">
        <f t="shared" si="763"/>
        <v>30.026820129756999</v>
      </c>
      <c r="I838" s="20">
        <f t="shared" si="734"/>
        <v>30.026820129756999</v>
      </c>
      <c r="J838" s="57">
        <f t="shared" si="764"/>
        <v>0</v>
      </c>
      <c r="K838" s="16">
        <f t="shared" si="735"/>
        <v>30.026820129756999</v>
      </c>
      <c r="L838" s="34">
        <f t="shared" si="765"/>
        <v>1</v>
      </c>
      <c r="M838" s="49">
        <f t="shared" si="780"/>
        <v>59.97320920190586</v>
      </c>
      <c r="N838" s="20">
        <f t="shared" si="781"/>
        <v>59.97320920190586</v>
      </c>
      <c r="O838" s="16">
        <f t="shared" si="766"/>
        <v>30.02679079809414</v>
      </c>
      <c r="P838" s="49">
        <f t="shared" si="782"/>
        <v>4.4075664856944537E-2</v>
      </c>
      <c r="Q838" s="20">
        <f t="shared" si="736"/>
        <v>4.4075664856944537E-2</v>
      </c>
      <c r="R838" s="49">
        <f t="shared" si="783"/>
        <v>8.8079952610763623E-2</v>
      </c>
      <c r="S838" s="20">
        <f t="shared" si="737"/>
        <v>8.8079952610763623E-2</v>
      </c>
      <c r="T838" s="57">
        <f t="shared" si="784"/>
        <v>-8.3787935353149406E-2</v>
      </c>
      <c r="U838" s="16">
        <f t="shared" si="767"/>
        <v>-7.5290672344026782E-3</v>
      </c>
      <c r="V838" s="16">
        <f t="shared" si="785"/>
        <v>-7.5290672344026782E-3</v>
      </c>
      <c r="W838" s="34">
        <f t="shared" si="738"/>
        <v>4</v>
      </c>
      <c r="X838" s="49">
        <f t="shared" si="786"/>
        <v>59.973180156158989</v>
      </c>
      <c r="Y838" s="20">
        <f t="shared" si="787"/>
        <v>59.973180156158989</v>
      </c>
      <c r="Z838" s="16">
        <f t="shared" si="768"/>
        <v>30.026819843841011</v>
      </c>
      <c r="AA838" s="49">
        <f t="shared" si="739"/>
        <v>-4.3516093818155499E-3</v>
      </c>
      <c r="AB838" s="20">
        <f t="shared" si="769"/>
        <v>359.99564839061816</v>
      </c>
      <c r="AC838" s="49">
        <f t="shared" si="770"/>
        <v>8.6961691414230938E-3</v>
      </c>
      <c r="AD838" s="20">
        <f t="shared" si="771"/>
        <v>359.99130383085856</v>
      </c>
      <c r="AF838" s="58">
        <f t="shared" si="788"/>
        <v>6.1114431013638519</v>
      </c>
      <c r="AG838" s="51">
        <f t="shared" si="772"/>
        <v>366.68658608183114</v>
      </c>
      <c r="AH838" s="16">
        <f t="shared" si="773"/>
        <v>250.01358141943035</v>
      </c>
      <c r="AI838" s="52">
        <f t="shared" si="740"/>
        <v>159.85139413104733</v>
      </c>
      <c r="AJ838" s="52">
        <f t="shared" si="774"/>
        <v>4.842727423880433E-2</v>
      </c>
      <c r="AK838" s="16">
        <f t="shared" si="789"/>
        <v>39.304009257354437</v>
      </c>
      <c r="AL838" s="16">
        <f t="shared" si="790"/>
        <v>39.299657647972595</v>
      </c>
      <c r="AM838" s="32">
        <f t="shared" si="741"/>
        <v>6.1114430485982547</v>
      </c>
      <c r="AN838" s="32">
        <f t="shared" si="742"/>
        <v>-8.0308647980717994E-4</v>
      </c>
      <c r="AO838" s="32">
        <f t="shared" si="743"/>
        <v>4.7293034994878109</v>
      </c>
      <c r="AP838" s="32">
        <f t="shared" si="744"/>
        <v>-8.0308647980717994E-4</v>
      </c>
      <c r="AQ838" s="32">
        <f t="shared" si="745"/>
        <v>3.8708428728110729</v>
      </c>
      <c r="AR838" s="56">
        <f t="shared" si="792"/>
        <v>4587.7391679837929</v>
      </c>
      <c r="AS838" s="56">
        <f t="shared" si="792"/>
        <v>-0.24234083121275454</v>
      </c>
      <c r="AT838" s="56">
        <f t="shared" si="792"/>
        <v>1637.8755839728285</v>
      </c>
      <c r="AU838" s="55">
        <f t="shared" si="776"/>
        <v>0.31005890174502254</v>
      </c>
      <c r="AV838" s="56">
        <f t="shared" si="746"/>
        <v>11548.260015657203</v>
      </c>
      <c r="AW838" s="53">
        <f t="shared" si="747"/>
        <v>1.032093660399319E-2</v>
      </c>
      <c r="AX838" s="53">
        <f t="shared" si="748"/>
        <v>9.6760470190572087E-2</v>
      </c>
      <c r="AY838" s="56">
        <f t="shared" si="749"/>
        <v>676.63657467315159</v>
      </c>
      <c r="AZ838" s="56">
        <f t="shared" si="750"/>
        <v>399.62848532761831</v>
      </c>
      <c r="BA838" s="53">
        <f t="shared" si="751"/>
        <v>7.4403432051347793E-3</v>
      </c>
      <c r="BB838" s="56">
        <f t="shared" si="752"/>
        <v>277.11837155794245</v>
      </c>
      <c r="BC838" s="56">
        <f t="shared" si="753"/>
        <v>-0.11028221240917446</v>
      </c>
      <c r="BD838" s="53">
        <f t="shared" si="754"/>
        <v>-9.8561663945910532E-8</v>
      </c>
      <c r="BE838" s="32">
        <f t="shared" si="755"/>
        <v>6.1114430028021882</v>
      </c>
      <c r="BF838" s="53">
        <f t="shared" si="756"/>
        <v>1.1744136719684455E-6</v>
      </c>
      <c r="BG838" s="51">
        <f t="shared" si="777"/>
        <v>6.1114441772158603</v>
      </c>
      <c r="BH838" s="51">
        <f t="shared" si="757"/>
        <v>-8.937222145059126E-3</v>
      </c>
      <c r="BI838" s="51">
        <f t="shared" si="758"/>
        <v>-8.3787920625239876E-2</v>
      </c>
    </row>
    <row r="839" spans="1:61" ht="12.75" customHeight="1" x14ac:dyDescent="0.2">
      <c r="A839" s="45">
        <f t="shared" si="759"/>
        <v>813</v>
      </c>
      <c r="B839" s="57">
        <f t="shared" si="778"/>
        <v>9.6760470190572087E-2</v>
      </c>
      <c r="C839" s="16">
        <f t="shared" si="760"/>
        <v>8.8064301049143978E-2</v>
      </c>
      <c r="D839" s="34">
        <f t="shared" si="761"/>
        <v>1</v>
      </c>
      <c r="E839" s="49">
        <f t="shared" si="779"/>
        <v>7.6245294792144508E-2</v>
      </c>
      <c r="F839" s="49">
        <f t="shared" si="762"/>
        <v>4.4067871376409364E-2</v>
      </c>
      <c r="G839" s="20">
        <f t="shared" si="733"/>
        <v>4.4067871376409364E-2</v>
      </c>
      <c r="H839" s="49">
        <f t="shared" si="763"/>
        <v>30.026849165097591</v>
      </c>
      <c r="I839" s="20">
        <f t="shared" si="734"/>
        <v>30.026849165097591</v>
      </c>
      <c r="J839" s="57">
        <f t="shared" si="764"/>
        <v>0</v>
      </c>
      <c r="K839" s="16">
        <f t="shared" si="735"/>
        <v>30.026849165097591</v>
      </c>
      <c r="L839" s="34">
        <f t="shared" si="765"/>
        <v>1</v>
      </c>
      <c r="M839" s="49">
        <f t="shared" si="780"/>
        <v>59.973180156158989</v>
      </c>
      <c r="N839" s="20">
        <f t="shared" si="781"/>
        <v>59.973180156158989</v>
      </c>
      <c r="O839" s="16">
        <f t="shared" si="766"/>
        <v>30.026819843841011</v>
      </c>
      <c r="P839" s="49">
        <f t="shared" si="782"/>
        <v>4.4067871376409343E-2</v>
      </c>
      <c r="Q839" s="20">
        <f t="shared" si="736"/>
        <v>4.4067871376409343E-2</v>
      </c>
      <c r="R839" s="49">
        <f t="shared" si="783"/>
        <v>8.8064301049956495E-2</v>
      </c>
      <c r="S839" s="20">
        <f t="shared" si="737"/>
        <v>8.8064301049956495E-2</v>
      </c>
      <c r="T839" s="57">
        <f t="shared" si="784"/>
        <v>-8.3787920625239876E-2</v>
      </c>
      <c r="U839" s="16">
        <f t="shared" si="767"/>
        <v>-7.5426258330953677E-3</v>
      </c>
      <c r="V839" s="16">
        <f t="shared" si="785"/>
        <v>-7.5426258330953677E-3</v>
      </c>
      <c r="W839" s="34">
        <f t="shared" si="738"/>
        <v>4</v>
      </c>
      <c r="X839" s="49">
        <f t="shared" si="786"/>
        <v>59.97315112184944</v>
      </c>
      <c r="Y839" s="20">
        <f t="shared" si="787"/>
        <v>59.97315112184944</v>
      </c>
      <c r="Z839" s="16">
        <f t="shared" si="768"/>
        <v>30.02684887815056</v>
      </c>
      <c r="AA839" s="49">
        <f t="shared" si="739"/>
        <v>-4.3594510061442772E-3</v>
      </c>
      <c r="AB839" s="20">
        <f t="shared" si="769"/>
        <v>359.99564054899383</v>
      </c>
      <c r="AC839" s="49">
        <f t="shared" si="770"/>
        <v>8.7118320368620022E-3</v>
      </c>
      <c r="AD839" s="20">
        <f t="shared" si="771"/>
        <v>359.99128816796315</v>
      </c>
      <c r="AF839" s="58">
        <f t="shared" si="788"/>
        <v>6.1114441772158603</v>
      </c>
      <c r="AG839" s="51">
        <f t="shared" si="772"/>
        <v>366.68665063295163</v>
      </c>
      <c r="AH839" s="16">
        <f t="shared" si="773"/>
        <v>250.01362543155795</v>
      </c>
      <c r="AI839" s="52">
        <f t="shared" si="740"/>
        <v>159.85145041119449</v>
      </c>
      <c r="AJ839" s="52">
        <f t="shared" si="774"/>
        <v>4.8427322382565308E-2</v>
      </c>
      <c r="AK839" s="16">
        <f t="shared" si="789"/>
        <v>39.352436579737002</v>
      </c>
      <c r="AL839" s="16">
        <f t="shared" si="790"/>
        <v>39.348077128730836</v>
      </c>
      <c r="AM839" s="32">
        <f t="shared" si="741"/>
        <v>6.1114441242600384</v>
      </c>
      <c r="AN839" s="32">
        <f t="shared" si="742"/>
        <v>-8.0453284669809711E-4</v>
      </c>
      <c r="AO839" s="32">
        <f t="shared" si="743"/>
        <v>4.7260314735352082</v>
      </c>
      <c r="AP839" s="32">
        <f t="shared" si="744"/>
        <v>-8.0453284669809711E-4</v>
      </c>
      <c r="AQ839" s="32">
        <f t="shared" si="745"/>
        <v>3.8748388089193049</v>
      </c>
      <c r="AR839" s="56">
        <f t="shared" si="792"/>
        <v>4592.4651994573278</v>
      </c>
      <c r="AS839" s="56">
        <f t="shared" si="792"/>
        <v>-0.24314536405945264</v>
      </c>
      <c r="AT839" s="56">
        <f t="shared" si="792"/>
        <v>1641.7504227817478</v>
      </c>
      <c r="AU839" s="55">
        <f t="shared" si="776"/>
        <v>0.31005890174502254</v>
      </c>
      <c r="AV839" s="56">
        <f t="shared" si="746"/>
        <v>11548.264081544627</v>
      </c>
      <c r="AW839" s="53">
        <f t="shared" si="747"/>
        <v>1.0320940237767133E-2</v>
      </c>
      <c r="AX839" s="53">
        <f t="shared" si="748"/>
        <v>9.6760487224183372E-2</v>
      </c>
      <c r="AY839" s="56">
        <f t="shared" si="749"/>
        <v>676.63645555878236</v>
      </c>
      <c r="AZ839" s="56">
        <f t="shared" si="750"/>
        <v>399.62862602798623</v>
      </c>
      <c r="BA839" s="53">
        <f t="shared" si="751"/>
        <v>7.4403432051347793E-3</v>
      </c>
      <c r="BB839" s="56">
        <f t="shared" si="752"/>
        <v>277.11846912520372</v>
      </c>
      <c r="BC839" s="56">
        <f t="shared" si="753"/>
        <v>-0.11063959440758708</v>
      </c>
      <c r="BD839" s="53">
        <f t="shared" si="754"/>
        <v>-9.8881064179714072E-8</v>
      </c>
      <c r="BE839" s="32">
        <f t="shared" si="755"/>
        <v>6.1114440783347961</v>
      </c>
      <c r="BF839" s="53">
        <f t="shared" si="756"/>
        <v>1.176528595781686E-6</v>
      </c>
      <c r="BG839" s="51">
        <f t="shared" si="777"/>
        <v>6.1114452548633915</v>
      </c>
      <c r="BH839" s="51">
        <f t="shared" si="757"/>
        <v>-8.9372221447809597E-3</v>
      </c>
      <c r="BI839" s="51">
        <f t="shared" si="758"/>
        <v>-8.3787905872697327E-2</v>
      </c>
    </row>
    <row r="840" spans="1:61" ht="12.75" customHeight="1" x14ac:dyDescent="0.2">
      <c r="A840" s="45">
        <f t="shared" si="759"/>
        <v>814</v>
      </c>
      <c r="B840" s="57">
        <f t="shared" si="778"/>
        <v>9.6760487224183372E-2</v>
      </c>
      <c r="C840" s="16">
        <f t="shared" si="760"/>
        <v>8.8048655187321856E-2</v>
      </c>
      <c r="D840" s="34">
        <f t="shared" si="761"/>
        <v>1</v>
      </c>
      <c r="E840" s="49">
        <f t="shared" si="779"/>
        <v>7.6231726418521578E-2</v>
      </c>
      <c r="F840" s="49">
        <f t="shared" si="762"/>
        <v>4.406008071995568E-2</v>
      </c>
      <c r="G840" s="20">
        <f t="shared" si="733"/>
        <v>4.406008071995568E-2</v>
      </c>
      <c r="H840" s="49">
        <f t="shared" si="763"/>
        <v>30.026878189006521</v>
      </c>
      <c r="I840" s="20">
        <f t="shared" si="734"/>
        <v>30.026878189006521</v>
      </c>
      <c r="J840" s="57">
        <f t="shared" si="764"/>
        <v>0</v>
      </c>
      <c r="K840" s="16">
        <f t="shared" si="735"/>
        <v>30.026878189006521</v>
      </c>
      <c r="L840" s="34">
        <f t="shared" si="765"/>
        <v>1</v>
      </c>
      <c r="M840" s="49">
        <f t="shared" si="780"/>
        <v>59.97315112184944</v>
      </c>
      <c r="N840" s="20">
        <f t="shared" si="781"/>
        <v>59.97315112184944</v>
      </c>
      <c r="O840" s="16">
        <f t="shared" si="766"/>
        <v>30.02684887815056</v>
      </c>
      <c r="P840" s="49">
        <f t="shared" si="782"/>
        <v>4.4060080719955694E-2</v>
      </c>
      <c r="Q840" s="20">
        <f t="shared" si="736"/>
        <v>4.4060080719955694E-2</v>
      </c>
      <c r="R840" s="49">
        <f t="shared" si="783"/>
        <v>8.8048655188461625E-2</v>
      </c>
      <c r="S840" s="20">
        <f t="shared" si="737"/>
        <v>8.8048655188461625E-2</v>
      </c>
      <c r="T840" s="57">
        <f t="shared" si="784"/>
        <v>-8.3787905872697327E-2</v>
      </c>
      <c r="U840" s="16">
        <f t="shared" si="767"/>
        <v>-7.5561794541757488E-3</v>
      </c>
      <c r="V840" s="16">
        <f t="shared" si="785"/>
        <v>-7.5561794541757488E-3</v>
      </c>
      <c r="W840" s="34">
        <f t="shared" si="738"/>
        <v>4</v>
      </c>
      <c r="X840" s="49">
        <f t="shared" si="786"/>
        <v>59.973122098973022</v>
      </c>
      <c r="Y840" s="20">
        <f t="shared" si="787"/>
        <v>59.973122098973022</v>
      </c>
      <c r="Z840" s="16">
        <f t="shared" si="768"/>
        <v>30.026877901026978</v>
      </c>
      <c r="AA840" s="49">
        <f t="shared" si="739"/>
        <v>-4.3672897698568761E-3</v>
      </c>
      <c r="AB840" s="20">
        <f t="shared" si="769"/>
        <v>359.99563271023015</v>
      </c>
      <c r="AC840" s="49">
        <f t="shared" si="770"/>
        <v>8.7274892063610408E-3</v>
      </c>
      <c r="AD840" s="20">
        <f t="shared" si="771"/>
        <v>359.99127251079364</v>
      </c>
      <c r="AF840" s="58">
        <f t="shared" si="788"/>
        <v>6.1114452548633915</v>
      </c>
      <c r="AG840" s="51">
        <f t="shared" si="772"/>
        <v>366.68671529180352</v>
      </c>
      <c r="AH840" s="16">
        <f t="shared" si="773"/>
        <v>250.01366951713879</v>
      </c>
      <c r="AI840" s="52">
        <f t="shared" si="740"/>
        <v>159.85150678527927</v>
      </c>
      <c r="AJ840" s="52">
        <f t="shared" si="774"/>
        <v>4.8427370489775967E-2</v>
      </c>
      <c r="AK840" s="16">
        <f t="shared" si="789"/>
        <v>39.400863950226778</v>
      </c>
      <c r="AL840" s="16">
        <f t="shared" si="790"/>
        <v>39.396496660456933</v>
      </c>
      <c r="AM840" s="32">
        <f t="shared" si="741"/>
        <v>6.1114452017170722</v>
      </c>
      <c r="AN840" s="32">
        <f t="shared" si="742"/>
        <v>-8.0597868339872254E-4</v>
      </c>
      <c r="AO840" s="32">
        <f t="shared" si="743"/>
        <v>4.722756069228482</v>
      </c>
      <c r="AP840" s="32">
        <f t="shared" si="744"/>
        <v>-8.0597868339872254E-4</v>
      </c>
      <c r="AQ840" s="32">
        <f t="shared" si="745"/>
        <v>3.8788319845226815</v>
      </c>
      <c r="AR840" s="56">
        <f t="shared" si="792"/>
        <v>4597.1879555265559</v>
      </c>
      <c r="AS840" s="56">
        <f t="shared" si="792"/>
        <v>-0.24395134274285135</v>
      </c>
      <c r="AT840" s="56">
        <f t="shared" si="792"/>
        <v>1645.6292547662706</v>
      </c>
      <c r="AU840" s="55">
        <f t="shared" si="776"/>
        <v>0.31005890174502254</v>
      </c>
      <c r="AV840" s="56">
        <f t="shared" si="746"/>
        <v>11548.268154218456</v>
      </c>
      <c r="AW840" s="53">
        <f t="shared" si="747"/>
        <v>1.032094387760624E-2</v>
      </c>
      <c r="AX840" s="53">
        <f t="shared" si="748"/>
        <v>9.6760504286222626E-2</v>
      </c>
      <c r="AY840" s="56">
        <f t="shared" si="749"/>
        <v>676.6363362456616</v>
      </c>
      <c r="AZ840" s="56">
        <f t="shared" si="750"/>
        <v>399.62876696319819</v>
      </c>
      <c r="BA840" s="53">
        <f t="shared" si="751"/>
        <v>7.4403432051347793E-3</v>
      </c>
      <c r="BB840" s="56">
        <f t="shared" si="752"/>
        <v>277.11856685531524</v>
      </c>
      <c r="BC840" s="56">
        <f t="shared" si="753"/>
        <v>-0.11099757285182932</v>
      </c>
      <c r="BD840" s="53">
        <f t="shared" si="754"/>
        <v>-9.9200997470409903E-8</v>
      </c>
      <c r="BE840" s="32">
        <f t="shared" si="755"/>
        <v>6.1114451556623939</v>
      </c>
      <c r="BF840" s="53">
        <f t="shared" si="756"/>
        <v>1.1786427431672189E-6</v>
      </c>
      <c r="BG840" s="51">
        <f t="shared" si="777"/>
        <v>6.1114463343051373</v>
      </c>
      <c r="BH840" s="51">
        <f t="shared" si="757"/>
        <v>-8.937222144502396E-3</v>
      </c>
      <c r="BI840" s="51">
        <f t="shared" si="758"/>
        <v>-8.3787891095539593E-2</v>
      </c>
    </row>
    <row r="841" spans="1:61" ht="12.75" customHeight="1" x14ac:dyDescent="0.2">
      <c r="A841" s="45">
        <f t="shared" si="759"/>
        <v>815</v>
      </c>
      <c r="B841" s="57">
        <f t="shared" si="778"/>
        <v>9.6760504286222626E-2</v>
      </c>
      <c r="C841" s="16">
        <f t="shared" si="760"/>
        <v>8.8033015079872712E-2</v>
      </c>
      <c r="D841" s="34">
        <f t="shared" si="761"/>
        <v>1</v>
      </c>
      <c r="E841" s="49">
        <f t="shared" si="779"/>
        <v>7.621816304368445E-2</v>
      </c>
      <c r="F841" s="49">
        <f t="shared" si="762"/>
        <v>4.4052292914086889E-2</v>
      </c>
      <c r="G841" s="20">
        <f t="shared" si="733"/>
        <v>4.4052292914086889E-2</v>
      </c>
      <c r="H841" s="49">
        <f t="shared" si="763"/>
        <v>30.026907201487973</v>
      </c>
      <c r="I841" s="20">
        <f t="shared" si="734"/>
        <v>30.026907201487973</v>
      </c>
      <c r="J841" s="57">
        <f t="shared" si="764"/>
        <v>0</v>
      </c>
      <c r="K841" s="16">
        <f t="shared" si="735"/>
        <v>30.026907201487973</v>
      </c>
      <c r="L841" s="34">
        <f t="shared" si="765"/>
        <v>1</v>
      </c>
      <c r="M841" s="49">
        <f t="shared" si="780"/>
        <v>59.973122098973022</v>
      </c>
      <c r="N841" s="20">
        <f t="shared" si="781"/>
        <v>59.973122098973022</v>
      </c>
      <c r="O841" s="16">
        <f t="shared" si="766"/>
        <v>30.026877901026978</v>
      </c>
      <c r="P841" s="49">
        <f t="shared" si="782"/>
        <v>4.4052292914086896E-2</v>
      </c>
      <c r="Q841" s="20">
        <f t="shared" si="736"/>
        <v>4.4052292914086896E-2</v>
      </c>
      <c r="R841" s="49">
        <f t="shared" si="783"/>
        <v>8.8033015079012622E-2</v>
      </c>
      <c r="S841" s="20">
        <f t="shared" si="737"/>
        <v>8.8033015079012622E-2</v>
      </c>
      <c r="T841" s="57">
        <f t="shared" si="784"/>
        <v>-8.3787891095539593E-2</v>
      </c>
      <c r="U841" s="16">
        <f t="shared" si="767"/>
        <v>-7.569728051855143E-3</v>
      </c>
      <c r="V841" s="16">
        <f t="shared" si="785"/>
        <v>-7.569728051855143E-3</v>
      </c>
      <c r="W841" s="34">
        <f t="shared" si="738"/>
        <v>4</v>
      </c>
      <c r="X841" s="49">
        <f t="shared" si="786"/>
        <v>59.973093087525555</v>
      </c>
      <c r="Y841" s="20">
        <f t="shared" si="787"/>
        <v>59.973093087525555</v>
      </c>
      <c r="Z841" s="16">
        <f t="shared" si="768"/>
        <v>30.026906912474445</v>
      </c>
      <c r="AA841" s="49">
        <f t="shared" si="739"/>
        <v>-4.3751256464683967E-3</v>
      </c>
      <c r="AB841" s="20">
        <f t="shared" si="769"/>
        <v>359.99562487435355</v>
      </c>
      <c r="AC841" s="49">
        <f t="shared" si="770"/>
        <v>8.7431405556103996E-3</v>
      </c>
      <c r="AD841" s="20">
        <f t="shared" si="771"/>
        <v>359.99125685944438</v>
      </c>
      <c r="AF841" s="58">
        <f t="shared" si="788"/>
        <v>6.1114463343051373</v>
      </c>
      <c r="AG841" s="51">
        <f t="shared" si="772"/>
        <v>366.68678005830822</v>
      </c>
      <c r="AH841" s="16">
        <f t="shared" si="773"/>
        <v>250.01371367611927</v>
      </c>
      <c r="AI841" s="52">
        <f t="shared" si="740"/>
        <v>159.85156325323325</v>
      </c>
      <c r="AJ841" s="52">
        <f t="shared" si="774"/>
        <v>4.8427418560549995E-2</v>
      </c>
      <c r="AK841" s="16">
        <f t="shared" si="789"/>
        <v>39.449291368787328</v>
      </c>
      <c r="AL841" s="16">
        <f t="shared" si="790"/>
        <v>39.444916243140881</v>
      </c>
      <c r="AM841" s="32">
        <f t="shared" si="741"/>
        <v>6.1114462809680505</v>
      </c>
      <c r="AN841" s="32">
        <f t="shared" si="742"/>
        <v>-8.0742398502583405E-4</v>
      </c>
      <c r="AO841" s="32">
        <f t="shared" si="743"/>
        <v>4.7194772888917331</v>
      </c>
      <c r="AP841" s="32">
        <f t="shared" si="744"/>
        <v>-8.0742398502583405E-4</v>
      </c>
      <c r="AQ841" s="32">
        <f t="shared" si="745"/>
        <v>3.8828223967615809</v>
      </c>
      <c r="AR841" s="56">
        <f t="shared" si="792"/>
        <v>4601.9074328154475</v>
      </c>
      <c r="AS841" s="56">
        <f t="shared" si="792"/>
        <v>-0.24475876672787719</v>
      </c>
      <c r="AT841" s="56">
        <f t="shared" si="792"/>
        <v>1649.5120771630322</v>
      </c>
      <c r="AU841" s="55">
        <f t="shared" si="776"/>
        <v>0.31005890174502254</v>
      </c>
      <c r="AV841" s="56">
        <f t="shared" si="746"/>
        <v>11548.272233673744</v>
      </c>
      <c r="AW841" s="53">
        <f t="shared" si="747"/>
        <v>1.0320947523506084E-2</v>
      </c>
      <c r="AX841" s="53">
        <f t="shared" si="748"/>
        <v>9.6760521376669004E-2</v>
      </c>
      <c r="AY841" s="56">
        <f t="shared" si="749"/>
        <v>676.63621673393436</v>
      </c>
      <c r="AZ841" s="56">
        <f t="shared" si="750"/>
        <v>399.62890813308314</v>
      </c>
      <c r="BA841" s="53">
        <f t="shared" si="751"/>
        <v>7.4403432051347793E-3</v>
      </c>
      <c r="BB841" s="56">
        <f t="shared" si="752"/>
        <v>277.11866474815838</v>
      </c>
      <c r="BC841" s="56">
        <f t="shared" si="753"/>
        <v>-0.1113561473071627</v>
      </c>
      <c r="BD841" s="53">
        <f t="shared" si="754"/>
        <v>-9.9521463429462572E-8</v>
      </c>
      <c r="BE841" s="32">
        <f t="shared" si="755"/>
        <v>6.1114462347836742</v>
      </c>
      <c r="BF841" s="53">
        <f t="shared" si="756"/>
        <v>1.1807561069827456E-6</v>
      </c>
      <c r="BG841" s="51">
        <f t="shared" si="777"/>
        <v>6.1114474155397813</v>
      </c>
      <c r="BH841" s="51">
        <f t="shared" si="757"/>
        <v>-8.9372221442234352E-3</v>
      </c>
      <c r="BI841" s="51">
        <f t="shared" si="758"/>
        <v>-8.3787876293784688E-2</v>
      </c>
    </row>
    <row r="842" spans="1:61" ht="12.75" customHeight="1" x14ac:dyDescent="0.2">
      <c r="A842" s="45">
        <f t="shared" si="759"/>
        <v>816</v>
      </c>
      <c r="B842" s="57">
        <f t="shared" si="778"/>
        <v>9.6760521376669004E-2</v>
      </c>
      <c r="C842" s="16">
        <f t="shared" si="760"/>
        <v>8.8017380821042934E-2</v>
      </c>
      <c r="D842" s="34">
        <f t="shared" si="761"/>
        <v>1</v>
      </c>
      <c r="E842" s="49">
        <f t="shared" si="779"/>
        <v>7.6204604749218516E-2</v>
      </c>
      <c r="F842" s="49">
        <f t="shared" si="762"/>
        <v>4.4044508005985798E-2</v>
      </c>
      <c r="G842" s="20">
        <f t="shared" si="733"/>
        <v>4.4044508005985798E-2</v>
      </c>
      <c r="H842" s="49">
        <f t="shared" si="763"/>
        <v>30.026936202546182</v>
      </c>
      <c r="I842" s="20">
        <f t="shared" si="734"/>
        <v>30.026936202546182</v>
      </c>
      <c r="J842" s="57">
        <f t="shared" si="764"/>
        <v>0</v>
      </c>
      <c r="K842" s="16">
        <f t="shared" si="735"/>
        <v>30.026936202546182</v>
      </c>
      <c r="L842" s="34">
        <f t="shared" si="765"/>
        <v>1</v>
      </c>
      <c r="M842" s="49">
        <f t="shared" si="780"/>
        <v>59.973093087525555</v>
      </c>
      <c r="N842" s="20">
        <f t="shared" si="781"/>
        <v>59.973093087525555</v>
      </c>
      <c r="O842" s="16">
        <f t="shared" si="766"/>
        <v>30.026906912474445</v>
      </c>
      <c r="P842" s="49">
        <f t="shared" si="782"/>
        <v>4.4044508005985805E-2</v>
      </c>
      <c r="Q842" s="20">
        <f t="shared" si="736"/>
        <v>4.4044508005985805E-2</v>
      </c>
      <c r="R842" s="49">
        <f t="shared" si="783"/>
        <v>8.8017380819901347E-2</v>
      </c>
      <c r="S842" s="20">
        <f t="shared" si="737"/>
        <v>8.8017380819901347E-2</v>
      </c>
      <c r="T842" s="57">
        <f t="shared" si="784"/>
        <v>-8.3787876293784688E-2</v>
      </c>
      <c r="U842" s="16">
        <f t="shared" si="767"/>
        <v>-7.5832715445661725E-3</v>
      </c>
      <c r="V842" s="16">
        <f t="shared" si="785"/>
        <v>-7.5832715445661725E-3</v>
      </c>
      <c r="W842" s="34">
        <f t="shared" si="738"/>
        <v>4</v>
      </c>
      <c r="X842" s="49">
        <f t="shared" si="786"/>
        <v>59.973064087502799</v>
      </c>
      <c r="Y842" s="20">
        <f t="shared" si="787"/>
        <v>59.973064087502799</v>
      </c>
      <c r="Z842" s="16">
        <f t="shared" si="768"/>
        <v>30.026935912497201</v>
      </c>
      <c r="AA842" s="49">
        <f t="shared" si="739"/>
        <v>-4.3829585888145121E-3</v>
      </c>
      <c r="AB842" s="20">
        <f t="shared" si="769"/>
        <v>359.99561704141121</v>
      </c>
      <c r="AC842" s="49">
        <f t="shared" si="770"/>
        <v>8.7587860741905835E-3</v>
      </c>
      <c r="AD842" s="20">
        <f t="shared" si="771"/>
        <v>359.99124121392583</v>
      </c>
      <c r="AF842" s="58">
        <f t="shared" si="788"/>
        <v>6.1114474155397813</v>
      </c>
      <c r="AG842" s="51">
        <f t="shared" si="772"/>
        <v>366.68684493238686</v>
      </c>
      <c r="AH842" s="16">
        <f t="shared" si="773"/>
        <v>250.0137579084456</v>
      </c>
      <c r="AI842" s="52">
        <f t="shared" si="740"/>
        <v>159.85161981498766</v>
      </c>
      <c r="AJ842" s="52">
        <f t="shared" si="774"/>
        <v>4.8427466594773705E-2</v>
      </c>
      <c r="AK842" s="16">
        <f t="shared" si="789"/>
        <v>39.497718835382102</v>
      </c>
      <c r="AL842" s="16">
        <f t="shared" si="790"/>
        <v>39.49333587679331</v>
      </c>
      <c r="AM842" s="32">
        <f t="shared" si="741"/>
        <v>6.1114473620116563</v>
      </c>
      <c r="AN842" s="32">
        <f t="shared" si="742"/>
        <v>-8.0886874287987146E-4</v>
      </c>
      <c r="AO842" s="32">
        <f t="shared" si="743"/>
        <v>4.7161951348500804</v>
      </c>
      <c r="AP842" s="32">
        <f t="shared" si="744"/>
        <v>-8.0886874287987146E-4</v>
      </c>
      <c r="AQ842" s="32">
        <f t="shared" si="745"/>
        <v>3.8868100427800258</v>
      </c>
      <c r="AR842" s="56">
        <f t="shared" si="792"/>
        <v>4606.6236279502973</v>
      </c>
      <c r="AS842" s="56">
        <f t="shared" si="792"/>
        <v>-0.24556763547075705</v>
      </c>
      <c r="AT842" s="56">
        <f t="shared" si="792"/>
        <v>1653.3988872058123</v>
      </c>
      <c r="AU842" s="55">
        <f t="shared" si="776"/>
        <v>0.31005890174502254</v>
      </c>
      <c r="AV842" s="56">
        <f t="shared" si="746"/>
        <v>11548.276319905523</v>
      </c>
      <c r="AW842" s="53">
        <f t="shared" si="747"/>
        <v>1.032095117546223E-2</v>
      </c>
      <c r="AX842" s="53">
        <f t="shared" si="748"/>
        <v>9.6760538495501772E-2</v>
      </c>
      <c r="AY842" s="56">
        <f t="shared" si="749"/>
        <v>676.63609702374629</v>
      </c>
      <c r="AZ842" s="56">
        <f t="shared" si="750"/>
        <v>399.62904953746914</v>
      </c>
      <c r="BA842" s="53">
        <f t="shared" si="751"/>
        <v>7.4403432051347793E-3</v>
      </c>
      <c r="BB842" s="56">
        <f t="shared" si="752"/>
        <v>277.11876280361389</v>
      </c>
      <c r="BC842" s="56">
        <f t="shared" si="753"/>
        <v>-0.11171531733674556</v>
      </c>
      <c r="BD842" s="53">
        <f t="shared" si="754"/>
        <v>-9.9842461666456991E-8</v>
      </c>
      <c r="BE842" s="32">
        <f t="shared" si="755"/>
        <v>6.1114473156973199</v>
      </c>
      <c r="BF842" s="53">
        <f t="shared" si="756"/>
        <v>1.1828686745050639E-6</v>
      </c>
      <c r="BG842" s="51">
        <f t="shared" si="777"/>
        <v>6.111448498565994</v>
      </c>
      <c r="BH842" s="51">
        <f t="shared" si="757"/>
        <v>-8.9372221439440788E-3</v>
      </c>
      <c r="BI842" s="51">
        <f t="shared" si="758"/>
        <v>-8.3787861467450708E-2</v>
      </c>
    </row>
    <row r="843" spans="1:61" ht="12.75" customHeight="1" x14ac:dyDescent="0.2">
      <c r="A843" s="45">
        <f t="shared" si="759"/>
        <v>817</v>
      </c>
      <c r="B843" s="57">
        <f t="shared" si="778"/>
        <v>9.6760538495501772E-2</v>
      </c>
      <c r="C843" s="16">
        <f t="shared" si="760"/>
        <v>8.8001752421348556E-2</v>
      </c>
      <c r="D843" s="34">
        <f t="shared" si="761"/>
        <v>1</v>
      </c>
      <c r="E843" s="49">
        <f t="shared" si="779"/>
        <v>7.6191051544216043E-2</v>
      </c>
      <c r="F843" s="49">
        <f t="shared" si="762"/>
        <v>4.4036726000936166E-2</v>
      </c>
      <c r="G843" s="20">
        <f t="shared" si="733"/>
        <v>4.4036726000936166E-2</v>
      </c>
      <c r="H843" s="49">
        <f t="shared" si="763"/>
        <v>30.026965192185422</v>
      </c>
      <c r="I843" s="20">
        <f t="shared" si="734"/>
        <v>30.026965192185422</v>
      </c>
      <c r="J843" s="57">
        <f t="shared" si="764"/>
        <v>0</v>
      </c>
      <c r="K843" s="16">
        <f t="shared" si="735"/>
        <v>30.026965192185422</v>
      </c>
      <c r="L843" s="34">
        <f t="shared" si="765"/>
        <v>1</v>
      </c>
      <c r="M843" s="49">
        <f t="shared" si="780"/>
        <v>59.973064087502799</v>
      </c>
      <c r="N843" s="20">
        <f t="shared" si="781"/>
        <v>59.973064087502799</v>
      </c>
      <c r="O843" s="16">
        <f t="shared" si="766"/>
        <v>30.026935912497201</v>
      </c>
      <c r="P843" s="49">
        <f t="shared" si="782"/>
        <v>4.4036726000936173E-2</v>
      </c>
      <c r="Q843" s="20">
        <f t="shared" si="736"/>
        <v>4.4036726000936173E-2</v>
      </c>
      <c r="R843" s="49">
        <f t="shared" si="783"/>
        <v>8.8001752422539617E-2</v>
      </c>
      <c r="S843" s="20">
        <f t="shared" si="737"/>
        <v>8.8001752422539617E-2</v>
      </c>
      <c r="T843" s="57">
        <f t="shared" si="784"/>
        <v>-8.3787861467450708E-2</v>
      </c>
      <c r="U843" s="16">
        <f t="shared" si="767"/>
        <v>-7.5968099232346653E-3</v>
      </c>
      <c r="V843" s="16">
        <f t="shared" si="785"/>
        <v>-7.5968099232346653E-3</v>
      </c>
      <c r="W843" s="34">
        <f t="shared" si="738"/>
        <v>4</v>
      </c>
      <c r="X843" s="49">
        <f t="shared" si="786"/>
        <v>59.973035098900468</v>
      </c>
      <c r="Y843" s="20">
        <f t="shared" si="787"/>
        <v>59.973035098900468</v>
      </c>
      <c r="Z843" s="16">
        <f t="shared" si="768"/>
        <v>30.026964901099532</v>
      </c>
      <c r="AA843" s="49">
        <f t="shared" si="739"/>
        <v>-4.3907885916301768E-3</v>
      </c>
      <c r="AB843" s="20">
        <f t="shared" si="769"/>
        <v>359.99560921140835</v>
      </c>
      <c r="AC843" s="49">
        <f t="shared" si="770"/>
        <v>8.7744256687077842E-3</v>
      </c>
      <c r="AD843" s="20">
        <f t="shared" si="771"/>
        <v>359.99122557433128</v>
      </c>
      <c r="AF843" s="58">
        <f t="shared" si="788"/>
        <v>6.111448498565994</v>
      </c>
      <c r="AG843" s="51">
        <f t="shared" si="772"/>
        <v>366.68690991395965</v>
      </c>
      <c r="AH843" s="16">
        <f t="shared" si="773"/>
        <v>250.01380221406342</v>
      </c>
      <c r="AI843" s="52">
        <f t="shared" si="740"/>
        <v>159.85167647047305</v>
      </c>
      <c r="AJ843" s="52">
        <f t="shared" si="774"/>
        <v>4.8427514592560783E-2</v>
      </c>
      <c r="AK843" s="16">
        <f t="shared" si="789"/>
        <v>39.546146349974663</v>
      </c>
      <c r="AL843" s="16">
        <f t="shared" si="790"/>
        <v>39.541755561383013</v>
      </c>
      <c r="AM843" s="32">
        <f t="shared" si="741"/>
        <v>6.1114484448465616</v>
      </c>
      <c r="AN843" s="32">
        <f t="shared" si="742"/>
        <v>-8.1031295599374574E-4</v>
      </c>
      <c r="AO843" s="32">
        <f t="shared" si="743"/>
        <v>4.712909609433888</v>
      </c>
      <c r="AP843" s="32">
        <f t="shared" si="744"/>
        <v>-8.1031295599374574E-4</v>
      </c>
      <c r="AQ843" s="32">
        <f t="shared" si="745"/>
        <v>3.8907949197205411</v>
      </c>
      <c r="AR843" s="56">
        <f t="shared" ref="AR843:AT858" si="793">AR842+AO843</f>
        <v>4611.3365375597314</v>
      </c>
      <c r="AS843" s="56">
        <f t="shared" si="793"/>
        <v>-0.24637794842675079</v>
      </c>
      <c r="AT843" s="56">
        <f t="shared" si="793"/>
        <v>1657.2896821255329</v>
      </c>
      <c r="AU843" s="55">
        <f t="shared" si="776"/>
        <v>0.31005890174502254</v>
      </c>
      <c r="AV843" s="56">
        <f t="shared" si="746"/>
        <v>11548.28041290878</v>
      </c>
      <c r="AW843" s="53">
        <f t="shared" si="747"/>
        <v>1.0320954833470198E-2</v>
      </c>
      <c r="AX843" s="53">
        <f t="shared" si="748"/>
        <v>9.6760555642699919E-2</v>
      </c>
      <c r="AY843" s="56">
        <f t="shared" si="749"/>
        <v>676.63597711524505</v>
      </c>
      <c r="AZ843" s="56">
        <f t="shared" si="750"/>
        <v>399.62919117618264</v>
      </c>
      <c r="BA843" s="53">
        <f t="shared" si="751"/>
        <v>7.4403432051347793E-3</v>
      </c>
      <c r="BB843" s="56">
        <f t="shared" si="752"/>
        <v>277.11886102156154</v>
      </c>
      <c r="BC843" s="56">
        <f t="shared" si="753"/>
        <v>-0.1120750824991319</v>
      </c>
      <c r="BD843" s="53">
        <f t="shared" si="754"/>
        <v>-1.0016399178686304E-7</v>
      </c>
      <c r="BE843" s="32">
        <f t="shared" si="755"/>
        <v>6.1114483984020023</v>
      </c>
      <c r="BF843" s="53">
        <f t="shared" si="756"/>
        <v>1.1849804443187488E-6</v>
      </c>
      <c r="BG843" s="51">
        <f t="shared" si="777"/>
        <v>6.1114495833824467</v>
      </c>
      <c r="BH843" s="51">
        <f t="shared" si="757"/>
        <v>-8.9372221436643303E-3</v>
      </c>
      <c r="BI843" s="51">
        <f t="shared" si="758"/>
        <v>-8.3787846616555917E-2</v>
      </c>
    </row>
    <row r="844" spans="1:61" ht="12.75" customHeight="1" x14ac:dyDescent="0.2">
      <c r="A844" s="45">
        <f t="shared" si="759"/>
        <v>818</v>
      </c>
      <c r="B844" s="57">
        <f t="shared" si="778"/>
        <v>9.6760555642699919E-2</v>
      </c>
      <c r="C844" s="16">
        <f t="shared" si="760"/>
        <v>8.798612997395594E-2</v>
      </c>
      <c r="D844" s="34">
        <f t="shared" si="761"/>
        <v>1</v>
      </c>
      <c r="E844" s="49">
        <f t="shared" si="779"/>
        <v>7.6177503509327157E-2</v>
      </c>
      <c r="F844" s="49">
        <f t="shared" si="762"/>
        <v>4.4028946945580724E-2</v>
      </c>
      <c r="G844" s="20">
        <f t="shared" si="733"/>
        <v>4.4028946945580724E-2</v>
      </c>
      <c r="H844" s="49">
        <f t="shared" si="763"/>
        <v>30.02699417041001</v>
      </c>
      <c r="I844" s="20">
        <f t="shared" si="734"/>
        <v>30.02699417041001</v>
      </c>
      <c r="J844" s="57">
        <f t="shared" si="764"/>
        <v>0</v>
      </c>
      <c r="K844" s="16">
        <f t="shared" si="735"/>
        <v>30.02699417041001</v>
      </c>
      <c r="L844" s="34">
        <f t="shared" si="765"/>
        <v>1</v>
      </c>
      <c r="M844" s="49">
        <f t="shared" si="780"/>
        <v>59.973035098900482</v>
      </c>
      <c r="N844" s="20">
        <f t="shared" si="781"/>
        <v>59.973035098900482</v>
      </c>
      <c r="O844" s="16">
        <f t="shared" si="766"/>
        <v>30.026964901099518</v>
      </c>
      <c r="P844" s="49">
        <f t="shared" si="782"/>
        <v>4.4028946945580724E-2</v>
      </c>
      <c r="Q844" s="20">
        <f t="shared" si="736"/>
        <v>4.4028946945580724E-2</v>
      </c>
      <c r="R844" s="49">
        <f t="shared" si="783"/>
        <v>8.798612996874404E-2</v>
      </c>
      <c r="S844" s="20">
        <f t="shared" si="737"/>
        <v>8.798612996874404E-2</v>
      </c>
      <c r="T844" s="57">
        <f t="shared" si="784"/>
        <v>-8.3787846616555917E-2</v>
      </c>
      <c r="U844" s="16">
        <f t="shared" si="767"/>
        <v>-7.6103431072287592E-3</v>
      </c>
      <c r="V844" s="16">
        <f t="shared" si="785"/>
        <v>-7.6103431072287592E-3</v>
      </c>
      <c r="W844" s="34">
        <f t="shared" si="738"/>
        <v>4</v>
      </c>
      <c r="X844" s="49">
        <f t="shared" si="786"/>
        <v>59.973006121714242</v>
      </c>
      <c r="Y844" s="20">
        <f t="shared" si="787"/>
        <v>59.973006121714242</v>
      </c>
      <c r="Z844" s="16">
        <f t="shared" si="768"/>
        <v>30.026993878285758</v>
      </c>
      <c r="AA844" s="49">
        <f t="shared" si="739"/>
        <v>-4.3986156082915177E-3</v>
      </c>
      <c r="AB844" s="20">
        <f t="shared" si="769"/>
        <v>359.9956013843917</v>
      </c>
      <c r="AC844" s="49">
        <f t="shared" si="770"/>
        <v>8.7900592463661387E-3</v>
      </c>
      <c r="AD844" s="20">
        <f t="shared" si="771"/>
        <v>359.99120994075361</v>
      </c>
      <c r="AF844" s="58">
        <f t="shared" si="788"/>
        <v>6.1114495833824467</v>
      </c>
      <c r="AG844" s="51">
        <f t="shared" si="772"/>
        <v>366.68697500294678</v>
      </c>
      <c r="AH844" s="16">
        <f t="shared" si="773"/>
        <v>250.01384659291827</v>
      </c>
      <c r="AI844" s="52">
        <f t="shared" si="740"/>
        <v>159.85173321961983</v>
      </c>
      <c r="AJ844" s="52">
        <f t="shared" si="774"/>
        <v>4.8427562553854386E-2</v>
      </c>
      <c r="AK844" s="16">
        <f t="shared" si="789"/>
        <v>39.594573912528517</v>
      </c>
      <c r="AL844" s="16">
        <f t="shared" si="790"/>
        <v>39.590175296920222</v>
      </c>
      <c r="AM844" s="32">
        <f t="shared" si="741"/>
        <v>6.1114495294714395</v>
      </c>
      <c r="AN844" s="32">
        <f t="shared" si="742"/>
        <v>-8.1175661576766913E-4</v>
      </c>
      <c r="AO844" s="32">
        <f t="shared" si="743"/>
        <v>4.7096207149731377</v>
      </c>
      <c r="AP844" s="32">
        <f t="shared" si="744"/>
        <v>-8.1175661576766913E-4</v>
      </c>
      <c r="AQ844" s="32">
        <f t="shared" si="745"/>
        <v>3.8947770247310167</v>
      </c>
      <c r="AR844" s="56">
        <f t="shared" si="793"/>
        <v>4616.0461582747048</v>
      </c>
      <c r="AS844" s="56">
        <f t="shared" si="793"/>
        <v>-0.24718970504251844</v>
      </c>
      <c r="AT844" s="56">
        <f t="shared" si="793"/>
        <v>1661.1844591502638</v>
      </c>
      <c r="AU844" s="55">
        <f t="shared" si="776"/>
        <v>0.31005890174502254</v>
      </c>
      <c r="AV844" s="56">
        <f t="shared" si="746"/>
        <v>11548.284512678483</v>
      </c>
      <c r="AW844" s="53">
        <f t="shared" si="747"/>
        <v>1.0320958497525486E-2</v>
      </c>
      <c r="AX844" s="53">
        <f t="shared" si="748"/>
        <v>9.6760572818242283E-2</v>
      </c>
      <c r="AY844" s="56">
        <f t="shared" si="749"/>
        <v>676.63585700857811</v>
      </c>
      <c r="AZ844" s="56">
        <f t="shared" si="750"/>
        <v>399.62933304904959</v>
      </c>
      <c r="BA844" s="53">
        <f t="shared" si="751"/>
        <v>7.4403432051347793E-3</v>
      </c>
      <c r="BB844" s="56">
        <f t="shared" si="752"/>
        <v>277.11895940188049</v>
      </c>
      <c r="BC844" s="56">
        <f t="shared" si="753"/>
        <v>-0.11243544235196623</v>
      </c>
      <c r="BD844" s="53">
        <f t="shared" si="754"/>
        <v>-1.0048605339533782E-7</v>
      </c>
      <c r="BE844" s="32">
        <f t="shared" si="755"/>
        <v>6.1114494828963934</v>
      </c>
      <c r="BF844" s="53">
        <f t="shared" si="756"/>
        <v>1.1870914038465231E-6</v>
      </c>
      <c r="BG844" s="51">
        <f t="shared" si="777"/>
        <v>6.1114506699877973</v>
      </c>
      <c r="BH844" s="51">
        <f t="shared" si="757"/>
        <v>-8.9372221433841898E-3</v>
      </c>
      <c r="BI844" s="51">
        <f t="shared" si="758"/>
        <v>-8.3787831741118562E-2</v>
      </c>
    </row>
    <row r="845" spans="1:61" ht="12.75" customHeight="1" x14ac:dyDescent="0.2">
      <c r="A845" s="45">
        <f t="shared" si="759"/>
        <v>819</v>
      </c>
      <c r="B845" s="57">
        <f t="shared" si="778"/>
        <v>9.6760572818242283E-2</v>
      </c>
      <c r="C845" s="16">
        <f t="shared" si="760"/>
        <v>8.797051357186092E-2</v>
      </c>
      <c r="D845" s="34">
        <f t="shared" si="761"/>
        <v>1</v>
      </c>
      <c r="E845" s="49">
        <f t="shared" si="779"/>
        <v>7.6163960725054172E-2</v>
      </c>
      <c r="F845" s="49">
        <f t="shared" si="762"/>
        <v>4.4021170886477098E-2</v>
      </c>
      <c r="G845" s="20">
        <f t="shared" si="733"/>
        <v>4.4021170886477098E-2</v>
      </c>
      <c r="H845" s="49">
        <f t="shared" si="763"/>
        <v>30.027023137224358</v>
      </c>
      <c r="I845" s="20">
        <f t="shared" si="734"/>
        <v>30.027023137224358</v>
      </c>
      <c r="J845" s="57">
        <f t="shared" si="764"/>
        <v>0</v>
      </c>
      <c r="K845" s="16">
        <f t="shared" si="735"/>
        <v>30.027023137224358</v>
      </c>
      <c r="L845" s="34">
        <f t="shared" si="765"/>
        <v>1</v>
      </c>
      <c r="M845" s="49">
        <f t="shared" si="780"/>
        <v>59.973006121714242</v>
      </c>
      <c r="N845" s="20">
        <f t="shared" si="781"/>
        <v>59.973006121714242</v>
      </c>
      <c r="O845" s="16">
        <f t="shared" si="766"/>
        <v>30.026993878285758</v>
      </c>
      <c r="P845" s="49">
        <f t="shared" si="782"/>
        <v>4.4021170886477091E-2</v>
      </c>
      <c r="Q845" s="20">
        <f t="shared" si="736"/>
        <v>4.4021170886477091E-2</v>
      </c>
      <c r="R845" s="49">
        <f t="shared" si="783"/>
        <v>8.7970513569414183E-2</v>
      </c>
      <c r="S845" s="20">
        <f t="shared" si="737"/>
        <v>8.7970513569414183E-2</v>
      </c>
      <c r="T845" s="57">
        <f t="shared" si="784"/>
        <v>-8.3787831741118562E-2</v>
      </c>
      <c r="U845" s="16">
        <f t="shared" si="767"/>
        <v>-7.6238710160643902E-3</v>
      </c>
      <c r="V845" s="16">
        <f t="shared" si="785"/>
        <v>-7.6238710160643902E-3</v>
      </c>
      <c r="W845" s="34">
        <f t="shared" si="738"/>
        <v>4</v>
      </c>
      <c r="X845" s="49">
        <f t="shared" si="786"/>
        <v>59.972977155939709</v>
      </c>
      <c r="Y845" s="20">
        <f t="shared" si="787"/>
        <v>59.972977155939709</v>
      </c>
      <c r="Z845" s="16">
        <f t="shared" si="768"/>
        <v>30.027022844060291</v>
      </c>
      <c r="AA845" s="49">
        <f t="shared" si="739"/>
        <v>-4.4064395922599016E-3</v>
      </c>
      <c r="AB845" s="20">
        <f t="shared" si="769"/>
        <v>359.99559356040771</v>
      </c>
      <c r="AC845" s="49">
        <f t="shared" si="770"/>
        <v>8.8056867564421607E-3</v>
      </c>
      <c r="AD845" s="20">
        <f t="shared" si="771"/>
        <v>359.99119431324357</v>
      </c>
      <c r="AF845" s="58">
        <f t="shared" si="788"/>
        <v>6.1114506699877973</v>
      </c>
      <c r="AG845" s="51">
        <f t="shared" si="772"/>
        <v>366.68704019926787</v>
      </c>
      <c r="AH845" s="16">
        <f t="shared" si="773"/>
        <v>250.01389104495539</v>
      </c>
      <c r="AI845" s="52">
        <f t="shared" si="740"/>
        <v>159.85179006235796</v>
      </c>
      <c r="AJ845" s="52">
        <f t="shared" si="774"/>
        <v>4.8427610478768202E-2</v>
      </c>
      <c r="AK845" s="16">
        <f t="shared" si="789"/>
        <v>39.643001523007285</v>
      </c>
      <c r="AL845" s="16">
        <f t="shared" si="790"/>
        <v>39.638595083414998</v>
      </c>
      <c r="AM845" s="32">
        <f t="shared" si="741"/>
        <v>6.1114506158849489</v>
      </c>
      <c r="AN845" s="32">
        <f t="shared" si="742"/>
        <v>-8.1319971361760903E-4</v>
      </c>
      <c r="AO845" s="32">
        <f t="shared" si="743"/>
        <v>4.7063284538002215</v>
      </c>
      <c r="AP845" s="32">
        <f t="shared" si="744"/>
        <v>-8.1319971361760903E-4</v>
      </c>
      <c r="AQ845" s="32">
        <f t="shared" si="745"/>
        <v>3.8987563549612752</v>
      </c>
      <c r="AR845" s="56">
        <f t="shared" si="793"/>
        <v>4620.7524867285047</v>
      </c>
      <c r="AS845" s="56">
        <f t="shared" si="793"/>
        <v>-0.24800290475613604</v>
      </c>
      <c r="AT845" s="56">
        <f t="shared" si="793"/>
        <v>1665.0832155052251</v>
      </c>
      <c r="AU845" s="55">
        <f t="shared" si="776"/>
        <v>0.31005890174502254</v>
      </c>
      <c r="AV845" s="56">
        <f t="shared" si="746"/>
        <v>11548.288619209574</v>
      </c>
      <c r="AW845" s="53">
        <f t="shared" si="747"/>
        <v>1.0320962167623578E-2</v>
      </c>
      <c r="AX845" s="53">
        <f t="shared" si="748"/>
        <v>9.6760590022107712E-2</v>
      </c>
      <c r="AY845" s="56">
        <f t="shared" si="749"/>
        <v>676.63573670389383</v>
      </c>
      <c r="AZ845" s="56">
        <f t="shared" si="750"/>
        <v>399.62947515589491</v>
      </c>
      <c r="BA845" s="53">
        <f t="shared" si="751"/>
        <v>7.4403432051347793E-3</v>
      </c>
      <c r="BB845" s="56">
        <f t="shared" si="752"/>
        <v>277.11905794444942</v>
      </c>
      <c r="BC845" s="56">
        <f t="shared" si="753"/>
        <v>-0.11279639645050565</v>
      </c>
      <c r="BD845" s="53">
        <f t="shared" si="754"/>
        <v>-1.0080864609440469E-7</v>
      </c>
      <c r="BE845" s="32">
        <f t="shared" si="755"/>
        <v>6.1114505691791514</v>
      </c>
      <c r="BF845" s="53">
        <f t="shared" si="756"/>
        <v>1.1892015405341649E-6</v>
      </c>
      <c r="BG845" s="51">
        <f t="shared" si="777"/>
        <v>6.1114517583806922</v>
      </c>
      <c r="BH845" s="51">
        <f t="shared" si="757"/>
        <v>-8.9372221431036607E-3</v>
      </c>
      <c r="BI845" s="51">
        <f t="shared" si="758"/>
        <v>-8.3787816841157117E-2</v>
      </c>
    </row>
    <row r="846" spans="1:61" ht="12.75" customHeight="1" x14ac:dyDescent="0.2">
      <c r="A846" s="45">
        <f t="shared" si="759"/>
        <v>820</v>
      </c>
      <c r="B846" s="57">
        <f t="shared" si="778"/>
        <v>9.6760590022107712E-2</v>
      </c>
      <c r="C846" s="16">
        <f t="shared" si="760"/>
        <v>8.7954903265654139E-2</v>
      </c>
      <c r="D846" s="34">
        <f t="shared" si="761"/>
        <v>1</v>
      </c>
      <c r="E846" s="49">
        <f t="shared" si="779"/>
        <v>7.6150423235185338E-2</v>
      </c>
      <c r="F846" s="49">
        <f t="shared" si="762"/>
        <v>4.4013397848963194E-2</v>
      </c>
      <c r="G846" s="20">
        <f t="shared" si="733"/>
        <v>4.4013397848963194E-2</v>
      </c>
      <c r="H846" s="49">
        <f t="shared" si="763"/>
        <v>30.027052092632893</v>
      </c>
      <c r="I846" s="20">
        <f t="shared" si="734"/>
        <v>30.027052092632893</v>
      </c>
      <c r="J846" s="57">
        <f t="shared" si="764"/>
        <v>0</v>
      </c>
      <c r="K846" s="16">
        <f t="shared" si="735"/>
        <v>30.027052092632893</v>
      </c>
      <c r="L846" s="34">
        <f t="shared" si="765"/>
        <v>1</v>
      </c>
      <c r="M846" s="49">
        <f t="shared" si="780"/>
        <v>59.972977155939695</v>
      </c>
      <c r="N846" s="20">
        <f t="shared" si="781"/>
        <v>59.972977155939695</v>
      </c>
      <c r="O846" s="16">
        <f t="shared" si="766"/>
        <v>30.027022844060305</v>
      </c>
      <c r="P846" s="49">
        <f t="shared" si="782"/>
        <v>4.4013397848963215E-2</v>
      </c>
      <c r="Q846" s="20">
        <f t="shared" si="736"/>
        <v>4.4013397848963215E-2</v>
      </c>
      <c r="R846" s="49">
        <f t="shared" si="783"/>
        <v>8.7954903269205048E-2</v>
      </c>
      <c r="S846" s="20">
        <f t="shared" si="737"/>
        <v>8.7954903269205048E-2</v>
      </c>
      <c r="T846" s="57">
        <f t="shared" si="784"/>
        <v>-8.3787816841157117E-2</v>
      </c>
      <c r="U846" s="16">
        <f t="shared" si="767"/>
        <v>-7.637393605971779E-3</v>
      </c>
      <c r="V846" s="16">
        <f t="shared" si="785"/>
        <v>-7.637393605971779E-3</v>
      </c>
      <c r="W846" s="34">
        <f t="shared" si="738"/>
        <v>4</v>
      </c>
      <c r="X846" s="49">
        <f t="shared" si="786"/>
        <v>59.972948201572422</v>
      </c>
      <c r="Y846" s="20">
        <f t="shared" si="787"/>
        <v>59.972948201572422</v>
      </c>
      <c r="Z846" s="16">
        <f t="shared" si="768"/>
        <v>30.027051798427578</v>
      </c>
      <c r="AA846" s="49">
        <f t="shared" si="739"/>
        <v>-4.4142605182166204E-3</v>
      </c>
      <c r="AB846" s="20">
        <f t="shared" si="769"/>
        <v>359.99558573948178</v>
      </c>
      <c r="AC846" s="49">
        <f t="shared" si="770"/>
        <v>8.8213081072340983E-3</v>
      </c>
      <c r="AD846" s="20">
        <f t="shared" si="771"/>
        <v>359.99117869189274</v>
      </c>
      <c r="AF846" s="58">
        <f t="shared" si="788"/>
        <v>6.1114517583806922</v>
      </c>
      <c r="AG846" s="51">
        <f t="shared" si="772"/>
        <v>366.68710550284152</v>
      </c>
      <c r="AH846" s="16">
        <f t="shared" si="773"/>
        <v>250.01393557011923</v>
      </c>
      <c r="AI846" s="52">
        <f t="shared" si="740"/>
        <v>159.85184699861657</v>
      </c>
      <c r="AJ846" s="52">
        <f t="shared" si="774"/>
        <v>4.8427658367188542E-2</v>
      </c>
      <c r="AK846" s="16">
        <f t="shared" si="789"/>
        <v>39.691429181374474</v>
      </c>
      <c r="AL846" s="16">
        <f t="shared" si="790"/>
        <v>39.687014920856257</v>
      </c>
      <c r="AM846" s="32">
        <f t="shared" si="741"/>
        <v>6.1114517040857379</v>
      </c>
      <c r="AN846" s="32">
        <f t="shared" si="742"/>
        <v>-8.1464224487565087E-4</v>
      </c>
      <c r="AO846" s="32">
        <f t="shared" si="743"/>
        <v>4.7030328282513789</v>
      </c>
      <c r="AP846" s="32">
        <f t="shared" si="744"/>
        <v>-8.1464224487565087E-4</v>
      </c>
      <c r="AQ846" s="32">
        <f t="shared" si="745"/>
        <v>3.9027329075613553</v>
      </c>
      <c r="AR846" s="56">
        <f t="shared" si="793"/>
        <v>4625.4555195567564</v>
      </c>
      <c r="AS846" s="56">
        <f t="shared" si="793"/>
        <v>-0.24881754700101169</v>
      </c>
      <c r="AT846" s="56">
        <f t="shared" si="793"/>
        <v>1668.9859484127865</v>
      </c>
      <c r="AU846" s="55">
        <f t="shared" si="776"/>
        <v>0.31005890174502254</v>
      </c>
      <c r="AV846" s="56">
        <f t="shared" si="746"/>
        <v>11548.292732496931</v>
      </c>
      <c r="AW846" s="53">
        <f t="shared" si="747"/>
        <v>1.0320965843759897E-2</v>
      </c>
      <c r="AX846" s="53">
        <f t="shared" si="748"/>
        <v>9.6760607254274697E-2</v>
      </c>
      <c r="AY846" s="56">
        <f t="shared" si="749"/>
        <v>676.63561620134271</v>
      </c>
      <c r="AZ846" s="56">
        <f t="shared" si="750"/>
        <v>399.62961749654141</v>
      </c>
      <c r="BA846" s="53">
        <f t="shared" si="751"/>
        <v>7.4403432051347793E-3</v>
      </c>
      <c r="BB846" s="56">
        <f t="shared" si="752"/>
        <v>277.11915664914545</v>
      </c>
      <c r="BC846" s="56">
        <f t="shared" si="753"/>
        <v>-0.11315794434415238</v>
      </c>
      <c r="BD846" s="53">
        <f t="shared" si="754"/>
        <v>-1.0113176948135442E-7</v>
      </c>
      <c r="BE846" s="32">
        <f t="shared" si="755"/>
        <v>6.1114516572489226</v>
      </c>
      <c r="BF846" s="53">
        <f t="shared" si="756"/>
        <v>1.1913108475542907E-6</v>
      </c>
      <c r="BG846" s="51">
        <f t="shared" si="777"/>
        <v>6.1114528485597699</v>
      </c>
      <c r="BH846" s="51">
        <f t="shared" si="757"/>
        <v>-8.9372221428227448E-3</v>
      </c>
      <c r="BI846" s="51">
        <f t="shared" si="758"/>
        <v>-8.3787801916690149E-2</v>
      </c>
    </row>
    <row r="847" spans="1:61" ht="12.75" customHeight="1" x14ac:dyDescent="0.2">
      <c r="A847" s="45">
        <f t="shared" si="759"/>
        <v>821</v>
      </c>
      <c r="B847" s="57">
        <f t="shared" si="778"/>
        <v>9.6760607254274697E-2</v>
      </c>
      <c r="C847" s="16">
        <f t="shared" si="760"/>
        <v>8.793929914702403E-2</v>
      </c>
      <c r="D847" s="34">
        <f t="shared" si="761"/>
        <v>1</v>
      </c>
      <c r="E847" s="49">
        <f t="shared" si="779"/>
        <v>7.6136891119090791E-2</v>
      </c>
      <c r="F847" s="49">
        <f t="shared" si="762"/>
        <v>4.4005627878942806E-2</v>
      </c>
      <c r="G847" s="20">
        <f t="shared" si="733"/>
        <v>4.4005627878942806E-2</v>
      </c>
      <c r="H847" s="49">
        <f t="shared" si="763"/>
        <v>30.027081036640091</v>
      </c>
      <c r="I847" s="20">
        <f t="shared" si="734"/>
        <v>30.027081036640091</v>
      </c>
      <c r="J847" s="57">
        <f t="shared" si="764"/>
        <v>0</v>
      </c>
      <c r="K847" s="16">
        <f t="shared" si="735"/>
        <v>30.027081036640091</v>
      </c>
      <c r="L847" s="34">
        <f t="shared" si="765"/>
        <v>1</v>
      </c>
      <c r="M847" s="49">
        <f t="shared" si="780"/>
        <v>59.972948201572422</v>
      </c>
      <c r="N847" s="20">
        <f t="shared" si="781"/>
        <v>59.972948201572422</v>
      </c>
      <c r="O847" s="16">
        <f t="shared" si="766"/>
        <v>30.027051798427578</v>
      </c>
      <c r="P847" s="49">
        <f t="shared" si="782"/>
        <v>4.4005627878942792E-2</v>
      </c>
      <c r="Q847" s="20">
        <f t="shared" si="736"/>
        <v>4.4005627878942792E-2</v>
      </c>
      <c r="R847" s="49">
        <f t="shared" si="783"/>
        <v>8.7939299141816432E-2</v>
      </c>
      <c r="S847" s="20">
        <f t="shared" si="737"/>
        <v>8.7939299141816432E-2</v>
      </c>
      <c r="T847" s="57">
        <f t="shared" si="784"/>
        <v>-8.3787801916690149E-2</v>
      </c>
      <c r="U847" s="16">
        <f t="shared" si="767"/>
        <v>-7.6509107975993584E-3</v>
      </c>
      <c r="V847" s="16">
        <f t="shared" si="785"/>
        <v>-7.6509107975993584E-3</v>
      </c>
      <c r="W847" s="34">
        <f t="shared" si="738"/>
        <v>4</v>
      </c>
      <c r="X847" s="49">
        <f t="shared" si="786"/>
        <v>59.972919258607902</v>
      </c>
      <c r="Y847" s="20">
        <f t="shared" si="787"/>
        <v>59.972919258607902</v>
      </c>
      <c r="Z847" s="16">
        <f t="shared" si="768"/>
        <v>30.027080741392098</v>
      </c>
      <c r="AA847" s="49">
        <f t="shared" si="739"/>
        <v>-4.4220783402772806E-3</v>
      </c>
      <c r="AB847" s="20">
        <f t="shared" si="769"/>
        <v>359.99557792165973</v>
      </c>
      <c r="AC847" s="49">
        <f t="shared" si="770"/>
        <v>8.8369232489344633E-3</v>
      </c>
      <c r="AD847" s="20">
        <f t="shared" si="771"/>
        <v>359.99116307675109</v>
      </c>
      <c r="AF847" s="58">
        <f t="shared" si="788"/>
        <v>6.1114528485597699</v>
      </c>
      <c r="AG847" s="51">
        <f t="shared" si="772"/>
        <v>366.68717091358621</v>
      </c>
      <c r="AH847" s="16">
        <f t="shared" si="773"/>
        <v>250.01398016835427</v>
      </c>
      <c r="AI847" s="52">
        <f t="shared" si="740"/>
        <v>159.85190402832464</v>
      </c>
      <c r="AJ847" s="52">
        <f t="shared" si="774"/>
        <v>4.8427706219229094E-2</v>
      </c>
      <c r="AK847" s="16">
        <f t="shared" si="789"/>
        <v>39.739856887593703</v>
      </c>
      <c r="AL847" s="16">
        <f t="shared" si="790"/>
        <v>39.735434809253434</v>
      </c>
      <c r="AM847" s="32">
        <f t="shared" si="741"/>
        <v>6.1114527940724459</v>
      </c>
      <c r="AN847" s="32">
        <f t="shared" si="742"/>
        <v>-8.1608420107854185E-4</v>
      </c>
      <c r="AO847" s="32">
        <f t="shared" si="743"/>
        <v>4.6997338406638587</v>
      </c>
      <c r="AP847" s="32">
        <f t="shared" si="744"/>
        <v>-8.1608420107854185E-4</v>
      </c>
      <c r="AQ847" s="32">
        <f t="shared" si="745"/>
        <v>3.9067066796849299</v>
      </c>
      <c r="AR847" s="56">
        <f t="shared" si="793"/>
        <v>4630.15525339742</v>
      </c>
      <c r="AS847" s="56">
        <f t="shared" si="793"/>
        <v>-0.24963363120209023</v>
      </c>
      <c r="AT847" s="56">
        <f t="shared" si="793"/>
        <v>1672.8926550924714</v>
      </c>
      <c r="AU847" s="55">
        <f t="shared" si="776"/>
        <v>0.31005890174502254</v>
      </c>
      <c r="AV847" s="56">
        <f t="shared" si="746"/>
        <v>11548.296852535428</v>
      </c>
      <c r="AW847" s="53">
        <f t="shared" si="747"/>
        <v>1.0320969525929856E-2</v>
      </c>
      <c r="AX847" s="53">
        <f t="shared" si="748"/>
        <v>9.6760624514721796E-2</v>
      </c>
      <c r="AY847" s="56">
        <f t="shared" si="749"/>
        <v>676.63549550107541</v>
      </c>
      <c r="AZ847" s="56">
        <f t="shared" si="750"/>
        <v>399.62976007081159</v>
      </c>
      <c r="BA847" s="53">
        <f t="shared" si="751"/>
        <v>7.4403432051347793E-3</v>
      </c>
      <c r="BB847" s="56">
        <f t="shared" si="752"/>
        <v>277.11925551584545</v>
      </c>
      <c r="BC847" s="56">
        <f t="shared" si="753"/>
        <v>-0.11352008558162652</v>
      </c>
      <c r="BD847" s="53">
        <f t="shared" si="754"/>
        <v>-1.014554231528681E-7</v>
      </c>
      <c r="BE847" s="32">
        <f t="shared" si="755"/>
        <v>6.1114527471043472</v>
      </c>
      <c r="BF847" s="53">
        <f t="shared" si="756"/>
        <v>1.1934193125293294E-6</v>
      </c>
      <c r="BG847" s="51">
        <f t="shared" si="777"/>
        <v>6.1114539405236599</v>
      </c>
      <c r="BH847" s="51">
        <f t="shared" si="757"/>
        <v>-8.9372221425414421E-3</v>
      </c>
      <c r="BI847" s="51">
        <f t="shared" si="758"/>
        <v>-8.378778696773638E-2</v>
      </c>
    </row>
    <row r="848" spans="1:61" ht="12.75" customHeight="1" x14ac:dyDescent="0.2">
      <c r="A848" s="45">
        <f t="shared" si="759"/>
        <v>822</v>
      </c>
      <c r="B848" s="57">
        <f t="shared" si="778"/>
        <v>9.6760624514721796E-2</v>
      </c>
      <c r="C848" s="16">
        <f t="shared" si="760"/>
        <v>8.7923701265822274E-2</v>
      </c>
      <c r="D848" s="34">
        <f t="shared" si="761"/>
        <v>1</v>
      </c>
      <c r="E848" s="49">
        <f t="shared" si="779"/>
        <v>7.6123364419918793E-2</v>
      </c>
      <c r="F848" s="49">
        <f t="shared" si="762"/>
        <v>4.3997861001384385E-2</v>
      </c>
      <c r="G848" s="20">
        <f t="shared" si="733"/>
        <v>4.3997861001384385E-2</v>
      </c>
      <c r="H848" s="49">
        <f t="shared" si="763"/>
        <v>30.027109969250525</v>
      </c>
      <c r="I848" s="20">
        <f t="shared" si="734"/>
        <v>30.027109969250525</v>
      </c>
      <c r="J848" s="57">
        <f t="shared" si="764"/>
        <v>0</v>
      </c>
      <c r="K848" s="16">
        <f t="shared" si="735"/>
        <v>30.027109969250525</v>
      </c>
      <c r="L848" s="34">
        <f t="shared" si="765"/>
        <v>1</v>
      </c>
      <c r="M848" s="49">
        <f t="shared" si="780"/>
        <v>59.972919258607902</v>
      </c>
      <c r="N848" s="20">
        <f t="shared" si="781"/>
        <v>59.972919258607902</v>
      </c>
      <c r="O848" s="16">
        <f t="shared" si="766"/>
        <v>30.027080741392098</v>
      </c>
      <c r="P848" s="49">
        <f t="shared" si="782"/>
        <v>4.3997861001384378E-2</v>
      </c>
      <c r="Q848" s="20">
        <f t="shared" si="736"/>
        <v>4.3997861001384378E-2</v>
      </c>
      <c r="R848" s="49">
        <f t="shared" si="783"/>
        <v>8.7923701265159207E-2</v>
      </c>
      <c r="S848" s="20">
        <f t="shared" si="737"/>
        <v>8.7923701265159207E-2</v>
      </c>
      <c r="T848" s="57">
        <f t="shared" si="784"/>
        <v>-8.378778696773638E-2</v>
      </c>
      <c r="U848" s="16">
        <f t="shared" si="767"/>
        <v>-7.664422547817587E-3</v>
      </c>
      <c r="V848" s="16">
        <f t="shared" si="785"/>
        <v>-7.664422547817587E-3</v>
      </c>
      <c r="W848" s="34">
        <f t="shared" si="738"/>
        <v>4</v>
      </c>
      <c r="X848" s="49">
        <f t="shared" si="786"/>
        <v>59.972890327041569</v>
      </c>
      <c r="Y848" s="20">
        <f t="shared" si="787"/>
        <v>59.972890327041569</v>
      </c>
      <c r="Z848" s="16">
        <f t="shared" si="768"/>
        <v>30.027109672958431</v>
      </c>
      <c r="AA848" s="49">
        <f t="shared" si="739"/>
        <v>-4.4298930334929652E-3</v>
      </c>
      <c r="AB848" s="20">
        <f t="shared" si="769"/>
        <v>359.99557010696651</v>
      </c>
      <c r="AC848" s="49">
        <f t="shared" si="770"/>
        <v>8.8525321731974822E-3</v>
      </c>
      <c r="AD848" s="20">
        <f t="shared" si="771"/>
        <v>359.99114746782681</v>
      </c>
      <c r="AF848" s="58">
        <f t="shared" si="788"/>
        <v>6.1114539405236599</v>
      </c>
      <c r="AG848" s="51">
        <f t="shared" si="772"/>
        <v>366.68723643141959</v>
      </c>
      <c r="AH848" s="16">
        <f t="shared" si="773"/>
        <v>250.01402483960428</v>
      </c>
      <c r="AI848" s="52">
        <f t="shared" si="740"/>
        <v>159.85196115141036</v>
      </c>
      <c r="AJ848" s="52">
        <f t="shared" si="774"/>
        <v>4.8427754034889858E-2</v>
      </c>
      <c r="AK848" s="16">
        <f t="shared" si="789"/>
        <v>39.788284641628593</v>
      </c>
      <c r="AL848" s="16">
        <f t="shared" si="790"/>
        <v>39.783854748595104</v>
      </c>
      <c r="AM848" s="32">
        <f t="shared" si="741"/>
        <v>6.1114538858437033</v>
      </c>
      <c r="AN848" s="32">
        <f t="shared" si="742"/>
        <v>-8.1752557762664328E-4</v>
      </c>
      <c r="AO848" s="32">
        <f t="shared" si="743"/>
        <v>4.6964314933787366</v>
      </c>
      <c r="AP848" s="32">
        <f t="shared" si="744"/>
        <v>-8.1752557762664328E-4</v>
      </c>
      <c r="AQ848" s="32">
        <f t="shared" si="745"/>
        <v>3.9106776684859206</v>
      </c>
      <c r="AR848" s="56">
        <f t="shared" si="793"/>
        <v>4634.8516848907984</v>
      </c>
      <c r="AS848" s="56">
        <f t="shared" si="793"/>
        <v>-0.25045115677971685</v>
      </c>
      <c r="AT848" s="56">
        <f t="shared" si="793"/>
        <v>1676.8033327609573</v>
      </c>
      <c r="AU848" s="55">
        <f t="shared" si="776"/>
        <v>0.31005890174502254</v>
      </c>
      <c r="AV848" s="56">
        <f t="shared" si="746"/>
        <v>11548.300979319873</v>
      </c>
      <c r="AW848" s="53">
        <f t="shared" si="747"/>
        <v>1.0320973214128821E-2</v>
      </c>
      <c r="AX848" s="53">
        <f t="shared" si="748"/>
        <v>9.6760641803427194E-2</v>
      </c>
      <c r="AY848" s="56">
        <f t="shared" si="749"/>
        <v>676.63537460324414</v>
      </c>
      <c r="AZ848" s="56">
        <f t="shared" si="750"/>
        <v>399.62990287852591</v>
      </c>
      <c r="BA848" s="53">
        <f t="shared" si="751"/>
        <v>7.4403432051347793E-3</v>
      </c>
      <c r="BB848" s="56">
        <f t="shared" si="752"/>
        <v>277.11935454442499</v>
      </c>
      <c r="BC848" s="56">
        <f t="shared" si="753"/>
        <v>-0.11388281970675962</v>
      </c>
      <c r="BD848" s="53">
        <f t="shared" si="754"/>
        <v>-1.0177960670125788E-7</v>
      </c>
      <c r="BE848" s="32">
        <f t="shared" si="755"/>
        <v>6.1114538387440529</v>
      </c>
      <c r="BF848" s="53">
        <f t="shared" si="756"/>
        <v>1.195526928731765E-6</v>
      </c>
      <c r="BG848" s="51">
        <f t="shared" si="777"/>
        <v>6.1114550342709819</v>
      </c>
      <c r="BH848" s="51">
        <f t="shared" si="757"/>
        <v>-8.9372221422597559E-3</v>
      </c>
      <c r="BI848" s="51">
        <f t="shared" si="758"/>
        <v>-8.3787771994314655E-2</v>
      </c>
    </row>
    <row r="849" spans="1:61" ht="12.75" customHeight="1" x14ac:dyDescent="0.2">
      <c r="A849" s="45">
        <f t="shared" si="759"/>
        <v>823</v>
      </c>
      <c r="B849" s="57">
        <f t="shared" si="778"/>
        <v>9.6760641803427194E-2</v>
      </c>
      <c r="C849" s="16">
        <f t="shared" si="760"/>
        <v>8.7908109630234321E-2</v>
      </c>
      <c r="D849" s="34">
        <f t="shared" si="761"/>
        <v>1</v>
      </c>
      <c r="E849" s="49">
        <f t="shared" si="779"/>
        <v>7.6109843144743353E-2</v>
      </c>
      <c r="F849" s="49">
        <f t="shared" si="762"/>
        <v>4.3990097220406345E-2</v>
      </c>
      <c r="G849" s="20">
        <f t="shared" si="733"/>
        <v>4.3990097220406345E-2</v>
      </c>
      <c r="H849" s="49">
        <f t="shared" si="763"/>
        <v>30.027138890468731</v>
      </c>
      <c r="I849" s="20">
        <f t="shared" si="734"/>
        <v>30.027138890468731</v>
      </c>
      <c r="J849" s="57">
        <f t="shared" si="764"/>
        <v>0</v>
      </c>
      <c r="K849" s="16">
        <f t="shared" si="735"/>
        <v>30.027138890468731</v>
      </c>
      <c r="L849" s="34">
        <f t="shared" si="765"/>
        <v>1</v>
      </c>
      <c r="M849" s="49">
        <f t="shared" si="780"/>
        <v>59.972890327041569</v>
      </c>
      <c r="N849" s="20">
        <f t="shared" si="781"/>
        <v>59.972890327041569</v>
      </c>
      <c r="O849" s="16">
        <f t="shared" si="766"/>
        <v>30.027109672958431</v>
      </c>
      <c r="P849" s="49">
        <f t="shared" si="782"/>
        <v>4.3990097220406331E-2</v>
      </c>
      <c r="Q849" s="20">
        <f t="shared" si="736"/>
        <v>4.3990097220406331E-2</v>
      </c>
      <c r="R849" s="49">
        <f t="shared" si="783"/>
        <v>8.7908109630111544E-2</v>
      </c>
      <c r="S849" s="20">
        <f t="shared" si="737"/>
        <v>8.7908109630111544E-2</v>
      </c>
      <c r="T849" s="57">
        <f t="shared" si="784"/>
        <v>-8.3787771994314655E-2</v>
      </c>
      <c r="U849" s="16">
        <f t="shared" si="767"/>
        <v>-7.6779288495713027E-3</v>
      </c>
      <c r="V849" s="16">
        <f t="shared" si="785"/>
        <v>-7.6779288495713027E-3</v>
      </c>
      <c r="W849" s="34">
        <f t="shared" si="738"/>
        <v>4</v>
      </c>
      <c r="X849" s="49">
        <f t="shared" si="786"/>
        <v>59.972861406868873</v>
      </c>
      <c r="Y849" s="20">
        <f t="shared" si="787"/>
        <v>59.972861406868873</v>
      </c>
      <c r="Z849" s="16">
        <f t="shared" si="768"/>
        <v>30.027138593131127</v>
      </c>
      <c r="AA849" s="49">
        <f t="shared" si="739"/>
        <v>-4.4377045937649831E-3</v>
      </c>
      <c r="AB849" s="20">
        <f t="shared" si="769"/>
        <v>359.99556229540622</v>
      </c>
      <c r="AC849" s="49">
        <f t="shared" si="770"/>
        <v>8.8681347073953677E-3</v>
      </c>
      <c r="AD849" s="20">
        <f t="shared" si="771"/>
        <v>359.99113186529263</v>
      </c>
      <c r="AF849" s="58">
        <f t="shared" si="788"/>
        <v>6.1114550342709819</v>
      </c>
      <c r="AG849" s="51">
        <f t="shared" si="772"/>
        <v>366.68730205625894</v>
      </c>
      <c r="AH849" s="16">
        <f t="shared" si="773"/>
        <v>250.01406958381293</v>
      </c>
      <c r="AI849" s="52">
        <f t="shared" si="740"/>
        <v>159.85201836780166</v>
      </c>
      <c r="AJ849" s="52">
        <f t="shared" si="774"/>
        <v>4.8427801814170834E-2</v>
      </c>
      <c r="AK849" s="16">
        <f t="shared" si="789"/>
        <v>39.836712443442764</v>
      </c>
      <c r="AL849" s="16">
        <f t="shared" si="790"/>
        <v>39.83227473884898</v>
      </c>
      <c r="AM849" s="32">
        <f t="shared" si="741"/>
        <v>6.1114549793981308</v>
      </c>
      <c r="AN849" s="32">
        <f t="shared" si="742"/>
        <v>-8.1896637376818228E-4</v>
      </c>
      <c r="AO849" s="32">
        <f t="shared" si="743"/>
        <v>4.6931257887409208</v>
      </c>
      <c r="AP849" s="32">
        <f t="shared" si="744"/>
        <v>-8.1896637376818228E-4</v>
      </c>
      <c r="AQ849" s="32">
        <f t="shared" si="745"/>
        <v>3.9146458711184993</v>
      </c>
      <c r="AR849" s="56">
        <f t="shared" si="793"/>
        <v>4639.5448106795393</v>
      </c>
      <c r="AS849" s="56">
        <f t="shared" si="793"/>
        <v>-0.25127012315348501</v>
      </c>
      <c r="AT849" s="56">
        <f t="shared" si="793"/>
        <v>1680.7179786320758</v>
      </c>
      <c r="AU849" s="55">
        <f t="shared" si="776"/>
        <v>0.31005890174502254</v>
      </c>
      <c r="AV849" s="56">
        <f t="shared" si="746"/>
        <v>11548.305112845061</v>
      </c>
      <c r="AW849" s="53">
        <f t="shared" si="747"/>
        <v>1.0320976908352139E-2</v>
      </c>
      <c r="AX849" s="53">
        <f t="shared" si="748"/>
        <v>9.676065912036913E-2</v>
      </c>
      <c r="AY849" s="56">
        <f t="shared" si="749"/>
        <v>676.6352535080016</v>
      </c>
      <c r="AZ849" s="56">
        <f t="shared" si="750"/>
        <v>399.63004591950414</v>
      </c>
      <c r="BA849" s="53">
        <f t="shared" si="751"/>
        <v>7.4403432051347793E-3</v>
      </c>
      <c r="BB849" s="56">
        <f t="shared" si="752"/>
        <v>277.11945373475908</v>
      </c>
      <c r="BC849" s="56">
        <f t="shared" si="753"/>
        <v>-0.11424614626162111</v>
      </c>
      <c r="BD849" s="53">
        <f t="shared" si="754"/>
        <v>-1.0210431971726103E-7</v>
      </c>
      <c r="BE849" s="32">
        <f t="shared" si="755"/>
        <v>6.1114549321666622</v>
      </c>
      <c r="BF849" s="53">
        <f t="shared" si="756"/>
        <v>1.1976336950611051E-6</v>
      </c>
      <c r="BG849" s="51">
        <f t="shared" si="777"/>
        <v>6.1114561298003576</v>
      </c>
      <c r="BH849" s="51">
        <f t="shared" si="757"/>
        <v>-8.9372221419776882E-3</v>
      </c>
      <c r="BI849" s="51">
        <f t="shared" si="758"/>
        <v>-8.3787756996443932E-2</v>
      </c>
    </row>
    <row r="850" spans="1:61" ht="12.75" customHeight="1" x14ac:dyDescent="0.2">
      <c r="A850" s="45">
        <f t="shared" si="759"/>
        <v>824</v>
      </c>
      <c r="B850" s="57">
        <f t="shared" si="778"/>
        <v>9.676065912036913E-2</v>
      </c>
      <c r="C850" s="16">
        <f t="shared" si="760"/>
        <v>8.7892524413007322E-2</v>
      </c>
      <c r="D850" s="34">
        <f t="shared" si="761"/>
        <v>1</v>
      </c>
      <c r="E850" s="49">
        <f t="shared" si="779"/>
        <v>7.6096327443114065E-2</v>
      </c>
      <c r="F850" s="49">
        <f t="shared" si="762"/>
        <v>4.3982336622475568E-2</v>
      </c>
      <c r="G850" s="20">
        <f t="shared" si="733"/>
        <v>4.3982336622475568E-2</v>
      </c>
      <c r="H850" s="49">
        <f t="shared" si="763"/>
        <v>30.027167800299395</v>
      </c>
      <c r="I850" s="20">
        <f t="shared" si="734"/>
        <v>30.027167800299395</v>
      </c>
      <c r="J850" s="57">
        <f t="shared" si="764"/>
        <v>0</v>
      </c>
      <c r="K850" s="16">
        <f t="shared" si="735"/>
        <v>30.027167800299395</v>
      </c>
      <c r="L850" s="34">
        <f t="shared" si="765"/>
        <v>1</v>
      </c>
      <c r="M850" s="49">
        <f t="shared" si="780"/>
        <v>59.972861406868873</v>
      </c>
      <c r="N850" s="20">
        <f t="shared" si="781"/>
        <v>59.972861406868873</v>
      </c>
      <c r="O850" s="16">
        <f t="shared" si="766"/>
        <v>30.027138593131127</v>
      </c>
      <c r="P850" s="49">
        <f t="shared" si="782"/>
        <v>4.3982336622475575E-2</v>
      </c>
      <c r="Q850" s="20">
        <f t="shared" si="736"/>
        <v>4.3982336622475575E-2</v>
      </c>
      <c r="R850" s="49">
        <f t="shared" si="783"/>
        <v>8.7892524414161122E-2</v>
      </c>
      <c r="S850" s="20">
        <f t="shared" si="737"/>
        <v>8.7892524414161122E-2</v>
      </c>
      <c r="T850" s="57">
        <f t="shared" si="784"/>
        <v>-8.3787756996443932E-2</v>
      </c>
      <c r="U850" s="16">
        <f t="shared" si="767"/>
        <v>-7.6914295533298677E-3</v>
      </c>
      <c r="V850" s="16">
        <f t="shared" si="785"/>
        <v>-7.6914295533298677E-3</v>
      </c>
      <c r="W850" s="34">
        <f t="shared" si="738"/>
        <v>4</v>
      </c>
      <c r="X850" s="49">
        <f t="shared" si="786"/>
        <v>59.972832498085154</v>
      </c>
      <c r="Y850" s="20">
        <f t="shared" si="787"/>
        <v>59.972832498085154</v>
      </c>
      <c r="Z850" s="16">
        <f t="shared" si="768"/>
        <v>30.027167501914846</v>
      </c>
      <c r="AA850" s="49">
        <f t="shared" si="739"/>
        <v>-4.4455129346463182E-3</v>
      </c>
      <c r="AB850" s="20">
        <f t="shared" si="769"/>
        <v>359.99555448706536</v>
      </c>
      <c r="AC850" s="49">
        <f t="shared" si="770"/>
        <v>8.8837308851783901E-3</v>
      </c>
      <c r="AD850" s="20">
        <f t="shared" si="771"/>
        <v>359.9911162691148</v>
      </c>
      <c r="AF850" s="58">
        <f t="shared" si="788"/>
        <v>6.1114561298003576</v>
      </c>
      <c r="AG850" s="51">
        <f t="shared" si="772"/>
        <v>366.68736778802145</v>
      </c>
      <c r="AH850" s="16">
        <f t="shared" si="773"/>
        <v>250.01411440092375</v>
      </c>
      <c r="AI850" s="52">
        <f t="shared" si="740"/>
        <v>159.85207567742648</v>
      </c>
      <c r="AJ850" s="52">
        <f t="shared" si="774"/>
        <v>4.8427849557128866E-2</v>
      </c>
      <c r="AK850" s="16">
        <f t="shared" si="789"/>
        <v>39.885140292999893</v>
      </c>
      <c r="AL850" s="16">
        <f t="shared" si="790"/>
        <v>39.880694780065255</v>
      </c>
      <c r="AM850" s="32">
        <f t="shared" si="741"/>
        <v>6.1114560747343525</v>
      </c>
      <c r="AN850" s="32">
        <f t="shared" si="742"/>
        <v>-8.2040657355423284E-4</v>
      </c>
      <c r="AO850" s="32">
        <f t="shared" si="743"/>
        <v>4.6898167290921</v>
      </c>
      <c r="AP850" s="32">
        <f t="shared" si="744"/>
        <v>-8.2040657355423284E-4</v>
      </c>
      <c r="AQ850" s="32">
        <f t="shared" si="745"/>
        <v>3.9186112847455661</v>
      </c>
      <c r="AR850" s="56">
        <f t="shared" si="793"/>
        <v>4644.2346274086312</v>
      </c>
      <c r="AS850" s="56">
        <f t="shared" si="793"/>
        <v>-0.25209052972703927</v>
      </c>
      <c r="AT850" s="56">
        <f t="shared" si="793"/>
        <v>1684.6365899168213</v>
      </c>
      <c r="AU850" s="55">
        <f t="shared" si="776"/>
        <v>0.31005890174502254</v>
      </c>
      <c r="AV850" s="56">
        <f t="shared" si="746"/>
        <v>11548.309253105785</v>
      </c>
      <c r="AW850" s="53">
        <f t="shared" si="747"/>
        <v>1.0320980608595152E-2</v>
      </c>
      <c r="AX850" s="53">
        <f t="shared" si="748"/>
        <v>9.6760676465525677E-2</v>
      </c>
      <c r="AY850" s="56">
        <f t="shared" si="749"/>
        <v>676.63513221550102</v>
      </c>
      <c r="AZ850" s="56">
        <f t="shared" si="750"/>
        <v>399.6301891935662</v>
      </c>
      <c r="BA850" s="53">
        <f t="shared" si="751"/>
        <v>7.4403432051347793E-3</v>
      </c>
      <c r="BB850" s="56">
        <f t="shared" si="752"/>
        <v>277.11955308672276</v>
      </c>
      <c r="BC850" s="56">
        <f t="shared" si="753"/>
        <v>-0.11461006478793934</v>
      </c>
      <c r="BD850" s="53">
        <f t="shared" si="754"/>
        <v>-1.0242956179131001E-7</v>
      </c>
      <c r="BE850" s="32">
        <f t="shared" si="755"/>
        <v>6.1114560273707959</v>
      </c>
      <c r="BF850" s="53">
        <f t="shared" si="756"/>
        <v>1.1997395881929693E-6</v>
      </c>
      <c r="BG850" s="51">
        <f t="shared" si="777"/>
        <v>6.1114572271103844</v>
      </c>
      <c r="BH850" s="51">
        <f t="shared" si="757"/>
        <v>-8.9372221416952388E-3</v>
      </c>
      <c r="BI850" s="51">
        <f t="shared" si="758"/>
        <v>-8.3787741974143126E-2</v>
      </c>
    </row>
    <row r="851" spans="1:61" ht="12.75" customHeight="1" x14ac:dyDescent="0.2">
      <c r="A851" s="45">
        <f t="shared" si="759"/>
        <v>825</v>
      </c>
      <c r="B851" s="57">
        <f t="shared" si="778"/>
        <v>9.6760676465525677E-2</v>
      </c>
      <c r="C851" s="16">
        <f t="shared" si="760"/>
        <v>8.7876945580319443E-2</v>
      </c>
      <c r="D851" s="34">
        <f t="shared" si="761"/>
        <v>1</v>
      </c>
      <c r="E851" s="49">
        <f t="shared" si="779"/>
        <v>7.6082817285735335E-2</v>
      </c>
      <c r="F851" s="49">
        <f t="shared" si="762"/>
        <v>4.397457919068988E-2</v>
      </c>
      <c r="G851" s="20">
        <f t="shared" si="733"/>
        <v>4.397457919068988E-2</v>
      </c>
      <c r="H851" s="49">
        <f t="shared" si="763"/>
        <v>30.027196698747122</v>
      </c>
      <c r="I851" s="20">
        <f t="shared" si="734"/>
        <v>30.027196698747122</v>
      </c>
      <c r="J851" s="57">
        <f t="shared" si="764"/>
        <v>0</v>
      </c>
      <c r="K851" s="16">
        <f t="shared" si="735"/>
        <v>30.027196698747122</v>
      </c>
      <c r="L851" s="34">
        <f t="shared" si="765"/>
        <v>1</v>
      </c>
      <c r="M851" s="49">
        <f t="shared" si="780"/>
        <v>59.972832498085154</v>
      </c>
      <c r="N851" s="20">
        <f t="shared" si="781"/>
        <v>59.972832498085154</v>
      </c>
      <c r="O851" s="16">
        <f t="shared" si="766"/>
        <v>30.027167501914846</v>
      </c>
      <c r="P851" s="49">
        <f t="shared" si="782"/>
        <v>4.3974579190689866E-2</v>
      </c>
      <c r="Q851" s="20">
        <f t="shared" si="736"/>
        <v>4.3974579190689866E-2</v>
      </c>
      <c r="R851" s="49">
        <f t="shared" si="783"/>
        <v>8.787694557925578E-2</v>
      </c>
      <c r="S851" s="20">
        <f t="shared" si="737"/>
        <v>8.787694557925578E-2</v>
      </c>
      <c r="T851" s="57">
        <f t="shared" si="784"/>
        <v>-8.3787741974143126E-2</v>
      </c>
      <c r="U851" s="16">
        <f t="shared" si="767"/>
        <v>-7.704924688407791E-3</v>
      </c>
      <c r="V851" s="16">
        <f t="shared" si="785"/>
        <v>-7.704924688407791E-3</v>
      </c>
      <c r="W851" s="34">
        <f t="shared" si="738"/>
        <v>4</v>
      </c>
      <c r="X851" s="49">
        <f t="shared" si="786"/>
        <v>59.972803600685751</v>
      </c>
      <c r="Y851" s="20">
        <f t="shared" si="787"/>
        <v>59.972803600685751</v>
      </c>
      <c r="Z851" s="16">
        <f t="shared" si="768"/>
        <v>30.027196399314249</v>
      </c>
      <c r="AA851" s="49">
        <f t="shared" si="739"/>
        <v>-4.4533180730590609E-3</v>
      </c>
      <c r="AB851" s="20">
        <f t="shared" si="769"/>
        <v>359.99554668192695</v>
      </c>
      <c r="AC851" s="49">
        <f t="shared" si="770"/>
        <v>8.899320535190984E-3</v>
      </c>
      <c r="AD851" s="20">
        <f t="shared" si="771"/>
        <v>359.99110067946481</v>
      </c>
      <c r="AF851" s="58">
        <f t="shared" si="788"/>
        <v>6.1114572271103844</v>
      </c>
      <c r="AG851" s="51">
        <f t="shared" si="772"/>
        <v>366.68743362662309</v>
      </c>
      <c r="AH851" s="16">
        <f t="shared" si="773"/>
        <v>250.01415929087941</v>
      </c>
      <c r="AI851" s="52">
        <f t="shared" si="740"/>
        <v>159.85213308021156</v>
      </c>
      <c r="AJ851" s="52">
        <f t="shared" si="774"/>
        <v>4.8427897263763953E-2</v>
      </c>
      <c r="AK851" s="16">
        <f t="shared" si="789"/>
        <v>39.933568190263657</v>
      </c>
      <c r="AL851" s="16">
        <f t="shared" si="790"/>
        <v>39.92911487219061</v>
      </c>
      <c r="AM851" s="32">
        <f t="shared" si="741"/>
        <v>6.111457171850966</v>
      </c>
      <c r="AN851" s="32">
        <f t="shared" si="742"/>
        <v>-8.2184618011237878E-4</v>
      </c>
      <c r="AO851" s="32">
        <f t="shared" si="743"/>
        <v>4.6865043167834211</v>
      </c>
      <c r="AP851" s="32">
        <f t="shared" si="744"/>
        <v>-8.2184618011237878E-4</v>
      </c>
      <c r="AQ851" s="32">
        <f t="shared" si="745"/>
        <v>3.9225739065234917</v>
      </c>
      <c r="AR851" s="56">
        <f t="shared" si="793"/>
        <v>4648.9211317254149</v>
      </c>
      <c r="AS851" s="56">
        <f t="shared" si="793"/>
        <v>-0.25291237590715165</v>
      </c>
      <c r="AT851" s="56">
        <f t="shared" si="793"/>
        <v>1688.5591638233448</v>
      </c>
      <c r="AU851" s="55">
        <f t="shared" si="776"/>
        <v>0.31005890174502254</v>
      </c>
      <c r="AV851" s="56">
        <f t="shared" si="746"/>
        <v>11548.313400096753</v>
      </c>
      <c r="AW851" s="53">
        <f t="shared" si="747"/>
        <v>1.0320984314853138E-2</v>
      </c>
      <c r="AX851" s="53">
        <f t="shared" si="748"/>
        <v>9.676069383887477E-2</v>
      </c>
      <c r="AY851" s="56">
        <f t="shared" si="749"/>
        <v>676.63501072589747</v>
      </c>
      <c r="AZ851" s="56">
        <f t="shared" si="750"/>
        <v>399.63033270052892</v>
      </c>
      <c r="BA851" s="53">
        <f t="shared" si="751"/>
        <v>7.4403432051347793E-3</v>
      </c>
      <c r="BB851" s="56">
        <f t="shared" si="752"/>
        <v>277.11965260018906</v>
      </c>
      <c r="BC851" s="56">
        <f t="shared" si="753"/>
        <v>-0.11497457482050777</v>
      </c>
      <c r="BD851" s="53">
        <f t="shared" si="754"/>
        <v>-1.0275533250763936E-7</v>
      </c>
      <c r="BE851" s="32">
        <f t="shared" si="755"/>
        <v>6.1114571243550522</v>
      </c>
      <c r="BF851" s="53">
        <f t="shared" si="756"/>
        <v>1.2018446126999513E-6</v>
      </c>
      <c r="BG851" s="51">
        <f t="shared" si="777"/>
        <v>6.1114583261996644</v>
      </c>
      <c r="BH851" s="51">
        <f t="shared" si="757"/>
        <v>-8.9372221414124112E-3</v>
      </c>
      <c r="BI851" s="51">
        <f t="shared" si="758"/>
        <v>-8.3787726927431569E-2</v>
      </c>
    </row>
    <row r="852" spans="1:61" ht="12.75" customHeight="1" x14ac:dyDescent="0.2">
      <c r="A852" s="45">
        <f t="shared" si="759"/>
        <v>826</v>
      </c>
      <c r="B852" s="57">
        <f t="shared" si="778"/>
        <v>9.676069383887477E-2</v>
      </c>
      <c r="C852" s="16">
        <f t="shared" si="760"/>
        <v>8.7861373303667278E-2</v>
      </c>
      <c r="D852" s="34">
        <f t="shared" si="761"/>
        <v>1</v>
      </c>
      <c r="E852" s="49">
        <f t="shared" si="779"/>
        <v>7.6069312821073792E-2</v>
      </c>
      <c r="F852" s="49">
        <f t="shared" si="762"/>
        <v>4.3966825010890859E-2</v>
      </c>
      <c r="G852" s="20">
        <f t="shared" si="733"/>
        <v>4.3966825010890859E-2</v>
      </c>
      <c r="H852" s="49">
        <f t="shared" si="763"/>
        <v>30.027225585816719</v>
      </c>
      <c r="I852" s="20">
        <f t="shared" si="734"/>
        <v>30.027225585816719</v>
      </c>
      <c r="J852" s="57">
        <f t="shared" si="764"/>
        <v>0</v>
      </c>
      <c r="K852" s="16">
        <f t="shared" si="735"/>
        <v>30.027225585816719</v>
      </c>
      <c r="L852" s="34">
        <f t="shared" si="765"/>
        <v>1</v>
      </c>
      <c r="M852" s="49">
        <f t="shared" si="780"/>
        <v>59.972803600685751</v>
      </c>
      <c r="N852" s="20">
        <f t="shared" si="781"/>
        <v>59.972803600685751</v>
      </c>
      <c r="O852" s="16">
        <f t="shared" si="766"/>
        <v>30.027196399314249</v>
      </c>
      <c r="P852" s="49">
        <f t="shared" si="782"/>
        <v>4.3966825010890845E-2</v>
      </c>
      <c r="Q852" s="20">
        <f t="shared" si="736"/>
        <v>4.3966825010890845E-2</v>
      </c>
      <c r="R852" s="49">
        <f t="shared" si="783"/>
        <v>8.7861373303010415E-2</v>
      </c>
      <c r="S852" s="20">
        <f t="shared" si="737"/>
        <v>8.7861373303010415E-2</v>
      </c>
      <c r="T852" s="57">
        <f t="shared" si="784"/>
        <v>-8.3787726927431569E-2</v>
      </c>
      <c r="U852" s="16">
        <f t="shared" si="767"/>
        <v>-7.7184141063577766E-3</v>
      </c>
      <c r="V852" s="16">
        <f t="shared" si="785"/>
        <v>-7.7184141063577766E-3</v>
      </c>
      <c r="W852" s="34">
        <f t="shared" si="738"/>
        <v>4</v>
      </c>
      <c r="X852" s="49">
        <f t="shared" si="786"/>
        <v>59.972774714665888</v>
      </c>
      <c r="Y852" s="20">
        <f t="shared" si="787"/>
        <v>59.972774714665888</v>
      </c>
      <c r="Z852" s="16">
        <f t="shared" si="768"/>
        <v>30.027225285334112</v>
      </c>
      <c r="AA852" s="49">
        <f t="shared" si="739"/>
        <v>-4.4611199231819557E-3</v>
      </c>
      <c r="AB852" s="20">
        <f t="shared" si="769"/>
        <v>359.99553888007682</v>
      </c>
      <c r="AC852" s="49">
        <f t="shared" si="770"/>
        <v>8.9149036508048736E-3</v>
      </c>
      <c r="AD852" s="20">
        <f t="shared" si="771"/>
        <v>359.9910850963492</v>
      </c>
      <c r="AF852" s="58">
        <f t="shared" si="788"/>
        <v>6.1114583261996644</v>
      </c>
      <c r="AG852" s="51">
        <f t="shared" si="772"/>
        <v>366.68749957197986</v>
      </c>
      <c r="AH852" s="16">
        <f t="shared" si="773"/>
        <v>250.01420425362264</v>
      </c>
      <c r="AI852" s="52">
        <f t="shared" si="740"/>
        <v>159.85219057608364</v>
      </c>
      <c r="AJ852" s="52">
        <f t="shared" si="774"/>
        <v>4.8427944934076095E-2</v>
      </c>
      <c r="AK852" s="16">
        <f t="shared" si="789"/>
        <v>39.981996135197733</v>
      </c>
      <c r="AL852" s="16">
        <f t="shared" si="790"/>
        <v>39.977535015274555</v>
      </c>
      <c r="AM852" s="32">
        <f t="shared" si="741"/>
        <v>6.1114582707465752</v>
      </c>
      <c r="AN852" s="32">
        <f t="shared" si="742"/>
        <v>-8.2328517760922896E-4</v>
      </c>
      <c r="AO852" s="32">
        <f t="shared" si="743"/>
        <v>4.6831885541614096</v>
      </c>
      <c r="AP852" s="32">
        <f t="shared" si="744"/>
        <v>-8.2328517760922896E-4</v>
      </c>
      <c r="AQ852" s="32">
        <f t="shared" si="745"/>
        <v>3.9265337336190416</v>
      </c>
      <c r="AR852" s="56">
        <f t="shared" si="793"/>
        <v>4653.6043202795763</v>
      </c>
      <c r="AS852" s="56">
        <f t="shared" si="793"/>
        <v>-0.25373566108476087</v>
      </c>
      <c r="AT852" s="56">
        <f t="shared" si="793"/>
        <v>1692.4856975569637</v>
      </c>
      <c r="AU852" s="55">
        <f t="shared" si="776"/>
        <v>0.31005890174502254</v>
      </c>
      <c r="AV852" s="56">
        <f t="shared" si="746"/>
        <v>11548.317553812672</v>
      </c>
      <c r="AW852" s="53">
        <f t="shared" si="747"/>
        <v>1.0320988027121359E-2</v>
      </c>
      <c r="AX852" s="53">
        <f t="shared" si="748"/>
        <v>9.6760711240394079E-2</v>
      </c>
      <c r="AY852" s="56">
        <f t="shared" si="749"/>
        <v>676.63488903934638</v>
      </c>
      <c r="AZ852" s="56">
        <f t="shared" si="750"/>
        <v>399.63047644020912</v>
      </c>
      <c r="BA852" s="53">
        <f t="shared" si="751"/>
        <v>7.4403432051347793E-3</v>
      </c>
      <c r="BB852" s="56">
        <f t="shared" si="752"/>
        <v>277.11975227503098</v>
      </c>
      <c r="BC852" s="56">
        <f t="shared" si="753"/>
        <v>-0.11533967589372196</v>
      </c>
      <c r="BD852" s="53">
        <f t="shared" si="754"/>
        <v>-1.0308163145012806E-7</v>
      </c>
      <c r="BE852" s="32">
        <f t="shared" si="755"/>
        <v>6.1114582231180332</v>
      </c>
      <c r="BF852" s="53">
        <f t="shared" si="756"/>
        <v>1.2039487454266549E-6</v>
      </c>
      <c r="BG852" s="51">
        <f t="shared" si="777"/>
        <v>6.1114594270667784</v>
      </c>
      <c r="BH852" s="51">
        <f t="shared" si="757"/>
        <v>-8.9372221411292072E-3</v>
      </c>
      <c r="BI852" s="51">
        <f t="shared" si="758"/>
        <v>-8.3787711856328398E-2</v>
      </c>
    </row>
    <row r="853" spans="1:61" ht="12.75" customHeight="1" x14ac:dyDescent="0.2">
      <c r="A853" s="45">
        <f t="shared" si="759"/>
        <v>827</v>
      </c>
      <c r="B853" s="57">
        <f t="shared" si="778"/>
        <v>9.6760711240394079E-2</v>
      </c>
      <c r="C853" s="16">
        <f t="shared" si="760"/>
        <v>8.7845807589587821E-2</v>
      </c>
      <c r="D853" s="34">
        <f t="shared" si="761"/>
        <v>1</v>
      </c>
      <c r="E853" s="49">
        <f t="shared" si="779"/>
        <v>7.605581405477585E-2</v>
      </c>
      <c r="F853" s="49">
        <f t="shared" si="762"/>
        <v>4.3959074086372632E-2</v>
      </c>
      <c r="G853" s="20">
        <f t="shared" si="733"/>
        <v>4.3959074086372632E-2</v>
      </c>
      <c r="H853" s="49">
        <f t="shared" si="763"/>
        <v>30.027254461512946</v>
      </c>
      <c r="I853" s="20">
        <f t="shared" si="734"/>
        <v>30.027254461512946</v>
      </c>
      <c r="J853" s="57">
        <f t="shared" si="764"/>
        <v>0</v>
      </c>
      <c r="K853" s="16">
        <f t="shared" si="735"/>
        <v>30.027254461512946</v>
      </c>
      <c r="L853" s="34">
        <f t="shared" si="765"/>
        <v>1</v>
      </c>
      <c r="M853" s="49">
        <f t="shared" si="780"/>
        <v>59.972774714665888</v>
      </c>
      <c r="N853" s="20">
        <f t="shared" si="781"/>
        <v>59.972774714665888</v>
      </c>
      <c r="O853" s="16">
        <f t="shared" si="766"/>
        <v>30.027225285334112</v>
      </c>
      <c r="P853" s="49">
        <f t="shared" si="782"/>
        <v>4.3959074086372646E-2</v>
      </c>
      <c r="Q853" s="20">
        <f t="shared" si="736"/>
        <v>4.3959074086372646E-2</v>
      </c>
      <c r="R853" s="49">
        <f t="shared" si="783"/>
        <v>8.7845807588898192E-2</v>
      </c>
      <c r="S853" s="20">
        <f t="shared" si="737"/>
        <v>8.7845807588898192E-2</v>
      </c>
      <c r="T853" s="57">
        <f t="shared" si="784"/>
        <v>-8.3787711856328398E-2</v>
      </c>
      <c r="U853" s="16">
        <f t="shared" si="767"/>
        <v>-7.731897801552548E-3</v>
      </c>
      <c r="V853" s="16">
        <f t="shared" si="785"/>
        <v>-7.731897801552548E-3</v>
      </c>
      <c r="W853" s="34">
        <f t="shared" si="738"/>
        <v>4</v>
      </c>
      <c r="X853" s="49">
        <f t="shared" si="786"/>
        <v>59.972745840020799</v>
      </c>
      <c r="Y853" s="20">
        <f t="shared" si="787"/>
        <v>59.972745840020799</v>
      </c>
      <c r="Z853" s="16">
        <f t="shared" si="768"/>
        <v>30.027254159979201</v>
      </c>
      <c r="AA853" s="49">
        <f t="shared" si="739"/>
        <v>-4.4689184817411354E-3</v>
      </c>
      <c r="AB853" s="20">
        <f t="shared" si="769"/>
        <v>359.99553108151827</v>
      </c>
      <c r="AC853" s="49">
        <f t="shared" si="770"/>
        <v>8.9304801437914711E-3</v>
      </c>
      <c r="AD853" s="20">
        <f t="shared" si="771"/>
        <v>359.99106951985618</v>
      </c>
      <c r="AF853" s="58">
        <f t="shared" si="788"/>
        <v>6.1114594270667784</v>
      </c>
      <c r="AG853" s="51">
        <f t="shared" si="772"/>
        <v>366.68756562400671</v>
      </c>
      <c r="AH853" s="16">
        <f t="shared" si="773"/>
        <v>250.01424928909549</v>
      </c>
      <c r="AI853" s="52">
        <f t="shared" si="740"/>
        <v>159.85224816496873</v>
      </c>
      <c r="AJ853" s="52">
        <f t="shared" si="774"/>
        <v>4.8427992568122136E-2</v>
      </c>
      <c r="AK853" s="16">
        <f t="shared" si="789"/>
        <v>40.030424127765855</v>
      </c>
      <c r="AL853" s="16">
        <f t="shared" si="790"/>
        <v>40.02595520928412</v>
      </c>
      <c r="AM853" s="32">
        <f t="shared" si="741"/>
        <v>6.1114593714197625</v>
      </c>
      <c r="AN853" s="32">
        <f t="shared" si="742"/>
        <v>-8.2472356544528562E-4</v>
      </c>
      <c r="AO853" s="32">
        <f t="shared" si="743"/>
        <v>4.679869443580623</v>
      </c>
      <c r="AP853" s="32">
        <f t="shared" si="744"/>
        <v>-8.2472356544528562E-4</v>
      </c>
      <c r="AQ853" s="32">
        <f t="shared" si="745"/>
        <v>3.9304907631941886</v>
      </c>
      <c r="AR853" s="56">
        <f t="shared" si="793"/>
        <v>4658.2841897231565</v>
      </c>
      <c r="AS853" s="56">
        <f t="shared" si="793"/>
        <v>-0.25456038465020614</v>
      </c>
      <c r="AT853" s="56">
        <f t="shared" si="793"/>
        <v>1696.416188320158</v>
      </c>
      <c r="AU853" s="55">
        <f t="shared" si="776"/>
        <v>0.31005890174502254</v>
      </c>
      <c r="AV853" s="56">
        <f t="shared" si="746"/>
        <v>11548.321714248197</v>
      </c>
      <c r="AW853" s="53">
        <f t="shared" si="747"/>
        <v>1.0320991745395042E-2</v>
      </c>
      <c r="AX853" s="53">
        <f t="shared" si="748"/>
        <v>9.676072867006133E-2</v>
      </c>
      <c r="AY853" s="56">
        <f t="shared" si="749"/>
        <v>676.63476715600461</v>
      </c>
      <c r="AZ853" s="56">
        <f t="shared" si="750"/>
        <v>399.63062041242182</v>
      </c>
      <c r="BA853" s="53">
        <f t="shared" si="751"/>
        <v>7.4403432051347793E-3</v>
      </c>
      <c r="BB853" s="56">
        <f t="shared" si="752"/>
        <v>277.11985211112022</v>
      </c>
      <c r="BC853" s="56">
        <f t="shared" si="753"/>
        <v>-0.11570536753742999</v>
      </c>
      <c r="BD853" s="53">
        <f t="shared" si="754"/>
        <v>-1.034084581985909E-7</v>
      </c>
      <c r="BE853" s="32">
        <f t="shared" si="755"/>
        <v>6.1114593236583206</v>
      </c>
      <c r="BF853" s="53">
        <f t="shared" si="756"/>
        <v>1.2060519854953152E-6</v>
      </c>
      <c r="BG853" s="51">
        <f t="shared" si="777"/>
        <v>6.111460529710306</v>
      </c>
      <c r="BH853" s="51">
        <f t="shared" si="757"/>
        <v>-8.9372221408456284E-3</v>
      </c>
      <c r="BI853" s="51">
        <f t="shared" si="758"/>
        <v>-8.3787696760853167E-2</v>
      </c>
    </row>
    <row r="854" spans="1:61" ht="12.75" customHeight="1" x14ac:dyDescent="0.2">
      <c r="A854" s="45">
        <f t="shared" si="759"/>
        <v>828</v>
      </c>
      <c r="B854" s="57">
        <f t="shared" si="778"/>
        <v>9.676072867006133E-2</v>
      </c>
      <c r="C854" s="16">
        <f t="shared" si="760"/>
        <v>8.7830248526245214E-2</v>
      </c>
      <c r="D854" s="34">
        <f t="shared" si="761"/>
        <v>1</v>
      </c>
      <c r="E854" s="49">
        <f t="shared" si="779"/>
        <v>7.6042321063159585E-2</v>
      </c>
      <c r="F854" s="49">
        <f t="shared" si="762"/>
        <v>4.3951326461276662E-2</v>
      </c>
      <c r="G854" s="20">
        <f t="shared" si="733"/>
        <v>4.3951326461276662E-2</v>
      </c>
      <c r="H854" s="49">
        <f t="shared" si="763"/>
        <v>30.027283325840635</v>
      </c>
      <c r="I854" s="20">
        <f t="shared" si="734"/>
        <v>30.027283325840635</v>
      </c>
      <c r="J854" s="57">
        <f t="shared" si="764"/>
        <v>0</v>
      </c>
      <c r="K854" s="16">
        <f t="shared" si="735"/>
        <v>30.027283325840635</v>
      </c>
      <c r="L854" s="34">
        <f t="shared" si="765"/>
        <v>1</v>
      </c>
      <c r="M854" s="49">
        <f t="shared" si="780"/>
        <v>59.972745840020799</v>
      </c>
      <c r="N854" s="20">
        <f t="shared" si="781"/>
        <v>59.972745840020799</v>
      </c>
      <c r="O854" s="16">
        <f t="shared" si="766"/>
        <v>30.027254159979201</v>
      </c>
      <c r="P854" s="49">
        <f t="shared" si="782"/>
        <v>4.3951326461276648E-2</v>
      </c>
      <c r="Q854" s="20">
        <f t="shared" si="736"/>
        <v>4.3951326461276648E-2</v>
      </c>
      <c r="R854" s="49">
        <f t="shared" si="783"/>
        <v>8.7830248527577634E-2</v>
      </c>
      <c r="S854" s="20">
        <f t="shared" si="737"/>
        <v>8.7830248527577634E-2</v>
      </c>
      <c r="T854" s="57">
        <f t="shared" si="784"/>
        <v>-8.3787696760853167E-2</v>
      </c>
      <c r="U854" s="16">
        <f t="shared" si="767"/>
        <v>-7.7453756976935823E-3</v>
      </c>
      <c r="V854" s="16">
        <f t="shared" si="785"/>
        <v>-7.7453756976935823E-3</v>
      </c>
      <c r="W854" s="34">
        <f t="shared" si="738"/>
        <v>4</v>
      </c>
      <c r="X854" s="49">
        <f t="shared" si="786"/>
        <v>59.972716976745609</v>
      </c>
      <c r="Y854" s="20">
        <f t="shared" si="787"/>
        <v>59.972716976745609</v>
      </c>
      <c r="Z854" s="16">
        <f t="shared" si="768"/>
        <v>30.027283023254391</v>
      </c>
      <c r="AA854" s="49">
        <f t="shared" si="739"/>
        <v>-4.4767137046157991E-3</v>
      </c>
      <c r="AB854" s="20">
        <f t="shared" si="769"/>
        <v>359.99552328629539</v>
      </c>
      <c r="AC854" s="49">
        <f t="shared" si="770"/>
        <v>8.9460500080059471E-3</v>
      </c>
      <c r="AD854" s="20">
        <f t="shared" si="771"/>
        <v>359.99105394999202</v>
      </c>
      <c r="AF854" s="58">
        <f t="shared" si="788"/>
        <v>6.111460529710306</v>
      </c>
      <c r="AG854" s="51">
        <f t="shared" si="772"/>
        <v>366.68763178261838</v>
      </c>
      <c r="AH854" s="16">
        <f t="shared" si="773"/>
        <v>250.01429439723984</v>
      </c>
      <c r="AI854" s="52">
        <f t="shared" si="740"/>
        <v>159.85230584679249</v>
      </c>
      <c r="AJ854" s="52">
        <f t="shared" si="774"/>
        <v>4.8428040165902075E-2</v>
      </c>
      <c r="AK854" s="16">
        <f t="shared" si="789"/>
        <v>40.078852167931757</v>
      </c>
      <c r="AL854" s="16">
        <f t="shared" si="790"/>
        <v>40.074375454227152</v>
      </c>
      <c r="AM854" s="32">
        <f t="shared" si="741"/>
        <v>6.1114604738691076</v>
      </c>
      <c r="AN854" s="32">
        <f t="shared" si="742"/>
        <v>-8.2616133548289174E-4</v>
      </c>
      <c r="AO854" s="32">
        <f t="shared" si="743"/>
        <v>4.6765469873952261</v>
      </c>
      <c r="AP854" s="32">
        <f t="shared" si="744"/>
        <v>-8.2616133548289174E-4</v>
      </c>
      <c r="AQ854" s="32">
        <f t="shared" si="745"/>
        <v>3.9344449924162181</v>
      </c>
      <c r="AR854" s="56">
        <f t="shared" si="793"/>
        <v>4662.9607367105518</v>
      </c>
      <c r="AS854" s="56">
        <f t="shared" si="793"/>
        <v>-0.25538654598568905</v>
      </c>
      <c r="AT854" s="56">
        <f t="shared" si="793"/>
        <v>1700.3506333125742</v>
      </c>
      <c r="AU854" s="55">
        <f t="shared" si="776"/>
        <v>0.31005890174502254</v>
      </c>
      <c r="AV854" s="56">
        <f t="shared" si="746"/>
        <v>11548.325881397961</v>
      </c>
      <c r="AW854" s="53">
        <f t="shared" si="747"/>
        <v>1.0320995469669388E-2</v>
      </c>
      <c r="AX854" s="53">
        <f t="shared" si="748"/>
        <v>9.6760746127853958E-2</v>
      </c>
      <c r="AY854" s="56">
        <f t="shared" si="749"/>
        <v>676.63464507602998</v>
      </c>
      <c r="AZ854" s="56">
        <f t="shared" si="750"/>
        <v>399.6307646169812</v>
      </c>
      <c r="BA854" s="53">
        <f t="shared" si="751"/>
        <v>7.4403432051347793E-3</v>
      </c>
      <c r="BB854" s="56">
        <f t="shared" si="752"/>
        <v>277.11995210832799</v>
      </c>
      <c r="BC854" s="56">
        <f t="shared" si="753"/>
        <v>-0.11607164927920621</v>
      </c>
      <c r="BD854" s="53">
        <f t="shared" si="754"/>
        <v>-1.0373581233081057E-7</v>
      </c>
      <c r="BE854" s="32">
        <f t="shared" si="755"/>
        <v>6.111460425974494</v>
      </c>
      <c r="BF854" s="53">
        <f t="shared" si="756"/>
        <v>1.208154321004587E-6</v>
      </c>
      <c r="BG854" s="51">
        <f t="shared" si="777"/>
        <v>6.1114616341288146</v>
      </c>
      <c r="BH854" s="51">
        <f t="shared" si="757"/>
        <v>-8.9372221405616768E-3</v>
      </c>
      <c r="BI854" s="51">
        <f t="shared" si="758"/>
        <v>-8.3787681641025388E-2</v>
      </c>
    </row>
    <row r="855" spans="1:61" ht="12.75" customHeight="1" x14ac:dyDescent="0.2">
      <c r="A855" s="45">
        <f t="shared" si="759"/>
        <v>829</v>
      </c>
      <c r="B855" s="57">
        <f t="shared" si="778"/>
        <v>9.6760746127853958E-2</v>
      </c>
      <c r="C855" s="16">
        <f t="shared" si="760"/>
        <v>8.7814696119892233E-2</v>
      </c>
      <c r="D855" s="34">
        <f t="shared" si="761"/>
        <v>1</v>
      </c>
      <c r="E855" s="49">
        <f t="shared" si="779"/>
        <v>7.6028833851625316E-2</v>
      </c>
      <c r="F855" s="49">
        <f t="shared" si="762"/>
        <v>4.3943582138755106E-2</v>
      </c>
      <c r="G855" s="20">
        <f t="shared" si="733"/>
        <v>4.3943582138755106E-2</v>
      </c>
      <c r="H855" s="49">
        <f t="shared" si="763"/>
        <v>30.02731217880465</v>
      </c>
      <c r="I855" s="20">
        <f t="shared" si="734"/>
        <v>30.02731217880465</v>
      </c>
      <c r="J855" s="57">
        <f t="shared" si="764"/>
        <v>0</v>
      </c>
      <c r="K855" s="16">
        <f t="shared" si="735"/>
        <v>30.02731217880465</v>
      </c>
      <c r="L855" s="34">
        <f t="shared" si="765"/>
        <v>1</v>
      </c>
      <c r="M855" s="49">
        <f t="shared" si="780"/>
        <v>59.972716976745616</v>
      </c>
      <c r="N855" s="20">
        <f t="shared" si="781"/>
        <v>59.972716976745616</v>
      </c>
      <c r="O855" s="16">
        <f t="shared" si="766"/>
        <v>30.027283023254384</v>
      </c>
      <c r="P855" s="49">
        <f t="shared" si="782"/>
        <v>4.3943582138755079E-2</v>
      </c>
      <c r="Q855" s="20">
        <f t="shared" si="736"/>
        <v>4.3943582138755079E-2</v>
      </c>
      <c r="R855" s="49">
        <f t="shared" si="783"/>
        <v>8.7814696122560085E-2</v>
      </c>
      <c r="S855" s="20">
        <f t="shared" si="737"/>
        <v>8.7814696122560085E-2</v>
      </c>
      <c r="T855" s="57">
        <f t="shared" si="784"/>
        <v>-8.3787681641025388E-2</v>
      </c>
      <c r="U855" s="16">
        <f t="shared" si="767"/>
        <v>-7.7588477894000724E-3</v>
      </c>
      <c r="V855" s="16">
        <f t="shared" si="785"/>
        <v>-7.7588477894000724E-3</v>
      </c>
      <c r="W855" s="34">
        <f t="shared" si="738"/>
        <v>4</v>
      </c>
      <c r="X855" s="49">
        <f t="shared" si="786"/>
        <v>59.972688124835479</v>
      </c>
      <c r="Y855" s="20">
        <f t="shared" si="787"/>
        <v>59.972688124835479</v>
      </c>
      <c r="Z855" s="16">
        <f t="shared" si="768"/>
        <v>30.027311875164521</v>
      </c>
      <c r="AA855" s="49">
        <f t="shared" si="739"/>
        <v>-4.484505588674411E-3</v>
      </c>
      <c r="AB855" s="20">
        <f t="shared" si="769"/>
        <v>359.99551549441134</v>
      </c>
      <c r="AC855" s="49">
        <f t="shared" si="770"/>
        <v>8.9616130746499028E-3</v>
      </c>
      <c r="AD855" s="20">
        <f t="shared" si="771"/>
        <v>359.99103838692537</v>
      </c>
      <c r="AF855" s="58">
        <f t="shared" si="788"/>
        <v>6.1114616341288146</v>
      </c>
      <c r="AG855" s="51">
        <f t="shared" si="772"/>
        <v>366.68769804772887</v>
      </c>
      <c r="AH855" s="16">
        <f t="shared" si="773"/>
        <v>250.01433957799696</v>
      </c>
      <c r="AI855" s="52">
        <f t="shared" si="740"/>
        <v>159.85236362147995</v>
      </c>
      <c r="AJ855" s="52">
        <f t="shared" si="774"/>
        <v>4.8428087727415914E-2</v>
      </c>
      <c r="AK855" s="16">
        <f t="shared" si="789"/>
        <v>40.127280255659173</v>
      </c>
      <c r="AL855" s="16">
        <f t="shared" si="790"/>
        <v>40.122795750070509</v>
      </c>
      <c r="AM855" s="32">
        <f t="shared" si="741"/>
        <v>6.1114615780931807</v>
      </c>
      <c r="AN855" s="32">
        <f t="shared" si="742"/>
        <v>-8.2759848714882771E-4</v>
      </c>
      <c r="AO855" s="32">
        <f t="shared" si="743"/>
        <v>4.6732211879645931</v>
      </c>
      <c r="AP855" s="32">
        <f t="shared" si="744"/>
        <v>-8.2759848714882771E-4</v>
      </c>
      <c r="AQ855" s="32">
        <f t="shared" si="745"/>
        <v>3.9383964184510409</v>
      </c>
      <c r="AR855" s="56">
        <f t="shared" si="793"/>
        <v>4667.6339578985162</v>
      </c>
      <c r="AS855" s="56">
        <f t="shared" si="793"/>
        <v>-0.25621414447283786</v>
      </c>
      <c r="AT855" s="56">
        <f t="shared" si="793"/>
        <v>1704.2890297310253</v>
      </c>
      <c r="AU855" s="55">
        <f t="shared" si="776"/>
        <v>0.31005890174502254</v>
      </c>
      <c r="AV855" s="56">
        <f t="shared" si="746"/>
        <v>11548.330055256542</v>
      </c>
      <c r="AW855" s="53">
        <f t="shared" si="747"/>
        <v>1.0320999199939555E-2</v>
      </c>
      <c r="AX855" s="53">
        <f t="shared" si="748"/>
        <v>9.6760763613749232E-2</v>
      </c>
      <c r="AY855" s="56">
        <f t="shared" si="749"/>
        <v>676.63452279958119</v>
      </c>
      <c r="AZ855" s="56">
        <f t="shared" si="750"/>
        <v>399.6309090536999</v>
      </c>
      <c r="BA855" s="53">
        <f t="shared" si="751"/>
        <v>7.4403432051347793E-3</v>
      </c>
      <c r="BB855" s="56">
        <f t="shared" si="752"/>
        <v>277.12005226652428</v>
      </c>
      <c r="BC855" s="56">
        <f t="shared" si="753"/>
        <v>-0.11643852064298699</v>
      </c>
      <c r="BD855" s="53">
        <f t="shared" si="754"/>
        <v>-1.0406369342131843E-7</v>
      </c>
      <c r="BE855" s="32">
        <f t="shared" si="755"/>
        <v>6.1114615300651209</v>
      </c>
      <c r="BF855" s="53">
        <f t="shared" si="756"/>
        <v>1.2102557511151505E-6</v>
      </c>
      <c r="BG855" s="51">
        <f t="shared" si="777"/>
        <v>6.1114627403208717</v>
      </c>
      <c r="BH855" s="51">
        <f t="shared" si="757"/>
        <v>-8.9372221402773538E-3</v>
      </c>
      <c r="BI855" s="51">
        <f t="shared" si="758"/>
        <v>-8.3787666496864727E-2</v>
      </c>
    </row>
    <row r="856" spans="1:61" ht="12.75" customHeight="1" x14ac:dyDescent="0.2">
      <c r="A856" s="45">
        <f t="shared" si="759"/>
        <v>830</v>
      </c>
      <c r="B856" s="57">
        <f t="shared" si="778"/>
        <v>9.6760763613749232E-2</v>
      </c>
      <c r="C856" s="16">
        <f t="shared" si="760"/>
        <v>8.7799150539126458E-2</v>
      </c>
      <c r="D856" s="34">
        <f t="shared" si="761"/>
        <v>1</v>
      </c>
      <c r="E856" s="49">
        <f t="shared" si="779"/>
        <v>7.601535256612918E-2</v>
      </c>
      <c r="F856" s="49">
        <f t="shared" si="762"/>
        <v>4.3935841203199669E-2</v>
      </c>
      <c r="G856" s="20">
        <f t="shared" si="733"/>
        <v>4.3935841203199669E-2</v>
      </c>
      <c r="H856" s="49">
        <f t="shared" si="763"/>
        <v>30.02734102040996</v>
      </c>
      <c r="I856" s="20">
        <f t="shared" si="734"/>
        <v>30.02734102040996</v>
      </c>
      <c r="J856" s="57">
        <f t="shared" si="764"/>
        <v>0</v>
      </c>
      <c r="K856" s="16">
        <f t="shared" si="735"/>
        <v>30.02734102040996</v>
      </c>
      <c r="L856" s="34">
        <f t="shared" si="765"/>
        <v>1</v>
      </c>
      <c r="M856" s="49">
        <f t="shared" si="780"/>
        <v>59.972688124835479</v>
      </c>
      <c r="N856" s="20">
        <f t="shared" si="781"/>
        <v>59.972688124835479</v>
      </c>
      <c r="O856" s="16">
        <f t="shared" si="766"/>
        <v>30.027311875164521</v>
      </c>
      <c r="P856" s="49">
        <f t="shared" si="782"/>
        <v>4.3935841203199648E-2</v>
      </c>
      <c r="Q856" s="20">
        <f t="shared" si="736"/>
        <v>4.3935841203199648E-2</v>
      </c>
      <c r="R856" s="49">
        <f t="shared" si="783"/>
        <v>8.7799150535137829E-2</v>
      </c>
      <c r="S856" s="20">
        <f t="shared" si="737"/>
        <v>8.7799150535137829E-2</v>
      </c>
      <c r="T856" s="57">
        <f t="shared" si="784"/>
        <v>-8.3787666496864727E-2</v>
      </c>
      <c r="U856" s="16">
        <f t="shared" si="767"/>
        <v>-7.7723139307355471E-3</v>
      </c>
      <c r="V856" s="16">
        <f t="shared" si="785"/>
        <v>-7.7723139307355471E-3</v>
      </c>
      <c r="W856" s="34">
        <f t="shared" si="738"/>
        <v>4</v>
      </c>
      <c r="X856" s="49">
        <f t="shared" si="786"/>
        <v>59.97265928428542</v>
      </c>
      <c r="Y856" s="20">
        <f t="shared" si="787"/>
        <v>59.97265928428542</v>
      </c>
      <c r="Z856" s="16">
        <f t="shared" si="768"/>
        <v>30.02734071571458</v>
      </c>
      <c r="AA856" s="49">
        <f t="shared" si="739"/>
        <v>-4.4922940495461519E-3</v>
      </c>
      <c r="AB856" s="20">
        <f t="shared" si="769"/>
        <v>359.99550770595044</v>
      </c>
      <c r="AC856" s="49">
        <f t="shared" si="770"/>
        <v>8.9771693790656592E-3</v>
      </c>
      <c r="AD856" s="20">
        <f t="shared" si="771"/>
        <v>359.99102283062092</v>
      </c>
      <c r="AF856" s="58">
        <f t="shared" si="788"/>
        <v>6.1114627403208717</v>
      </c>
      <c r="AG856" s="51">
        <f t="shared" si="772"/>
        <v>366.68776441925229</v>
      </c>
      <c r="AH856" s="16">
        <f t="shared" si="773"/>
        <v>250.0143848313084</v>
      </c>
      <c r="AI856" s="52">
        <f t="shared" si="740"/>
        <v>159.85242148895634</v>
      </c>
      <c r="AJ856" s="52">
        <f t="shared" si="774"/>
        <v>4.8428135252777338E-2</v>
      </c>
      <c r="AK856" s="16">
        <f t="shared" si="789"/>
        <v>40.17570839091195</v>
      </c>
      <c r="AL856" s="16">
        <f t="shared" si="790"/>
        <v>40.171216096862395</v>
      </c>
      <c r="AM856" s="32">
        <f t="shared" si="741"/>
        <v>6.111462684090549</v>
      </c>
      <c r="AN856" s="32">
        <f t="shared" si="742"/>
        <v>-8.2903500487748036E-4</v>
      </c>
      <c r="AO856" s="32">
        <f t="shared" si="743"/>
        <v>4.6698920476449066</v>
      </c>
      <c r="AP856" s="32">
        <f t="shared" si="744"/>
        <v>-8.2903500487748036E-4</v>
      </c>
      <c r="AQ856" s="32">
        <f t="shared" si="745"/>
        <v>3.9423450384731828</v>
      </c>
      <c r="AR856" s="56">
        <f t="shared" si="793"/>
        <v>4672.3038499461609</v>
      </c>
      <c r="AS856" s="56">
        <f t="shared" si="793"/>
        <v>-0.25704317947771532</v>
      </c>
      <c r="AT856" s="56">
        <f t="shared" si="793"/>
        <v>1708.2313747694984</v>
      </c>
      <c r="AU856" s="55">
        <f t="shared" si="776"/>
        <v>0.31005890174502254</v>
      </c>
      <c r="AV856" s="56">
        <f t="shared" si="746"/>
        <v>11548.334235818542</v>
      </c>
      <c r="AW856" s="53">
        <f t="shared" si="747"/>
        <v>1.0321002936200715E-2</v>
      </c>
      <c r="AX856" s="53">
        <f t="shared" si="748"/>
        <v>9.6760781127724516E-2</v>
      </c>
      <c r="AY856" s="56">
        <f t="shared" si="749"/>
        <v>676.63440032681706</v>
      </c>
      <c r="AZ856" s="56">
        <f t="shared" si="750"/>
        <v>399.63105372239085</v>
      </c>
      <c r="BA856" s="53">
        <f t="shared" si="751"/>
        <v>7.4403432051347793E-3</v>
      </c>
      <c r="BB856" s="56">
        <f t="shared" si="752"/>
        <v>277.12015258557943</v>
      </c>
      <c r="BC856" s="56">
        <f t="shared" si="753"/>
        <v>-0.11680598115322027</v>
      </c>
      <c r="BD856" s="53">
        <f t="shared" si="754"/>
        <v>-1.0439210104510303E-7</v>
      </c>
      <c r="BE856" s="32">
        <f t="shared" si="755"/>
        <v>6.1114626359287705</v>
      </c>
      <c r="BF856" s="53">
        <f t="shared" si="756"/>
        <v>1.2123562530632584E-6</v>
      </c>
      <c r="BG856" s="51">
        <f t="shared" si="777"/>
        <v>6.1114638482850232</v>
      </c>
      <c r="BH856" s="51">
        <f t="shared" si="757"/>
        <v>-8.9372221399926614E-3</v>
      </c>
      <c r="BI856" s="51">
        <f t="shared" si="758"/>
        <v>-8.3787651328390847E-2</v>
      </c>
    </row>
    <row r="857" spans="1:61" ht="12.75" customHeight="1" x14ac:dyDescent="0.2">
      <c r="A857" s="45">
        <f t="shared" si="759"/>
        <v>831</v>
      </c>
      <c r="B857" s="57">
        <f t="shared" si="778"/>
        <v>9.6760781127724516E-2</v>
      </c>
      <c r="C857" s="16">
        <f t="shared" si="760"/>
        <v>8.7783611748648127E-2</v>
      </c>
      <c r="D857" s="34">
        <f t="shared" si="761"/>
        <v>1</v>
      </c>
      <c r="E857" s="49">
        <f t="shared" si="779"/>
        <v>7.6001877176095578E-2</v>
      </c>
      <c r="F857" s="49">
        <f t="shared" si="762"/>
        <v>4.3928103636969376E-2</v>
      </c>
      <c r="G857" s="20">
        <f t="shared" si="733"/>
        <v>4.3928103636969376E-2</v>
      </c>
      <c r="H857" s="49">
        <f t="shared" si="763"/>
        <v>30.027369850661504</v>
      </c>
      <c r="I857" s="20">
        <f t="shared" si="734"/>
        <v>30.027369850661504</v>
      </c>
      <c r="J857" s="57">
        <f t="shared" si="764"/>
        <v>0</v>
      </c>
      <c r="K857" s="16">
        <f t="shared" si="735"/>
        <v>30.027369850661504</v>
      </c>
      <c r="L857" s="34">
        <f t="shared" si="765"/>
        <v>1</v>
      </c>
      <c r="M857" s="49">
        <f t="shared" si="780"/>
        <v>59.97265928428542</v>
      </c>
      <c r="N857" s="20">
        <f t="shared" si="781"/>
        <v>59.97265928428542</v>
      </c>
      <c r="O857" s="16">
        <f t="shared" si="766"/>
        <v>30.02734071571458</v>
      </c>
      <c r="P857" s="49">
        <f t="shared" si="782"/>
        <v>4.3928103636969383E-2</v>
      </c>
      <c r="Q857" s="20">
        <f t="shared" si="736"/>
        <v>4.3928103636969383E-2</v>
      </c>
      <c r="R857" s="49">
        <f t="shared" si="783"/>
        <v>8.7783611748174034E-2</v>
      </c>
      <c r="S857" s="20">
        <f t="shared" si="737"/>
        <v>8.7783611748174034E-2</v>
      </c>
      <c r="T857" s="57">
        <f t="shared" si="784"/>
        <v>-8.3787651328390847E-2</v>
      </c>
      <c r="U857" s="16">
        <f t="shared" si="767"/>
        <v>-7.7857741522952689E-3</v>
      </c>
      <c r="V857" s="16">
        <f t="shared" si="785"/>
        <v>-7.7857741522952689E-3</v>
      </c>
      <c r="W857" s="34">
        <f t="shared" si="738"/>
        <v>4</v>
      </c>
      <c r="X857" s="49">
        <f t="shared" si="786"/>
        <v>59.97263045509051</v>
      </c>
      <c r="Y857" s="20">
        <f t="shared" si="787"/>
        <v>59.97263045509051</v>
      </c>
      <c r="Z857" s="16">
        <f t="shared" si="768"/>
        <v>30.02736954490949</v>
      </c>
      <c r="AA857" s="49">
        <f t="shared" si="739"/>
        <v>-4.5000791048929343E-3</v>
      </c>
      <c r="AB857" s="20">
        <f t="shared" si="769"/>
        <v>359.9954999208951</v>
      </c>
      <c r="AC857" s="49">
        <f t="shared" si="770"/>
        <v>8.9927187537143221E-3</v>
      </c>
      <c r="AD857" s="20">
        <f t="shared" si="771"/>
        <v>359.99100728124631</v>
      </c>
      <c r="AF857" s="58">
        <f t="shared" si="788"/>
        <v>6.1114638482850232</v>
      </c>
      <c r="AG857" s="51">
        <f t="shared" si="772"/>
        <v>366.68783089710138</v>
      </c>
      <c r="AH857" s="16">
        <f t="shared" si="773"/>
        <v>250.01443015711459</v>
      </c>
      <c r="AI857" s="52">
        <f t="shared" si="740"/>
        <v>159.85247944914562</v>
      </c>
      <c r="AJ857" s="52">
        <f t="shared" si="774"/>
        <v>4.8428182741872661E-2</v>
      </c>
      <c r="AK857" s="16">
        <f t="shared" si="789"/>
        <v>40.224136573653823</v>
      </c>
      <c r="AL857" s="16">
        <f t="shared" si="790"/>
        <v>40.219636494548922</v>
      </c>
      <c r="AM857" s="32">
        <f t="shared" si="741"/>
        <v>6.1114637918597605</v>
      </c>
      <c r="AN857" s="32">
        <f t="shared" si="742"/>
        <v>-8.3047089193300709E-4</v>
      </c>
      <c r="AO857" s="32">
        <f t="shared" si="743"/>
        <v>4.66655956880175</v>
      </c>
      <c r="AP857" s="32">
        <f t="shared" si="744"/>
        <v>-8.3047089193300709E-4</v>
      </c>
      <c r="AQ857" s="32">
        <f t="shared" si="745"/>
        <v>3.9462908496508096</v>
      </c>
      <c r="AR857" s="56">
        <f t="shared" si="793"/>
        <v>4676.9704095149627</v>
      </c>
      <c r="AS857" s="56">
        <f t="shared" si="793"/>
        <v>-0.25787365036964832</v>
      </c>
      <c r="AT857" s="56">
        <f t="shared" si="793"/>
        <v>1712.1776656191491</v>
      </c>
      <c r="AU857" s="55">
        <f t="shared" si="776"/>
        <v>0.31005890174502254</v>
      </c>
      <c r="AV857" s="56">
        <f t="shared" si="746"/>
        <v>11548.338423078463</v>
      </c>
      <c r="AW857" s="53">
        <f t="shared" si="747"/>
        <v>1.0321006678447958E-2</v>
      </c>
      <c r="AX857" s="53">
        <f t="shared" si="748"/>
        <v>9.6760798669756815E-2</v>
      </c>
      <c r="AY857" s="56">
        <f t="shared" si="749"/>
        <v>676.63427765789879</v>
      </c>
      <c r="AZ857" s="56">
        <f t="shared" si="750"/>
        <v>399.63119862286408</v>
      </c>
      <c r="BA857" s="53">
        <f t="shared" si="751"/>
        <v>7.4403432051347793E-3</v>
      </c>
      <c r="BB857" s="56">
        <f t="shared" si="752"/>
        <v>277.12025306536162</v>
      </c>
      <c r="BC857" s="56">
        <f t="shared" si="753"/>
        <v>-0.11717403032690754</v>
      </c>
      <c r="BD857" s="53">
        <f t="shared" si="754"/>
        <v>-1.0472103477049786E-7</v>
      </c>
      <c r="BE857" s="32">
        <f t="shared" si="755"/>
        <v>6.1114637435639887</v>
      </c>
      <c r="BF857" s="53">
        <f t="shared" si="756"/>
        <v>1.2144558316212806E-6</v>
      </c>
      <c r="BG857" s="51">
        <f t="shared" si="777"/>
        <v>6.1114649580198206</v>
      </c>
      <c r="BH857" s="51">
        <f t="shared" si="757"/>
        <v>-8.937222139707603E-3</v>
      </c>
      <c r="BI857" s="51">
        <f t="shared" si="758"/>
        <v>-8.3787636135623789E-2</v>
      </c>
    </row>
    <row r="858" spans="1:61" ht="12.75" customHeight="1" x14ac:dyDescent="0.2">
      <c r="A858" s="45">
        <f t="shared" si="759"/>
        <v>832</v>
      </c>
      <c r="B858" s="57">
        <f t="shared" si="778"/>
        <v>9.6760798669756815E-2</v>
      </c>
      <c r="C858" s="16">
        <f t="shared" si="760"/>
        <v>8.7768079916088482E-2</v>
      </c>
      <c r="D858" s="34">
        <f t="shared" si="761"/>
        <v>1</v>
      </c>
      <c r="E858" s="49">
        <f t="shared" si="779"/>
        <v>7.5988407826643761E-2</v>
      </c>
      <c r="F858" s="49">
        <f t="shared" si="762"/>
        <v>4.3920369523972803E-2</v>
      </c>
      <c r="G858" s="20">
        <f t="shared" ref="G858:G921" si="794">MOD(IF(OR(D858=2,D858=3,D858=6,D858=7,D858=10,D858=11,D858=14,D858=15),180+F858,F858),360)</f>
        <v>4.3920369523972803E-2</v>
      </c>
      <c r="H858" s="49">
        <f t="shared" si="763"/>
        <v>30.027398669564334</v>
      </c>
      <c r="I858" s="20">
        <f t="shared" ref="I858:I921" si="795">IF(D858&gt;8,360-H858,H858)</f>
        <v>30.027398669564334</v>
      </c>
      <c r="J858" s="57">
        <f t="shared" si="764"/>
        <v>0</v>
      </c>
      <c r="K858" s="16">
        <f t="shared" ref="K858:K921" si="796">MOD(I858+J858,360)</f>
        <v>30.027398669564334</v>
      </c>
      <c r="L858" s="34">
        <f t="shared" si="765"/>
        <v>1</v>
      </c>
      <c r="M858" s="49">
        <f t="shared" si="780"/>
        <v>59.97263045509051</v>
      </c>
      <c r="N858" s="20">
        <f t="shared" si="781"/>
        <v>59.97263045509051</v>
      </c>
      <c r="O858" s="16">
        <f t="shared" si="766"/>
        <v>30.02736954490949</v>
      </c>
      <c r="P858" s="49">
        <f t="shared" si="782"/>
        <v>4.3920369523972824E-2</v>
      </c>
      <c r="Q858" s="20">
        <f t="shared" ref="Q858:Q921" si="797">MOD(IF(OR(L858=2,L858=3,L858=6,L858=7,L858=10,L858=11,L858=14,L858=15),180+P858,P858),360)</f>
        <v>4.3920369523972824E-2</v>
      </c>
      <c r="R858" s="49">
        <f t="shared" si="783"/>
        <v>8.7768079918928044E-2</v>
      </c>
      <c r="S858" s="20">
        <f t="shared" ref="S858:S921" si="798">MOD(IF(OR(L858=3,L858=4,L858=7,L858=8,L858=11,L858=12,L858=15,L858=16),360-R858,R858),360)</f>
        <v>8.7768079918928044E-2</v>
      </c>
      <c r="T858" s="57">
        <f t="shared" si="784"/>
        <v>-8.3787636135623789E-2</v>
      </c>
      <c r="U858" s="16">
        <f t="shared" si="767"/>
        <v>-7.7992283089800274E-3</v>
      </c>
      <c r="V858" s="16">
        <f t="shared" si="785"/>
        <v>-7.7992283089800274E-3</v>
      </c>
      <c r="W858" s="34">
        <f t="shared" ref="W858:W921" si="799">IF(AND(E858&gt;=0,V858&lt;0),IF(L858=1,4,IF(L858=2,3,IF(L858=7,6,IF(L858=8,5,IF(L858=11,10,IF(L858=12,9,IF(L858=13,16,IF(L858=14,15,L858)))))))),L858)</f>
        <v>4</v>
      </c>
      <c r="X858" s="49">
        <f t="shared" si="786"/>
        <v>59.972601637245646</v>
      </c>
      <c r="Y858" s="20">
        <f t="shared" si="787"/>
        <v>59.972601637245646</v>
      </c>
      <c r="Z858" s="16">
        <f t="shared" si="768"/>
        <v>30.027398362754354</v>
      </c>
      <c r="AA858" s="49">
        <f t="shared" ref="AA858:AA921" si="800">DEGREES(ATAN(TAN(RADIANS(K858))*SIN(RADIANS(V858))))</f>
        <v>-4.5078606708274819E-3</v>
      </c>
      <c r="AB858" s="20">
        <f t="shared" si="769"/>
        <v>359.99549213932914</v>
      </c>
      <c r="AC858" s="49">
        <f t="shared" si="770"/>
        <v>9.0082611940286127E-3</v>
      </c>
      <c r="AD858" s="20">
        <f t="shared" si="771"/>
        <v>359.99099173880597</v>
      </c>
      <c r="AF858" s="58">
        <f t="shared" si="788"/>
        <v>6.1114649580198206</v>
      </c>
      <c r="AG858" s="51">
        <f t="shared" si="772"/>
        <v>366.68789748118922</v>
      </c>
      <c r="AH858" s="16">
        <f t="shared" si="773"/>
        <v>250.01447555535631</v>
      </c>
      <c r="AI858" s="52">
        <f t="shared" ref="AI858:AI921" si="801">AG858^2*$H$7/2</f>
        <v>159.85253750197205</v>
      </c>
      <c r="AJ858" s="52">
        <f t="shared" si="774"/>
        <v>4.8428230194815569E-2</v>
      </c>
      <c r="AK858" s="16">
        <f t="shared" si="789"/>
        <v>40.272564803848638</v>
      </c>
      <c r="AL858" s="16">
        <f t="shared" si="790"/>
        <v>40.268056943177783</v>
      </c>
      <c r="AM858" s="32">
        <f t="shared" ref="AM858:AM921" si="802">AF858*COS(RADIANS($V858))</f>
        <v>6.1114649013993692</v>
      </c>
      <c r="AN858" s="32">
        <f t="shared" ref="AN858:AN921" si="803">AF858*SIN(RADIANS($V858))</f>
        <v>-8.3190613283908184E-4</v>
      </c>
      <c r="AO858" s="32">
        <f t="shared" ref="AO858:AO921" si="804">AM858*COS(RADIANS(AL858))</f>
        <v>4.6632237537961183</v>
      </c>
      <c r="AP858" s="32">
        <f t="shared" ref="AP858:AP921" si="805">AN858</f>
        <v>-8.3190613283908184E-4</v>
      </c>
      <c r="AQ858" s="32">
        <f t="shared" ref="AQ858:AQ921" si="806">AM858*SIN(RADIANS(AL858))</f>
        <v>3.9502338491623545</v>
      </c>
      <c r="AR858" s="56">
        <f t="shared" si="793"/>
        <v>4681.6336332687588</v>
      </c>
      <c r="AS858" s="56">
        <f t="shared" si="793"/>
        <v>-0.25870555650248739</v>
      </c>
      <c r="AT858" s="56">
        <f t="shared" si="793"/>
        <v>1716.1278994683114</v>
      </c>
      <c r="AU858" s="55">
        <f t="shared" si="776"/>
        <v>0.31005890174502254</v>
      </c>
      <c r="AV858" s="56">
        <f t="shared" ref="AV858:AV921" si="807">AI858*AU858*$C$16</f>
        <v>11548.342617030841</v>
      </c>
      <c r="AW858" s="53">
        <f t="shared" ref="AW858:AW921" si="808">(AV858/$C$6)*$H$8^2</f>
        <v>1.0321010426676398E-2</v>
      </c>
      <c r="AX858" s="53">
        <f t="shared" ref="AX858:AX921" si="809">AW858*360 / (2*PI()*AF858)</f>
        <v>9.6760816239823189E-2</v>
      </c>
      <c r="AY858" s="56">
        <f t="shared" ref="AY858:AY921" si="810">550*$H$19*$C$13/AG858</f>
        <v>676.63415479298703</v>
      </c>
      <c r="AZ858" s="56">
        <f t="shared" ref="AZ858:AZ921" si="811">AI858*$C$18*$C$19</f>
        <v>399.63134375493013</v>
      </c>
      <c r="BA858" s="53">
        <f t="shared" ref="BA858:BA921" si="812">ABS((AU858^2)/(PI()*$C$17*$C$14))</f>
        <v>7.4403432051347793E-3</v>
      </c>
      <c r="BB858" s="56">
        <f t="shared" ref="BB858:BB921" si="813">BA858*AI858*$C$16</f>
        <v>277.1203537057396</v>
      </c>
      <c r="BC858" s="56">
        <f t="shared" ref="BC858:BC921" si="814">AY858-AZ858-BB858</f>
        <v>-0.11754266768269872</v>
      </c>
      <c r="BD858" s="53">
        <f t="shared" ref="BD858:BD921" si="815">(BC858/$C$6)*$H$8^2</f>
        <v>-1.0505049416730969E-7</v>
      </c>
      <c r="BE858" s="32">
        <f t="shared" ref="BE858:BE921" si="816">AF858+BD858</f>
        <v>6.1114648529693261</v>
      </c>
      <c r="BF858" s="53">
        <f t="shared" ref="BF858:BF921" si="817">-$H$9*SIN(RADIANS(V858))</f>
        <v>1.2165544641560687E-6</v>
      </c>
      <c r="BG858" s="51">
        <f t="shared" si="777"/>
        <v>6.1114660695237903</v>
      </c>
      <c r="BH858" s="51">
        <f t="shared" ref="BH858:BH921" si="818">-$H$9*COS(RADIANS(V858))</f>
        <v>-8.9372221394221785E-3</v>
      </c>
      <c r="BI858" s="51">
        <f t="shared" ref="BI858:BI921" si="819">BH858*360 / (2*PI()*AF858)</f>
        <v>-8.3787620918583425E-2</v>
      </c>
    </row>
    <row r="859" spans="1:61" ht="12.75" customHeight="1" x14ac:dyDescent="0.2">
      <c r="A859" s="45">
        <f t="shared" ref="A859:A922" si="820">A858+1</f>
        <v>833</v>
      </c>
      <c r="B859" s="57">
        <f t="shared" si="778"/>
        <v>9.6760816239823189E-2</v>
      </c>
      <c r="C859" s="16">
        <f t="shared" ref="C859:C922" si="821">MOD(AD858+B859,360)</f>
        <v>8.7752555045824465E-2</v>
      </c>
      <c r="D859" s="34">
        <f t="shared" ref="D859:D922" si="822">IF($O858&gt;=270,IF(C859&gt;270,16,IF(C859&gt;180,15,IF(C859&gt;90,14,13))),IF($O858&gt;=180,IF(C859&gt;270,12,IF(C859&gt;180,11,IF(C859&gt;90,10,9))),IF($O858&gt;=90,IF(C859&gt;270,8,IF(C859&gt;180,7,IF(C859&gt;90,6,5))),IF(C859&gt;270,4,IF(C859&gt;180,3,IF(C859&gt;90,2,1))))))</f>
        <v>1</v>
      </c>
      <c r="E859" s="49">
        <f t="shared" si="779"/>
        <v>7.5974944521549542E-2</v>
      </c>
      <c r="F859" s="49">
        <f t="shared" ref="F859:F922" si="823">IF(OR(N858=90, N858=270), 0, DEGREES(ATAN(COS(RADIANS(Y858))*TAN(RADIANS(C859)))))</f>
        <v>4.3912638866424089E-2</v>
      </c>
      <c r="G859" s="20">
        <f t="shared" si="794"/>
        <v>4.3912638866424089E-2</v>
      </c>
      <c r="H859" s="49">
        <f t="shared" ref="H859:H922" si="824">DEGREES(ACOS(SIN(RADIANS(Y858))*COS(RADIANS(G859))))</f>
        <v>30.027427477123538</v>
      </c>
      <c r="I859" s="20">
        <f t="shared" si="795"/>
        <v>30.027427477123538</v>
      </c>
      <c r="J859" s="57">
        <f t="shared" ref="J859:J922" si="825">J858</f>
        <v>0</v>
      </c>
      <c r="K859" s="16">
        <f t="shared" si="796"/>
        <v>30.027427477123538</v>
      </c>
      <c r="L859" s="34">
        <f t="shared" ref="L859:L922" si="826">IF(J859&gt;0,IF(K859&gt;=270,IF(D859=9,16,IF(D859=12,13,IF(D859=14,11,IF(D859=15,10,D859)))),IF(K859&gt;=180,IF(D859=2,14,IF(D859=3,15,IF(D859=5,9,IF(D859=8,12,D859)))),IF(K859&gt;=90,IF(D859=1,8,IF(D859=4,5,IF(D859=6,3,IF(D859=7,2,D859)))),IF(D859=10,6,IF(D859=11,7,IF(D859=13,1,IF(D859=16,4,D859))))))),IF(K859&gt;=270,IF(D859=1,13,IF(D859=4,16,IF(D859=6,10,IF(D859=7,11,D859)))),IF(K859&gt;=180,IF(D859=10,15,IF(D859=11,14,IF(D859=13,12,IF(D859=16,9,D859)))),IF(K859&gt;=90,IF(D859=9,5,IF(D859=12,8,IF(D859=14,2,IF(D859=15,3,D859)))),IF(D859=2,7,IF(D859=3,6,IF(D859=5,4,IF(D859=8,1,D859))))))))</f>
        <v>1</v>
      </c>
      <c r="M859" s="49">
        <f t="shared" si="780"/>
        <v>59.972601637245646</v>
      </c>
      <c r="N859" s="20">
        <f t="shared" si="781"/>
        <v>59.972601637245646</v>
      </c>
      <c r="O859" s="16">
        <f t="shared" ref="O859:O922" si="827">MOD(90-N859,360)</f>
        <v>30.027398362754354</v>
      </c>
      <c r="P859" s="49">
        <f t="shared" si="782"/>
        <v>4.3912638866424103E-2</v>
      </c>
      <c r="Q859" s="20">
        <f t="shared" si="797"/>
        <v>4.3912638866424103E-2</v>
      </c>
      <c r="R859" s="49">
        <f t="shared" si="783"/>
        <v>8.7752555046929151E-2</v>
      </c>
      <c r="S859" s="20">
        <f t="shared" si="798"/>
        <v>8.7752555046929151E-2</v>
      </c>
      <c r="T859" s="57">
        <f t="shared" si="784"/>
        <v>-8.3787620918583425E-2</v>
      </c>
      <c r="U859" s="16">
        <f t="shared" ref="U859:U922" si="828">E859+T859</f>
        <v>-7.8126763970338825E-3</v>
      </c>
      <c r="V859" s="16">
        <f t="shared" si="785"/>
        <v>-7.8126763970338825E-3</v>
      </c>
      <c r="W859" s="34">
        <f t="shared" si="799"/>
        <v>4</v>
      </c>
      <c r="X859" s="49">
        <f t="shared" si="786"/>
        <v>59.972572830745769</v>
      </c>
      <c r="Y859" s="20">
        <f t="shared" si="787"/>
        <v>59.972572830745769</v>
      </c>
      <c r="Z859" s="16">
        <f t="shared" ref="Z859:Z922" si="829">MOD(90-Y859,360)</f>
        <v>30.027427169254231</v>
      </c>
      <c r="AA859" s="49">
        <f t="shared" si="800"/>
        <v>-4.5156387451569672E-3</v>
      </c>
      <c r="AB859" s="20">
        <f t="shared" ref="AB859:AB922" si="830">MOD(IF(OR(W859=2,W859=3,W859=6,W859=7,W859=10,W859=11,W859=14,W859=15),180+AA859,AA859),360)</f>
        <v>359.99548436125485</v>
      </c>
      <c r="AC859" s="49">
        <f t="shared" ref="AC859:AC922" si="831">DEGREES(ACOS(COS(RADIANS(V859))*COS(RADIANS(AB859))))</f>
        <v>9.0237966550354865E-3</v>
      </c>
      <c r="AD859" s="20">
        <f t="shared" ref="AD859:AD922" si="832">MOD(IF(OR(W859=3,W859=4,W859=7,W859=8,W859=11,W859=12,W859=15,W859=16),360-AC859,AC859),360)</f>
        <v>359.99097620334499</v>
      </c>
      <c r="AF859" s="58">
        <f t="shared" si="788"/>
        <v>6.1114660695237903</v>
      </c>
      <c r="AG859" s="51">
        <f t="shared" ref="AG859:AG922" si="833">AF859/$H$8</f>
        <v>366.68796417142744</v>
      </c>
      <c r="AH859" s="16">
        <f t="shared" ref="AH859:AH922" si="834">AG859/(5280/3600)</f>
        <v>250.01452102597327</v>
      </c>
      <c r="AI859" s="52">
        <f t="shared" si="801"/>
        <v>159.85259564735861</v>
      </c>
      <c r="AJ859" s="52">
        <f t="shared" ref="AJ859:AJ922" si="835">MOD(Q859-AB859,360)</f>
        <v>4.842827761154922E-2</v>
      </c>
      <c r="AK859" s="16">
        <f t="shared" si="789"/>
        <v>40.320993081460188</v>
      </c>
      <c r="AL859" s="16">
        <f t="shared" si="790"/>
        <v>40.316477442715041</v>
      </c>
      <c r="AM859" s="32">
        <f t="shared" si="802"/>
        <v>6.1114660127078997</v>
      </c>
      <c r="AN859" s="32">
        <f t="shared" si="803"/>
        <v>-8.3334072719577084E-4</v>
      </c>
      <c r="AO859" s="32">
        <f t="shared" si="804"/>
        <v>4.6598846049970026</v>
      </c>
      <c r="AP859" s="32">
        <f t="shared" si="805"/>
        <v>-8.3334072719577084E-4</v>
      </c>
      <c r="AQ859" s="32">
        <f t="shared" si="806"/>
        <v>3.9541740341815665</v>
      </c>
      <c r="AR859" s="56">
        <f t="shared" ref="AR859:AT874" si="836">AR858+AO859</f>
        <v>4686.2935178737562</v>
      </c>
      <c r="AS859" s="56">
        <f t="shared" si="836"/>
        <v>-0.25953889722968315</v>
      </c>
      <c r="AT859" s="56">
        <f t="shared" si="836"/>
        <v>1720.0820735024929</v>
      </c>
      <c r="AU859" s="55">
        <f t="shared" ref="AU859:AU922" si="837">$H$15</f>
        <v>0.31005890174502254</v>
      </c>
      <c r="AV859" s="56">
        <f t="shared" si="807"/>
        <v>11548.346817670106</v>
      </c>
      <c r="AW859" s="53">
        <f t="shared" si="808"/>
        <v>1.0321014180881057E-2</v>
      </c>
      <c r="AX859" s="53">
        <f t="shared" si="809"/>
        <v>9.6760833837900281E-2</v>
      </c>
      <c r="AY859" s="56">
        <f t="shared" si="810"/>
        <v>676.63403173224503</v>
      </c>
      <c r="AZ859" s="56">
        <f t="shared" si="811"/>
        <v>399.63148911839653</v>
      </c>
      <c r="BA859" s="53">
        <f t="shared" si="812"/>
        <v>7.4403432051347793E-3</v>
      </c>
      <c r="BB859" s="56">
        <f t="shared" si="813"/>
        <v>277.12045450657985</v>
      </c>
      <c r="BC859" s="56">
        <f t="shared" si="814"/>
        <v>-0.1179118927313425</v>
      </c>
      <c r="BD859" s="53">
        <f t="shared" si="815"/>
        <v>-1.0538047879828371E-7</v>
      </c>
      <c r="BE859" s="32">
        <f t="shared" si="816"/>
        <v>6.1114659641433118</v>
      </c>
      <c r="BF859" s="53">
        <f t="shared" si="817"/>
        <v>1.2186521500817566E-6</v>
      </c>
      <c r="BG859" s="51">
        <f t="shared" ref="BG859:BG922" si="838">BE859+BF859</f>
        <v>6.1114671827954616</v>
      </c>
      <c r="BH859" s="51">
        <f t="shared" si="818"/>
        <v>-8.9372221391363898E-3</v>
      </c>
      <c r="BI859" s="51">
        <f t="shared" si="819"/>
        <v>-8.3787605677289975E-2</v>
      </c>
    </row>
    <row r="860" spans="1:61" ht="12.75" customHeight="1" x14ac:dyDescent="0.2">
      <c r="A860" s="45">
        <f t="shared" si="820"/>
        <v>834</v>
      </c>
      <c r="B860" s="57">
        <f t="shared" ref="B860:B923" si="839">AX859</f>
        <v>9.6760833837900281E-2</v>
      </c>
      <c r="C860" s="16">
        <f t="shared" si="821"/>
        <v>8.7737037182876065E-2</v>
      </c>
      <c r="D860" s="34">
        <f t="shared" si="822"/>
        <v>1</v>
      </c>
      <c r="E860" s="49">
        <f t="shared" ref="E860:E923" si="840">DEGREES(ASIN(SIN(RADIANS(Y859))*SIN(RADIANS(C860))))</f>
        <v>7.596148729977685E-2</v>
      </c>
      <c r="F860" s="49">
        <f t="shared" si="823"/>
        <v>4.3904911686875721E-2</v>
      </c>
      <c r="G860" s="20">
        <f t="shared" si="794"/>
        <v>4.3904911686875721E-2</v>
      </c>
      <c r="H860" s="49">
        <f t="shared" si="824"/>
        <v>30.027456273344193</v>
      </c>
      <c r="I860" s="20">
        <f t="shared" si="795"/>
        <v>30.027456273344193</v>
      </c>
      <c r="J860" s="57">
        <f t="shared" si="825"/>
        <v>0</v>
      </c>
      <c r="K860" s="16">
        <f t="shared" si="796"/>
        <v>30.027456273344193</v>
      </c>
      <c r="L860" s="34">
        <f t="shared" si="826"/>
        <v>1</v>
      </c>
      <c r="M860" s="49">
        <f t="shared" ref="M860:M923" si="841">DEGREES(ACOS(SIN(RADIANS(K860))*COS(RADIANS(E860))))</f>
        <v>59.972572830745769</v>
      </c>
      <c r="N860" s="20">
        <f t="shared" ref="N860:N923" si="842">MOD(IF(AND(L860&gt;=5,L860&lt;=12),360-M860,M860),360)</f>
        <v>59.972572830745769</v>
      </c>
      <c r="O860" s="16">
        <f t="shared" si="827"/>
        <v>30.027427169254231</v>
      </c>
      <c r="P860" s="49">
        <f t="shared" ref="P860:P923" si="843">IF(OR(N860=90, N860=270), 0, DEGREES(ATAN(TAN(RADIANS(K860))*SIN(RADIANS(E860)))))</f>
        <v>4.3904911686875714E-2</v>
      </c>
      <c r="Q860" s="20">
        <f t="shared" si="797"/>
        <v>4.3904911686875714E-2</v>
      </c>
      <c r="R860" s="49">
        <f t="shared" ref="R860:R923" si="844">DEGREES(ACOS(COS(RADIANS(E860))*COS(RADIANS(Q860))))</f>
        <v>8.7737037181564989E-2</v>
      </c>
      <c r="S860" s="20">
        <f t="shared" si="798"/>
        <v>8.7737037181564989E-2</v>
      </c>
      <c r="T860" s="57">
        <f t="shared" ref="T860:T923" si="845">BI859</f>
        <v>-8.3787605677289975E-2</v>
      </c>
      <c r="U860" s="16">
        <f t="shared" si="828"/>
        <v>-7.8261183775131249E-3</v>
      </c>
      <c r="V860" s="16">
        <f t="shared" ref="V860:V923" si="846">IF(U860&lt;-90,-90,U860)</f>
        <v>-7.8261183775131249E-3</v>
      </c>
      <c r="W860" s="34">
        <f t="shared" si="799"/>
        <v>4</v>
      </c>
      <c r="X860" s="49">
        <f t="shared" ref="X860:X923" si="847">DEGREES(ACOS(SIN(RADIANS(K860))*COS(RADIANS(V860))))</f>
        <v>59.972544035585791</v>
      </c>
      <c r="Y860" s="20">
        <f t="shared" ref="Y860:Y923" si="848">MOD(IF(AND(W860&gt;=5,W860&lt;=12),360-X860,X860),360)</f>
        <v>59.972544035585791</v>
      </c>
      <c r="Z860" s="16">
        <f t="shared" si="829"/>
        <v>30.027455964414209</v>
      </c>
      <c r="AA860" s="49">
        <f t="shared" si="800"/>
        <v>-4.5234133053504086E-3</v>
      </c>
      <c r="AB860" s="20">
        <f t="shared" si="830"/>
        <v>359.99547658669462</v>
      </c>
      <c r="AC860" s="49">
        <f t="shared" si="831"/>
        <v>9.0393250114719804E-3</v>
      </c>
      <c r="AD860" s="20">
        <f t="shared" si="832"/>
        <v>359.99096067498851</v>
      </c>
      <c r="AF860" s="58">
        <f t="shared" ref="AF860:AF923" si="849">BG859</f>
        <v>6.1114671827954616</v>
      </c>
      <c r="AG860" s="51">
        <f t="shared" si="833"/>
        <v>366.68803096772768</v>
      </c>
      <c r="AH860" s="16">
        <f t="shared" si="834"/>
        <v>250.01456656890525</v>
      </c>
      <c r="AI860" s="52">
        <f t="shared" si="801"/>
        <v>159.85265388522836</v>
      </c>
      <c r="AJ860" s="52">
        <f t="shared" si="835"/>
        <v>4.8428324992244143E-2</v>
      </c>
      <c r="AK860" s="16">
        <f t="shared" ref="AK860:AK923" si="850">MOD(AJ860+AK859,360)</f>
        <v>40.369421406452432</v>
      </c>
      <c r="AL860" s="16">
        <f t="shared" ref="AL860:AL923" si="851">MOD(AB860+AK860,360)</f>
        <v>40.364897993147054</v>
      </c>
      <c r="AM860" s="32">
        <f t="shared" si="802"/>
        <v>6.1114671257838857</v>
      </c>
      <c r="AN860" s="32">
        <f t="shared" si="803"/>
        <v>-8.3477467084982571E-4</v>
      </c>
      <c r="AO860" s="32">
        <f t="shared" si="804"/>
        <v>4.6565421247743952</v>
      </c>
      <c r="AP860" s="32">
        <f t="shared" si="805"/>
        <v>-8.3477467084982571E-4</v>
      </c>
      <c r="AQ860" s="32">
        <f t="shared" si="806"/>
        <v>3.9581114018858421</v>
      </c>
      <c r="AR860" s="56">
        <f t="shared" si="836"/>
        <v>4690.9500599985304</v>
      </c>
      <c r="AS860" s="56">
        <f t="shared" si="836"/>
        <v>-0.26037367190053295</v>
      </c>
      <c r="AT860" s="56">
        <f t="shared" si="836"/>
        <v>1724.0401849043787</v>
      </c>
      <c r="AU860" s="55">
        <f t="shared" si="837"/>
        <v>0.31005890174502254</v>
      </c>
      <c r="AV860" s="56">
        <f t="shared" si="807"/>
        <v>11548.351024990699</v>
      </c>
      <c r="AW860" s="53">
        <f t="shared" si="808"/>
        <v>1.0321017941056967E-2</v>
      </c>
      <c r="AX860" s="53">
        <f t="shared" si="809"/>
        <v>9.6760851463964764E-2</v>
      </c>
      <c r="AY860" s="56">
        <f t="shared" si="810"/>
        <v>676.63390847583594</v>
      </c>
      <c r="AZ860" s="56">
        <f t="shared" si="811"/>
        <v>399.63163471307092</v>
      </c>
      <c r="BA860" s="53">
        <f t="shared" si="812"/>
        <v>7.4403432051347793E-3</v>
      </c>
      <c r="BB860" s="56">
        <f t="shared" si="813"/>
        <v>277.12055546774889</v>
      </c>
      <c r="BC860" s="56">
        <f t="shared" si="814"/>
        <v>-0.1182817049838718</v>
      </c>
      <c r="BD860" s="53">
        <f t="shared" si="815"/>
        <v>-1.0571098822641921E-7</v>
      </c>
      <c r="BE860" s="32">
        <f t="shared" si="816"/>
        <v>6.1114670770844732</v>
      </c>
      <c r="BF860" s="53">
        <f t="shared" si="817"/>
        <v>1.2207488833237498E-6</v>
      </c>
      <c r="BG860" s="51">
        <f t="shared" si="838"/>
        <v>6.1114682978333565</v>
      </c>
      <c r="BH860" s="51">
        <f t="shared" si="818"/>
        <v>-8.9372221388502402E-3</v>
      </c>
      <c r="BI860" s="51">
        <f t="shared" si="819"/>
        <v>-8.3787590411763674E-2</v>
      </c>
    </row>
    <row r="861" spans="1:61" ht="12.75" customHeight="1" x14ac:dyDescent="0.2">
      <c r="A861" s="45">
        <f t="shared" si="820"/>
        <v>835</v>
      </c>
      <c r="B861" s="57">
        <f t="shared" si="839"/>
        <v>9.6760851463964764E-2</v>
      </c>
      <c r="C861" s="16">
        <f t="shared" si="821"/>
        <v>8.7721526452469334E-2</v>
      </c>
      <c r="D861" s="34">
        <f t="shared" si="822"/>
        <v>1</v>
      </c>
      <c r="E861" s="49">
        <f t="shared" si="840"/>
        <v>7.5948036269730804E-2</v>
      </c>
      <c r="F861" s="49">
        <f t="shared" si="823"/>
        <v>4.3897188048016705E-2</v>
      </c>
      <c r="G861" s="20">
        <f t="shared" si="794"/>
        <v>4.3897188048016705E-2</v>
      </c>
      <c r="H861" s="49">
        <f t="shared" si="824"/>
        <v>30.027485058231484</v>
      </c>
      <c r="I861" s="20">
        <f t="shared" si="795"/>
        <v>30.027485058231484</v>
      </c>
      <c r="J861" s="57">
        <f t="shared" si="825"/>
        <v>0</v>
      </c>
      <c r="K861" s="16">
        <f t="shared" si="796"/>
        <v>30.027485058231484</v>
      </c>
      <c r="L861" s="34">
        <f t="shared" si="826"/>
        <v>1</v>
      </c>
      <c r="M861" s="49">
        <f t="shared" si="841"/>
        <v>59.972544035585791</v>
      </c>
      <c r="N861" s="20">
        <f t="shared" si="842"/>
        <v>59.972544035585791</v>
      </c>
      <c r="O861" s="16">
        <f t="shared" si="827"/>
        <v>30.027455964414209</v>
      </c>
      <c r="P861" s="49">
        <f t="shared" si="843"/>
        <v>4.3897188048016678E-2</v>
      </c>
      <c r="Q861" s="20">
        <f t="shared" si="797"/>
        <v>4.3897188048016678E-2</v>
      </c>
      <c r="R861" s="49">
        <f t="shared" si="844"/>
        <v>8.7721526455375648E-2</v>
      </c>
      <c r="S861" s="20">
        <f t="shared" si="798"/>
        <v>8.7721526455375648E-2</v>
      </c>
      <c r="T861" s="57">
        <f t="shared" si="845"/>
        <v>-8.3787590411763674E-2</v>
      </c>
      <c r="U861" s="16">
        <f t="shared" si="828"/>
        <v>-7.8395541420328702E-3</v>
      </c>
      <c r="V861" s="16">
        <f t="shared" si="846"/>
        <v>-7.8395541420328702E-3</v>
      </c>
      <c r="W861" s="34">
        <f t="shared" si="799"/>
        <v>4</v>
      </c>
      <c r="X861" s="49">
        <f t="shared" si="847"/>
        <v>59.972515251760498</v>
      </c>
      <c r="Y861" s="20">
        <f t="shared" si="848"/>
        <v>59.972515251760498</v>
      </c>
      <c r="Z861" s="16">
        <f t="shared" si="829"/>
        <v>30.027484748239502</v>
      </c>
      <c r="AA861" s="49">
        <f t="shared" si="800"/>
        <v>-4.5311842887404514E-3</v>
      </c>
      <c r="AB861" s="20">
        <f t="shared" si="830"/>
        <v>359.99546881571126</v>
      </c>
      <c r="AC861" s="49">
        <f t="shared" si="831"/>
        <v>9.0548462193573848E-3</v>
      </c>
      <c r="AD861" s="20">
        <f t="shared" si="832"/>
        <v>359.99094515378061</v>
      </c>
      <c r="AF861" s="58">
        <f t="shared" si="849"/>
        <v>6.1114682978333565</v>
      </c>
      <c r="AG861" s="51">
        <f t="shared" si="833"/>
        <v>366.6880978700014</v>
      </c>
      <c r="AH861" s="16">
        <f t="shared" si="834"/>
        <v>250.01461218409187</v>
      </c>
      <c r="AI861" s="52">
        <f t="shared" si="801"/>
        <v>159.85271221550411</v>
      </c>
      <c r="AJ861" s="52">
        <f t="shared" si="835"/>
        <v>4.8428372336729808E-2</v>
      </c>
      <c r="AK861" s="16">
        <f t="shared" si="850"/>
        <v>40.417849778789162</v>
      </c>
      <c r="AL861" s="16">
        <f t="shared" si="851"/>
        <v>40.413318594500424</v>
      </c>
      <c r="AM861" s="32">
        <f t="shared" si="802"/>
        <v>6.1114682406258485</v>
      </c>
      <c r="AN861" s="32">
        <f t="shared" si="803"/>
        <v>-8.3620795224103271E-4</v>
      </c>
      <c r="AO861" s="32">
        <f t="shared" si="804"/>
        <v>4.6531963154978957</v>
      </c>
      <c r="AP861" s="32">
        <f t="shared" si="805"/>
        <v>-8.3620795224103271E-4</v>
      </c>
      <c r="AQ861" s="32">
        <f t="shared" si="806"/>
        <v>3.9620459494578322</v>
      </c>
      <c r="AR861" s="56">
        <f t="shared" si="836"/>
        <v>4695.6032563140279</v>
      </c>
      <c r="AS861" s="56">
        <f t="shared" si="836"/>
        <v>-0.261209879852774</v>
      </c>
      <c r="AT861" s="56">
        <f t="shared" si="836"/>
        <v>1728.0022308538366</v>
      </c>
      <c r="AU861" s="55">
        <f t="shared" si="837"/>
        <v>0.31005890174502254</v>
      </c>
      <c r="AV861" s="56">
        <f t="shared" si="807"/>
        <v>11548.355238987049</v>
      </c>
      <c r="AW861" s="53">
        <f t="shared" si="808"/>
        <v>1.0321021707199148E-2</v>
      </c>
      <c r="AX861" s="53">
        <f t="shared" si="809"/>
        <v>9.6760869117993337E-2</v>
      </c>
      <c r="AY861" s="56">
        <f t="shared" si="810"/>
        <v>676.63378502392345</v>
      </c>
      <c r="AZ861" s="56">
        <f t="shared" si="811"/>
        <v>399.63178053876027</v>
      </c>
      <c r="BA861" s="53">
        <f t="shared" si="812"/>
        <v>7.4403432051347793E-3</v>
      </c>
      <c r="BB861" s="56">
        <f t="shared" si="813"/>
        <v>277.12065658911297</v>
      </c>
      <c r="BC861" s="56">
        <f t="shared" si="814"/>
        <v>-0.11865210394978476</v>
      </c>
      <c r="BD861" s="53">
        <f t="shared" si="815"/>
        <v>-1.0604202201334374E-7</v>
      </c>
      <c r="BE861" s="32">
        <f t="shared" si="816"/>
        <v>6.1114681917913343</v>
      </c>
      <c r="BF861" s="53">
        <f t="shared" si="817"/>
        <v>1.2228446469757463E-6</v>
      </c>
      <c r="BG861" s="51">
        <f t="shared" si="838"/>
        <v>6.1114694146359811</v>
      </c>
      <c r="BH861" s="51">
        <f t="shared" si="818"/>
        <v>-8.9372221385637315E-3</v>
      </c>
      <c r="BI861" s="51">
        <f t="shared" si="819"/>
        <v>-8.3787575122024838E-2</v>
      </c>
    </row>
    <row r="862" spans="1:61" ht="12.75" customHeight="1" x14ac:dyDescent="0.2">
      <c r="A862" s="45">
        <f t="shared" si="820"/>
        <v>836</v>
      </c>
      <c r="B862" s="57">
        <f t="shared" si="839"/>
        <v>9.6760869117993337E-2</v>
      </c>
      <c r="C862" s="16">
        <f t="shared" si="821"/>
        <v>8.7706022898601077E-2</v>
      </c>
      <c r="D862" s="34">
        <f t="shared" si="822"/>
        <v>1</v>
      </c>
      <c r="E862" s="49">
        <f t="shared" si="840"/>
        <v>7.5934591469489235E-2</v>
      </c>
      <c r="F862" s="49">
        <f t="shared" si="823"/>
        <v>4.3889467971887926E-2</v>
      </c>
      <c r="G862" s="20">
        <f t="shared" si="794"/>
        <v>4.3889467971887926E-2</v>
      </c>
      <c r="H862" s="49">
        <f t="shared" si="824"/>
        <v>30.027513831790674</v>
      </c>
      <c r="I862" s="20">
        <f t="shared" si="795"/>
        <v>30.027513831790674</v>
      </c>
      <c r="J862" s="57">
        <f t="shared" si="825"/>
        <v>0</v>
      </c>
      <c r="K862" s="16">
        <f t="shared" si="796"/>
        <v>30.027513831790674</v>
      </c>
      <c r="L862" s="34">
        <f t="shared" si="826"/>
        <v>1</v>
      </c>
      <c r="M862" s="49">
        <f t="shared" si="841"/>
        <v>59.972515251760498</v>
      </c>
      <c r="N862" s="20">
        <f t="shared" si="842"/>
        <v>59.972515251760498</v>
      </c>
      <c r="O862" s="16">
        <f t="shared" si="827"/>
        <v>30.027484748239502</v>
      </c>
      <c r="P862" s="49">
        <f t="shared" si="843"/>
        <v>4.388946797188794E-2</v>
      </c>
      <c r="Q862" s="20">
        <f t="shared" si="797"/>
        <v>4.388946797188794E-2</v>
      </c>
      <c r="R862" s="49">
        <f t="shared" si="844"/>
        <v>8.7706022897062461E-2</v>
      </c>
      <c r="S862" s="20">
        <f t="shared" si="798"/>
        <v>8.7706022897062461E-2</v>
      </c>
      <c r="T862" s="57">
        <f t="shared" si="845"/>
        <v>-8.3787575122024838E-2</v>
      </c>
      <c r="U862" s="16">
        <f t="shared" si="828"/>
        <v>-7.8529836525356028E-3</v>
      </c>
      <c r="V862" s="16">
        <f t="shared" si="846"/>
        <v>-7.8529836525356028E-3</v>
      </c>
      <c r="W862" s="34">
        <f t="shared" si="799"/>
        <v>4</v>
      </c>
      <c r="X862" s="49">
        <f t="shared" si="847"/>
        <v>59.972486479264646</v>
      </c>
      <c r="Y862" s="20">
        <f t="shared" si="848"/>
        <v>59.972486479264646</v>
      </c>
      <c r="Z862" s="16">
        <f t="shared" si="829"/>
        <v>30.027513520735354</v>
      </c>
      <c r="AA862" s="49">
        <f t="shared" si="800"/>
        <v>-4.5389516733080433E-3</v>
      </c>
      <c r="AB862" s="20">
        <f t="shared" si="830"/>
        <v>359.99546104832672</v>
      </c>
      <c r="AC862" s="49">
        <f t="shared" si="831"/>
        <v>9.0703602350544858E-3</v>
      </c>
      <c r="AD862" s="20">
        <f t="shared" si="832"/>
        <v>359.99092963976494</v>
      </c>
      <c r="AF862" s="58">
        <f t="shared" si="849"/>
        <v>6.1114694146359811</v>
      </c>
      <c r="AG862" s="51">
        <f t="shared" si="833"/>
        <v>366.68816487815889</v>
      </c>
      <c r="AH862" s="16">
        <f t="shared" si="834"/>
        <v>250.014657871472</v>
      </c>
      <c r="AI862" s="52">
        <f t="shared" si="801"/>
        <v>159.85277063810773</v>
      </c>
      <c r="AJ862" s="52">
        <f t="shared" si="835"/>
        <v>4.8428419645176746E-2</v>
      </c>
      <c r="AK862" s="16">
        <f t="shared" si="850"/>
        <v>40.466278198434338</v>
      </c>
      <c r="AL862" s="16">
        <f t="shared" si="851"/>
        <v>40.461739246761056</v>
      </c>
      <c r="AM862" s="32">
        <f t="shared" si="802"/>
        <v>6.1114693572322967</v>
      </c>
      <c r="AN862" s="32">
        <f t="shared" si="803"/>
        <v>-8.3764056731065164E-4</v>
      </c>
      <c r="AO862" s="32">
        <f t="shared" si="804"/>
        <v>4.6498471795422889</v>
      </c>
      <c r="AP862" s="32">
        <f t="shared" si="805"/>
        <v>-8.3764056731065164E-4</v>
      </c>
      <c r="AQ862" s="32">
        <f t="shared" si="806"/>
        <v>3.965977674078859</v>
      </c>
      <c r="AR862" s="56">
        <f t="shared" si="836"/>
        <v>4700.2531034935701</v>
      </c>
      <c r="AS862" s="56">
        <f t="shared" si="836"/>
        <v>-0.26204752042008467</v>
      </c>
      <c r="AT862" s="56">
        <f t="shared" si="836"/>
        <v>1731.9682085279155</v>
      </c>
      <c r="AU862" s="55">
        <f t="shared" si="837"/>
        <v>0.31005890174502254</v>
      </c>
      <c r="AV862" s="56">
        <f t="shared" si="807"/>
        <v>11548.359459653504</v>
      </c>
      <c r="AW862" s="53">
        <f t="shared" si="808"/>
        <v>1.0321025479302552E-2</v>
      </c>
      <c r="AX862" s="53">
        <f t="shared" si="809"/>
        <v>9.6760886799962267E-2</v>
      </c>
      <c r="AY862" s="56">
        <f t="shared" si="810"/>
        <v>676.63366137667344</v>
      </c>
      <c r="AZ862" s="56">
        <f t="shared" si="811"/>
        <v>399.63192659526931</v>
      </c>
      <c r="BA862" s="53">
        <f t="shared" si="812"/>
        <v>7.4403432051347793E-3</v>
      </c>
      <c r="BB862" s="56">
        <f t="shared" si="813"/>
        <v>277.12075787053669</v>
      </c>
      <c r="BC862" s="56">
        <f t="shared" si="814"/>
        <v>-0.11902308913255411</v>
      </c>
      <c r="BD862" s="53">
        <f t="shared" si="815"/>
        <v>-1.0637357971529987E-7</v>
      </c>
      <c r="BE862" s="32">
        <f t="shared" si="816"/>
        <v>6.1114693082624019</v>
      </c>
      <c r="BF862" s="53">
        <f t="shared" si="817"/>
        <v>1.2249394351013838E-6</v>
      </c>
      <c r="BG862" s="51">
        <f t="shared" si="838"/>
        <v>6.1114705332018371</v>
      </c>
      <c r="BH862" s="51">
        <f t="shared" si="818"/>
        <v>-8.9372221382768638E-3</v>
      </c>
      <c r="BI862" s="51">
        <f t="shared" si="819"/>
        <v>-8.3787559808093978E-2</v>
      </c>
    </row>
    <row r="863" spans="1:61" ht="12.75" customHeight="1" x14ac:dyDescent="0.2">
      <c r="A863" s="45">
        <f t="shared" si="820"/>
        <v>837</v>
      </c>
      <c r="B863" s="57">
        <f t="shared" si="839"/>
        <v>9.6760886799962267E-2</v>
      </c>
      <c r="C863" s="16">
        <f t="shared" si="821"/>
        <v>8.769052656492704E-2</v>
      </c>
      <c r="D863" s="34">
        <f t="shared" si="822"/>
        <v>1</v>
      </c>
      <c r="E863" s="49">
        <f t="shared" si="840"/>
        <v>7.5921152936834657E-2</v>
      </c>
      <c r="F863" s="49">
        <f t="shared" si="823"/>
        <v>4.3881751480359783E-2</v>
      </c>
      <c r="G863" s="20">
        <f t="shared" si="794"/>
        <v>4.3881751480359783E-2</v>
      </c>
      <c r="H863" s="49">
        <f t="shared" si="824"/>
        <v>30.027542594026997</v>
      </c>
      <c r="I863" s="20">
        <f t="shared" si="795"/>
        <v>30.027542594026997</v>
      </c>
      <c r="J863" s="57">
        <f t="shared" si="825"/>
        <v>0</v>
      </c>
      <c r="K863" s="16">
        <f t="shared" si="796"/>
        <v>30.027542594026997</v>
      </c>
      <c r="L863" s="34">
        <f t="shared" si="826"/>
        <v>1</v>
      </c>
      <c r="M863" s="49">
        <f t="shared" si="841"/>
        <v>59.972486479264646</v>
      </c>
      <c r="N863" s="20">
        <f t="shared" si="842"/>
        <v>59.972486479264646</v>
      </c>
      <c r="O863" s="16">
        <f t="shared" si="827"/>
        <v>30.027513520735354</v>
      </c>
      <c r="P863" s="49">
        <f t="shared" si="843"/>
        <v>4.388175148035979E-2</v>
      </c>
      <c r="Q863" s="20">
        <f t="shared" si="797"/>
        <v>4.388175148035979E-2</v>
      </c>
      <c r="R863" s="49">
        <f t="shared" si="844"/>
        <v>8.7690526564460608E-2</v>
      </c>
      <c r="S863" s="20">
        <f t="shared" si="798"/>
        <v>8.7690526564460608E-2</v>
      </c>
      <c r="T863" s="57">
        <f t="shared" si="845"/>
        <v>-8.3787559808093978E-2</v>
      </c>
      <c r="U863" s="16">
        <f t="shared" si="828"/>
        <v>-7.866406871259321E-3</v>
      </c>
      <c r="V863" s="16">
        <f t="shared" si="846"/>
        <v>-7.866406871259321E-3</v>
      </c>
      <c r="W863" s="34">
        <f t="shared" si="799"/>
        <v>4</v>
      </c>
      <c r="X863" s="49">
        <f t="shared" si="847"/>
        <v>59.972457718092969</v>
      </c>
      <c r="Y863" s="20">
        <f t="shared" si="848"/>
        <v>59.972457718092969</v>
      </c>
      <c r="Z863" s="16">
        <f t="shared" si="829"/>
        <v>30.027542281907031</v>
      </c>
      <c r="AA863" s="49">
        <f t="shared" si="800"/>
        <v>-4.5467154372048476E-3</v>
      </c>
      <c r="AB863" s="20">
        <f t="shared" si="830"/>
        <v>359.99545328456281</v>
      </c>
      <c r="AC863" s="49">
        <f t="shared" si="831"/>
        <v>9.0858669349287643E-3</v>
      </c>
      <c r="AD863" s="20">
        <f t="shared" si="832"/>
        <v>359.99091413306508</v>
      </c>
      <c r="AF863" s="58">
        <f t="shared" si="849"/>
        <v>6.1114705332018371</v>
      </c>
      <c r="AG863" s="51">
        <f t="shared" si="833"/>
        <v>366.68823199211022</v>
      </c>
      <c r="AH863" s="16">
        <f t="shared" si="834"/>
        <v>250.01470363098426</v>
      </c>
      <c r="AI863" s="52">
        <f t="shared" si="801"/>
        <v>159.85282915296082</v>
      </c>
      <c r="AJ863" s="52">
        <f t="shared" si="835"/>
        <v>4.8428466917528112E-2</v>
      </c>
      <c r="AK863" s="16">
        <f t="shared" si="850"/>
        <v>40.514706665351866</v>
      </c>
      <c r="AL863" s="16">
        <f t="shared" si="851"/>
        <v>40.51015994991468</v>
      </c>
      <c r="AM863" s="32">
        <f t="shared" si="802"/>
        <v>6.1114704756017328</v>
      </c>
      <c r="AN863" s="32">
        <f t="shared" si="803"/>
        <v>-8.3907251203145766E-4</v>
      </c>
      <c r="AO863" s="32">
        <f t="shared" si="804"/>
        <v>4.6464947192847639</v>
      </c>
      <c r="AP863" s="32">
        <f t="shared" si="805"/>
        <v>-8.3907251203145766E-4</v>
      </c>
      <c r="AQ863" s="32">
        <f t="shared" si="806"/>
        <v>3.9699065729322238</v>
      </c>
      <c r="AR863" s="56">
        <f t="shared" si="836"/>
        <v>4704.8995982128545</v>
      </c>
      <c r="AS863" s="56">
        <f t="shared" si="836"/>
        <v>-0.26288659293211614</v>
      </c>
      <c r="AT863" s="56">
        <f t="shared" si="836"/>
        <v>1735.9381151008477</v>
      </c>
      <c r="AU863" s="55">
        <f t="shared" si="837"/>
        <v>0.31005890174502254</v>
      </c>
      <c r="AV863" s="56">
        <f t="shared" si="807"/>
        <v>11548.363686984409</v>
      </c>
      <c r="AW863" s="53">
        <f t="shared" si="808"/>
        <v>1.0321029257362122E-2</v>
      </c>
      <c r="AX863" s="53">
        <f t="shared" si="809"/>
        <v>9.6760904509847853E-2</v>
      </c>
      <c r="AY863" s="56">
        <f t="shared" si="810"/>
        <v>676.63353753425179</v>
      </c>
      <c r="AZ863" s="56">
        <f t="shared" si="811"/>
        <v>399.63207288240204</v>
      </c>
      <c r="BA863" s="53">
        <f t="shared" si="812"/>
        <v>7.4403432051347793E-3</v>
      </c>
      <c r="BB863" s="56">
        <f t="shared" si="813"/>
        <v>277.12085931188403</v>
      </c>
      <c r="BC863" s="56">
        <f t="shared" si="814"/>
        <v>-0.11939466003428834</v>
      </c>
      <c r="BD863" s="53">
        <f t="shared" si="815"/>
        <v>-1.0670566088731091E-7</v>
      </c>
      <c r="BE863" s="32">
        <f t="shared" si="816"/>
        <v>6.1114704264961759</v>
      </c>
      <c r="BF863" s="53">
        <f t="shared" si="817"/>
        <v>1.2270332418103969E-6</v>
      </c>
      <c r="BG863" s="51">
        <f t="shared" si="838"/>
        <v>6.111471653529418</v>
      </c>
      <c r="BH863" s="51">
        <f t="shared" si="818"/>
        <v>-8.9372221379896404E-3</v>
      </c>
      <c r="BI863" s="51">
        <f t="shared" si="819"/>
        <v>-8.3787544469991676E-2</v>
      </c>
    </row>
    <row r="864" spans="1:61" ht="12.75" customHeight="1" x14ac:dyDescent="0.2">
      <c r="A864" s="45">
        <f t="shared" si="820"/>
        <v>838</v>
      </c>
      <c r="B864" s="57">
        <f t="shared" si="839"/>
        <v>9.6760904509847853E-2</v>
      </c>
      <c r="C864" s="16">
        <f t="shared" si="821"/>
        <v>8.767503757491113E-2</v>
      </c>
      <c r="D864" s="34">
        <f t="shared" si="822"/>
        <v>1</v>
      </c>
      <c r="E864" s="49">
        <f t="shared" si="840"/>
        <v>7.5907720778646146E-2</v>
      </c>
      <c r="F864" s="49">
        <f t="shared" si="823"/>
        <v>4.3874038635240066E-2</v>
      </c>
      <c r="G864" s="20">
        <f t="shared" si="794"/>
        <v>4.3874038635240066E-2</v>
      </c>
      <c r="H864" s="49">
        <f t="shared" si="824"/>
        <v>30.027571344945802</v>
      </c>
      <c r="I864" s="20">
        <f t="shared" si="795"/>
        <v>30.027571344945802</v>
      </c>
      <c r="J864" s="57">
        <f t="shared" si="825"/>
        <v>0</v>
      </c>
      <c r="K864" s="16">
        <f t="shared" si="796"/>
        <v>30.027571344945802</v>
      </c>
      <c r="L864" s="34">
        <f t="shared" si="826"/>
        <v>1</v>
      </c>
      <c r="M864" s="49">
        <f t="shared" si="841"/>
        <v>59.972457718092969</v>
      </c>
      <c r="N864" s="20">
        <f t="shared" si="842"/>
        <v>59.972457718092969</v>
      </c>
      <c r="O864" s="16">
        <f t="shared" si="827"/>
        <v>30.027542281907031</v>
      </c>
      <c r="P864" s="49">
        <f t="shared" si="843"/>
        <v>4.3874038635240045E-2</v>
      </c>
      <c r="Q864" s="20">
        <f t="shared" si="797"/>
        <v>4.3874038635240045E-2</v>
      </c>
      <c r="R864" s="49">
        <f t="shared" si="844"/>
        <v>8.7675037573647627E-2</v>
      </c>
      <c r="S864" s="20">
        <f t="shared" si="798"/>
        <v>8.7675037573647627E-2</v>
      </c>
      <c r="T864" s="57">
        <f t="shared" si="845"/>
        <v>-8.3787544469991676E-2</v>
      </c>
      <c r="U864" s="16">
        <f t="shared" si="828"/>
        <v>-7.8798236913455305E-3</v>
      </c>
      <c r="V864" s="16">
        <f t="shared" si="846"/>
        <v>-7.8798236913455305E-3</v>
      </c>
      <c r="W864" s="34">
        <f t="shared" si="799"/>
        <v>4</v>
      </c>
      <c r="X864" s="49">
        <f t="shared" si="847"/>
        <v>59.972428968240123</v>
      </c>
      <c r="Y864" s="20">
        <f t="shared" si="848"/>
        <v>59.972428968240123</v>
      </c>
      <c r="Z864" s="16">
        <f t="shared" si="829"/>
        <v>30.027571031759877</v>
      </c>
      <c r="AA864" s="49">
        <f t="shared" si="800"/>
        <v>-4.5544755186452384E-3</v>
      </c>
      <c r="AB864" s="20">
        <f t="shared" si="830"/>
        <v>359.99544552448134</v>
      </c>
      <c r="AC864" s="49">
        <f t="shared" si="831"/>
        <v>9.1013663163340003E-3</v>
      </c>
      <c r="AD864" s="20">
        <f t="shared" si="832"/>
        <v>359.99089863368368</v>
      </c>
      <c r="AF864" s="58">
        <f t="shared" si="849"/>
        <v>6.111471653529418</v>
      </c>
      <c r="AG864" s="51">
        <f t="shared" si="833"/>
        <v>366.68829921176507</v>
      </c>
      <c r="AH864" s="16">
        <f t="shared" si="834"/>
        <v>250.01474946256712</v>
      </c>
      <c r="AI864" s="52">
        <f t="shared" si="801"/>
        <v>159.85288775998472</v>
      </c>
      <c r="AJ864" s="52">
        <f t="shared" si="835"/>
        <v>4.8428514153897595E-2</v>
      </c>
      <c r="AK864" s="16">
        <f t="shared" si="850"/>
        <v>40.563135179505764</v>
      </c>
      <c r="AL864" s="16">
        <f t="shared" si="851"/>
        <v>40.558580703987104</v>
      </c>
      <c r="AM864" s="32">
        <f t="shared" si="802"/>
        <v>6.1114715957326515</v>
      </c>
      <c r="AN864" s="32">
        <f t="shared" si="803"/>
        <v>-8.4050377500602066E-4</v>
      </c>
      <c r="AO864" s="32">
        <f t="shared" si="804"/>
        <v>4.6431389371021101</v>
      </c>
      <c r="AP864" s="32">
        <f t="shared" si="805"/>
        <v>-8.4050377500602066E-4</v>
      </c>
      <c r="AQ864" s="32">
        <f t="shared" si="806"/>
        <v>3.9738326432064666</v>
      </c>
      <c r="AR864" s="56">
        <f t="shared" si="836"/>
        <v>4709.5427371499563</v>
      </c>
      <c r="AS864" s="56">
        <f t="shared" si="836"/>
        <v>-0.26372709670712213</v>
      </c>
      <c r="AT864" s="56">
        <f t="shared" si="836"/>
        <v>1739.911947744054</v>
      </c>
      <c r="AU864" s="55">
        <f t="shared" si="837"/>
        <v>0.31005890174502254</v>
      </c>
      <c r="AV864" s="56">
        <f t="shared" si="807"/>
        <v>11548.367920974075</v>
      </c>
      <c r="AW864" s="53">
        <f t="shared" si="808"/>
        <v>1.0321033041372775E-2</v>
      </c>
      <c r="AX864" s="53">
        <f t="shared" si="809"/>
        <v>9.676092224762628E-2</v>
      </c>
      <c r="AY864" s="56">
        <f t="shared" si="810"/>
        <v>676.6334134968256</v>
      </c>
      <c r="AZ864" s="56">
        <f t="shared" si="811"/>
        <v>399.6322193999618</v>
      </c>
      <c r="BA864" s="53">
        <f t="shared" si="812"/>
        <v>7.4403432051347793E-3</v>
      </c>
      <c r="BB864" s="56">
        <f t="shared" si="813"/>
        <v>277.12096091301873</v>
      </c>
      <c r="BC864" s="56">
        <f t="shared" si="814"/>
        <v>-0.1197668161549359</v>
      </c>
      <c r="BD864" s="53">
        <f t="shared" si="815"/>
        <v>-1.0703826508246966E-7</v>
      </c>
      <c r="BE864" s="32">
        <f t="shared" si="816"/>
        <v>6.1114715464911527</v>
      </c>
      <c r="BF864" s="53">
        <f t="shared" si="817"/>
        <v>1.2291260504345748E-6</v>
      </c>
      <c r="BG864" s="51">
        <f t="shared" si="838"/>
        <v>6.1114727756172034</v>
      </c>
      <c r="BH864" s="51">
        <f t="shared" si="818"/>
        <v>-8.9372221377020632E-3</v>
      </c>
      <c r="BI864" s="51">
        <f t="shared" si="819"/>
        <v>-8.3787529107738651E-2</v>
      </c>
    </row>
    <row r="865" spans="1:61" ht="12.75" customHeight="1" x14ac:dyDescent="0.2">
      <c r="A865" s="45">
        <f t="shared" si="820"/>
        <v>839</v>
      </c>
      <c r="B865" s="57">
        <f t="shared" si="839"/>
        <v>9.676092224762628E-2</v>
      </c>
      <c r="C865" s="16">
        <f t="shared" si="821"/>
        <v>8.7659555931338673E-2</v>
      </c>
      <c r="D865" s="34">
        <f t="shared" si="822"/>
        <v>1</v>
      </c>
      <c r="E865" s="49">
        <f t="shared" si="840"/>
        <v>7.5894294997321032E-2</v>
      </c>
      <c r="F865" s="49">
        <f t="shared" si="823"/>
        <v>4.3866329437947223E-2</v>
      </c>
      <c r="G865" s="20">
        <f t="shared" si="794"/>
        <v>4.3866329437947223E-2</v>
      </c>
      <c r="H865" s="49">
        <f t="shared" si="824"/>
        <v>30.027600084552454</v>
      </c>
      <c r="I865" s="20">
        <f t="shared" si="795"/>
        <v>30.027600084552454</v>
      </c>
      <c r="J865" s="57">
        <f t="shared" si="825"/>
        <v>0</v>
      </c>
      <c r="K865" s="16">
        <f t="shared" si="796"/>
        <v>30.027600084552454</v>
      </c>
      <c r="L865" s="34">
        <f t="shared" si="826"/>
        <v>1</v>
      </c>
      <c r="M865" s="49">
        <f t="shared" si="841"/>
        <v>59.972428968240138</v>
      </c>
      <c r="N865" s="20">
        <f t="shared" si="842"/>
        <v>59.972428968240138</v>
      </c>
      <c r="O865" s="16">
        <f t="shared" si="827"/>
        <v>30.027571031759862</v>
      </c>
      <c r="P865" s="49">
        <f t="shared" si="843"/>
        <v>4.3866329437947195E-2</v>
      </c>
      <c r="Q865" s="20">
        <f t="shared" si="797"/>
        <v>4.3866329437947195E-2</v>
      </c>
      <c r="R865" s="49">
        <f t="shared" si="844"/>
        <v>8.765955593266396E-2</v>
      </c>
      <c r="S865" s="20">
        <f t="shared" si="798"/>
        <v>8.765955593266396E-2</v>
      </c>
      <c r="T865" s="57">
        <f t="shared" si="845"/>
        <v>-8.3787529107738651E-2</v>
      </c>
      <c r="U865" s="16">
        <f t="shared" si="828"/>
        <v>-7.8932341104176185E-3</v>
      </c>
      <c r="V865" s="16">
        <f t="shared" si="846"/>
        <v>-7.8932341104176185E-3</v>
      </c>
      <c r="W865" s="34">
        <f t="shared" si="799"/>
        <v>4</v>
      </c>
      <c r="X865" s="49">
        <f t="shared" si="847"/>
        <v>59.972400229700746</v>
      </c>
      <c r="Y865" s="20">
        <f t="shared" si="848"/>
        <v>59.972400229700746</v>
      </c>
      <c r="Z865" s="16">
        <f t="shared" si="829"/>
        <v>30.027599770299254</v>
      </c>
      <c r="AA865" s="49">
        <f t="shared" si="800"/>
        <v>-4.5622319162330911E-3</v>
      </c>
      <c r="AB865" s="20">
        <f t="shared" si="830"/>
        <v>359.99543776808378</v>
      </c>
      <c r="AC865" s="49">
        <f t="shared" si="831"/>
        <v>9.1168582566916127E-3</v>
      </c>
      <c r="AD865" s="20">
        <f t="shared" si="832"/>
        <v>359.99088314174332</v>
      </c>
      <c r="AF865" s="58">
        <f t="shared" si="849"/>
        <v>6.1114727756172034</v>
      </c>
      <c r="AG865" s="51">
        <f t="shared" si="833"/>
        <v>366.68836653703221</v>
      </c>
      <c r="AH865" s="16">
        <f t="shared" si="834"/>
        <v>250.01479536615835</v>
      </c>
      <c r="AI865" s="52">
        <f t="shared" si="801"/>
        <v>159.85294645909991</v>
      </c>
      <c r="AJ865" s="52">
        <f t="shared" si="835"/>
        <v>4.8428561354171507E-2</v>
      </c>
      <c r="AK865" s="16">
        <f t="shared" si="850"/>
        <v>40.611563740859935</v>
      </c>
      <c r="AL865" s="16">
        <f t="shared" si="851"/>
        <v>40.607001508943711</v>
      </c>
      <c r="AM865" s="32">
        <f t="shared" si="802"/>
        <v>6.1114727176235339</v>
      </c>
      <c r="AN865" s="32">
        <f t="shared" si="803"/>
        <v>-8.4193435598149116E-4</v>
      </c>
      <c r="AO865" s="32">
        <f t="shared" si="804"/>
        <v>4.6397798353776798</v>
      </c>
      <c r="AP865" s="32">
        <f t="shared" si="805"/>
        <v>-8.4193435598149116E-4</v>
      </c>
      <c r="AQ865" s="32">
        <f t="shared" si="806"/>
        <v>3.9777558820872172</v>
      </c>
      <c r="AR865" s="56">
        <f t="shared" si="836"/>
        <v>4714.1825169853337</v>
      </c>
      <c r="AS865" s="56">
        <f t="shared" si="836"/>
        <v>-0.26456903106310364</v>
      </c>
      <c r="AT865" s="56">
        <f t="shared" si="836"/>
        <v>1743.8897036261412</v>
      </c>
      <c r="AU865" s="55">
        <f t="shared" si="837"/>
        <v>0.31005890174502254</v>
      </c>
      <c r="AV865" s="56">
        <f t="shared" si="807"/>
        <v>11548.372161616757</v>
      </c>
      <c r="AW865" s="53">
        <f t="shared" si="808"/>
        <v>1.0321036831329376E-2</v>
      </c>
      <c r="AX865" s="53">
        <f t="shared" si="809"/>
        <v>9.67609400132734E-2</v>
      </c>
      <c r="AY865" s="56">
        <f t="shared" si="810"/>
        <v>676.63328926456336</v>
      </c>
      <c r="AZ865" s="56">
        <f t="shared" si="811"/>
        <v>399.63236614774979</v>
      </c>
      <c r="BA865" s="53">
        <f t="shared" si="812"/>
        <v>7.4403432051347793E-3</v>
      </c>
      <c r="BB865" s="56">
        <f t="shared" si="813"/>
        <v>277.12106267380284</v>
      </c>
      <c r="BC865" s="56">
        <f t="shared" si="814"/>
        <v>-0.12013955698927248</v>
      </c>
      <c r="BD865" s="53">
        <f t="shared" si="815"/>
        <v>-1.073713918492459E-7</v>
      </c>
      <c r="BE865" s="32">
        <f t="shared" si="816"/>
        <v>6.1114726682458116</v>
      </c>
      <c r="BF865" s="53">
        <f t="shared" si="817"/>
        <v>1.2312178606032039E-6</v>
      </c>
      <c r="BG865" s="51">
        <f t="shared" si="838"/>
        <v>6.1114738994636726</v>
      </c>
      <c r="BH865" s="51">
        <f t="shared" si="818"/>
        <v>-8.9372221374141355E-3</v>
      </c>
      <c r="BI865" s="51">
        <f t="shared" si="819"/>
        <v>-8.3787513721355775E-2</v>
      </c>
    </row>
    <row r="866" spans="1:61" ht="12.75" customHeight="1" x14ac:dyDescent="0.2">
      <c r="A866" s="45">
        <f t="shared" si="820"/>
        <v>840</v>
      </c>
      <c r="B866" s="57">
        <f t="shared" si="839"/>
        <v>9.67609400132734E-2</v>
      </c>
      <c r="C866" s="16">
        <f t="shared" si="821"/>
        <v>8.764408175659355E-2</v>
      </c>
      <c r="D866" s="34">
        <f t="shared" si="822"/>
        <v>1</v>
      </c>
      <c r="E866" s="49">
        <f t="shared" si="840"/>
        <v>7.588087569880321E-2</v>
      </c>
      <c r="F866" s="49">
        <f t="shared" si="823"/>
        <v>4.385862394974898E-2</v>
      </c>
      <c r="G866" s="20">
        <f t="shared" si="794"/>
        <v>4.385862394974898E-2</v>
      </c>
      <c r="H866" s="49">
        <f t="shared" si="824"/>
        <v>30.027628812852388</v>
      </c>
      <c r="I866" s="20">
        <f t="shared" si="795"/>
        <v>30.027628812852388</v>
      </c>
      <c r="J866" s="57">
        <f t="shared" si="825"/>
        <v>0</v>
      </c>
      <c r="K866" s="16">
        <f t="shared" si="796"/>
        <v>30.027628812852388</v>
      </c>
      <c r="L866" s="34">
        <f t="shared" si="826"/>
        <v>1</v>
      </c>
      <c r="M866" s="49">
        <f t="shared" si="841"/>
        <v>59.972400229700739</v>
      </c>
      <c r="N866" s="20">
        <f t="shared" si="842"/>
        <v>59.972400229700739</v>
      </c>
      <c r="O866" s="16">
        <f t="shared" si="827"/>
        <v>30.027599770299261</v>
      </c>
      <c r="P866" s="49">
        <f t="shared" si="843"/>
        <v>4.3858623949748994E-2</v>
      </c>
      <c r="Q866" s="20">
        <f t="shared" si="797"/>
        <v>4.3858623949748994E-2</v>
      </c>
      <c r="R866" s="49">
        <f t="shared" si="844"/>
        <v>8.764408175768891E-2</v>
      </c>
      <c r="S866" s="20">
        <f t="shared" si="798"/>
        <v>8.764408175768891E-2</v>
      </c>
      <c r="T866" s="57">
        <f t="shared" si="845"/>
        <v>-8.3787513721355775E-2</v>
      </c>
      <c r="U866" s="16">
        <f t="shared" si="828"/>
        <v>-7.9066380225525645E-3</v>
      </c>
      <c r="V866" s="16">
        <f t="shared" si="846"/>
        <v>-7.9066380225525645E-3</v>
      </c>
      <c r="W866" s="34">
        <f t="shared" si="799"/>
        <v>4</v>
      </c>
      <c r="X866" s="49">
        <f t="shared" si="847"/>
        <v>59.972371502469379</v>
      </c>
      <c r="Y866" s="20">
        <f t="shared" si="848"/>
        <v>59.972371502469379</v>
      </c>
      <c r="Z866" s="16">
        <f t="shared" si="829"/>
        <v>30.027628497530621</v>
      </c>
      <c r="AA866" s="49">
        <f t="shared" si="800"/>
        <v>-4.5699845687231675E-3</v>
      </c>
      <c r="AB866" s="20">
        <f t="shared" si="830"/>
        <v>359.99543001543128</v>
      </c>
      <c r="AC866" s="49">
        <f t="shared" si="831"/>
        <v>9.1323427539660492E-3</v>
      </c>
      <c r="AD866" s="20">
        <f t="shared" si="832"/>
        <v>359.99086765724604</v>
      </c>
      <c r="AF866" s="58">
        <f t="shared" si="849"/>
        <v>6.1114738994636726</v>
      </c>
      <c r="AG866" s="51">
        <f t="shared" si="833"/>
        <v>366.68843396782034</v>
      </c>
      <c r="AH866" s="16">
        <f t="shared" si="834"/>
        <v>250.0148413416957</v>
      </c>
      <c r="AI866" s="52">
        <f t="shared" si="801"/>
        <v>159.85300525022689</v>
      </c>
      <c r="AJ866" s="52">
        <f t="shared" si="835"/>
        <v>4.8428608518463534E-2</v>
      </c>
      <c r="AK866" s="16">
        <f t="shared" si="850"/>
        <v>40.659992349378399</v>
      </c>
      <c r="AL866" s="16">
        <f t="shared" si="851"/>
        <v>40.655422364809681</v>
      </c>
      <c r="AM866" s="32">
        <f t="shared" si="802"/>
        <v>6.1114738412728613</v>
      </c>
      <c r="AN866" s="32">
        <f t="shared" si="803"/>
        <v>-8.433642436602043E-4</v>
      </c>
      <c r="AO866" s="32">
        <f t="shared" si="804"/>
        <v>4.6364174164930629</v>
      </c>
      <c r="AP866" s="32">
        <f t="shared" si="805"/>
        <v>-8.433642436602043E-4</v>
      </c>
      <c r="AQ866" s="32">
        <f t="shared" si="806"/>
        <v>3.9816762867669504</v>
      </c>
      <c r="AR866" s="56">
        <f t="shared" si="836"/>
        <v>4718.8189344018265</v>
      </c>
      <c r="AS866" s="56">
        <f t="shared" si="836"/>
        <v>-0.26541239530676386</v>
      </c>
      <c r="AT866" s="56">
        <f t="shared" si="836"/>
        <v>1747.8713799129082</v>
      </c>
      <c r="AU866" s="55">
        <f t="shared" si="837"/>
        <v>0.31005890174502254</v>
      </c>
      <c r="AV866" s="56">
        <f t="shared" si="807"/>
        <v>11548.376408906714</v>
      </c>
      <c r="AW866" s="53">
        <f t="shared" si="808"/>
        <v>1.0321040627226793E-2</v>
      </c>
      <c r="AX866" s="53">
        <f t="shared" si="809"/>
        <v>9.6760957806765191E-2</v>
      </c>
      <c r="AY866" s="56">
        <f t="shared" si="810"/>
        <v>676.63316483763367</v>
      </c>
      <c r="AZ866" s="56">
        <f t="shared" si="811"/>
        <v>399.63251312556724</v>
      </c>
      <c r="BA866" s="53">
        <f t="shared" si="812"/>
        <v>7.4403432051347793E-3</v>
      </c>
      <c r="BB866" s="56">
        <f t="shared" si="813"/>
        <v>277.12116459409867</v>
      </c>
      <c r="BC866" s="56">
        <f t="shared" si="814"/>
        <v>-0.12051288203224431</v>
      </c>
      <c r="BD866" s="53">
        <f t="shared" si="815"/>
        <v>-1.0770504073626189E-7</v>
      </c>
      <c r="BE866" s="32">
        <f t="shared" si="816"/>
        <v>6.1114737917586321</v>
      </c>
      <c r="BF866" s="53">
        <f t="shared" si="817"/>
        <v>1.2333086557939929E-6</v>
      </c>
      <c r="BG866" s="51">
        <f t="shared" si="838"/>
        <v>6.1114750250672882</v>
      </c>
      <c r="BH866" s="51">
        <f t="shared" si="818"/>
        <v>-8.9372221371258557E-3</v>
      </c>
      <c r="BI866" s="51">
        <f t="shared" si="819"/>
        <v>-8.378749831086392E-2</v>
      </c>
    </row>
    <row r="867" spans="1:61" ht="12.75" customHeight="1" x14ac:dyDescent="0.2">
      <c r="A867" s="45">
        <f t="shared" si="820"/>
        <v>841</v>
      </c>
      <c r="B867" s="57">
        <f t="shared" si="839"/>
        <v>9.6760957806765191E-2</v>
      </c>
      <c r="C867" s="16">
        <f t="shared" si="821"/>
        <v>8.7628615052835812E-2</v>
      </c>
      <c r="D867" s="34">
        <f t="shared" si="822"/>
        <v>1</v>
      </c>
      <c r="E867" s="49">
        <f t="shared" si="840"/>
        <v>7.5867462884948347E-2</v>
      </c>
      <c r="F867" s="49">
        <f t="shared" si="823"/>
        <v>4.3850922171751162E-2</v>
      </c>
      <c r="G867" s="20">
        <f t="shared" si="794"/>
        <v>4.3850922171751162E-2</v>
      </c>
      <c r="H867" s="49">
        <f t="shared" si="824"/>
        <v>30.027657529851048</v>
      </c>
      <c r="I867" s="20">
        <f t="shared" si="795"/>
        <v>30.027657529851048</v>
      </c>
      <c r="J867" s="57">
        <f t="shared" si="825"/>
        <v>0</v>
      </c>
      <c r="K867" s="16">
        <f t="shared" si="796"/>
        <v>30.027657529851048</v>
      </c>
      <c r="L867" s="34">
        <f t="shared" si="826"/>
        <v>1</v>
      </c>
      <c r="M867" s="49">
        <f t="shared" si="841"/>
        <v>59.972371502469365</v>
      </c>
      <c r="N867" s="20">
        <f t="shared" si="842"/>
        <v>59.972371502469365</v>
      </c>
      <c r="O867" s="16">
        <f t="shared" si="827"/>
        <v>30.027628497530635</v>
      </c>
      <c r="P867" s="49">
        <f t="shared" si="843"/>
        <v>4.3850922171751169E-2</v>
      </c>
      <c r="Q867" s="20">
        <f t="shared" si="797"/>
        <v>4.3850922171751169E-2</v>
      </c>
      <c r="R867" s="49">
        <f t="shared" si="844"/>
        <v>8.7628615052666364E-2</v>
      </c>
      <c r="S867" s="20">
        <f t="shared" si="798"/>
        <v>8.7628615052666364E-2</v>
      </c>
      <c r="T867" s="57">
        <f t="shared" si="845"/>
        <v>-8.378749831086392E-2</v>
      </c>
      <c r="U867" s="16">
        <f t="shared" si="828"/>
        <v>-7.9200354259155725E-3</v>
      </c>
      <c r="V867" s="16">
        <f t="shared" si="846"/>
        <v>-7.9200354259155725E-3</v>
      </c>
      <c r="W867" s="34">
        <f t="shared" si="799"/>
        <v>4</v>
      </c>
      <c r="X867" s="49">
        <f t="shared" si="847"/>
        <v>59.972342786540594</v>
      </c>
      <c r="Y867" s="20">
        <f t="shared" si="848"/>
        <v>59.972342786540594</v>
      </c>
      <c r="Z867" s="16">
        <f t="shared" si="829"/>
        <v>30.027657213459406</v>
      </c>
      <c r="AA867" s="49">
        <f t="shared" si="800"/>
        <v>-4.5777334750323377E-3</v>
      </c>
      <c r="AB867" s="20">
        <f t="shared" si="830"/>
        <v>359.99542226652494</v>
      </c>
      <c r="AC867" s="49">
        <f t="shared" si="831"/>
        <v>9.1478196865710654E-3</v>
      </c>
      <c r="AD867" s="20">
        <f t="shared" si="832"/>
        <v>359.99085218031342</v>
      </c>
      <c r="AF867" s="58">
        <f t="shared" si="849"/>
        <v>6.1114750250672882</v>
      </c>
      <c r="AG867" s="51">
        <f t="shared" si="833"/>
        <v>366.68850150403728</v>
      </c>
      <c r="AH867" s="16">
        <f t="shared" si="834"/>
        <v>250.01488738911635</v>
      </c>
      <c r="AI867" s="52">
        <f t="shared" si="801"/>
        <v>159.85306413328527</v>
      </c>
      <c r="AJ867" s="52">
        <f t="shared" si="835"/>
        <v>4.8428655646830521E-2</v>
      </c>
      <c r="AK867" s="16">
        <f t="shared" si="850"/>
        <v>40.70842100502523</v>
      </c>
      <c r="AL867" s="16">
        <f t="shared" si="851"/>
        <v>40.70384327155017</v>
      </c>
      <c r="AM867" s="32">
        <f t="shared" si="802"/>
        <v>6.1114749666790962</v>
      </c>
      <c r="AN867" s="32">
        <f t="shared" si="803"/>
        <v>-8.4479343784708979E-4</v>
      </c>
      <c r="AO867" s="32">
        <f t="shared" si="804"/>
        <v>4.6330516828363857</v>
      </c>
      <c r="AP867" s="32">
        <f t="shared" si="805"/>
        <v>-8.4479343784708979E-4</v>
      </c>
      <c r="AQ867" s="32">
        <f t="shared" si="806"/>
        <v>3.9855938544352703</v>
      </c>
      <c r="AR867" s="56">
        <f t="shared" si="836"/>
        <v>4723.4519860846631</v>
      </c>
      <c r="AS867" s="56">
        <f t="shared" si="836"/>
        <v>-0.26625718874461096</v>
      </c>
      <c r="AT867" s="56">
        <f t="shared" si="836"/>
        <v>1751.8569737673436</v>
      </c>
      <c r="AU867" s="55">
        <f t="shared" si="837"/>
        <v>0.31005890174502254</v>
      </c>
      <c r="AV867" s="56">
        <f t="shared" si="807"/>
        <v>11548.380662838139</v>
      </c>
      <c r="AW867" s="53">
        <f t="shared" si="808"/>
        <v>1.0321044429059841E-2</v>
      </c>
      <c r="AX867" s="53">
        <f t="shared" si="809"/>
        <v>9.6760975628077353E-2</v>
      </c>
      <c r="AY867" s="56">
        <f t="shared" si="810"/>
        <v>676.63304021620706</v>
      </c>
      <c r="AZ867" s="56">
        <f t="shared" si="811"/>
        <v>399.63266033321315</v>
      </c>
      <c r="BA867" s="53">
        <f t="shared" si="812"/>
        <v>7.4403432051347793E-3</v>
      </c>
      <c r="BB867" s="56">
        <f t="shared" si="813"/>
        <v>277.12126667376674</v>
      </c>
      <c r="BC867" s="56">
        <f t="shared" si="814"/>
        <v>-0.12088679077282904</v>
      </c>
      <c r="BD867" s="53">
        <f t="shared" si="815"/>
        <v>-1.080392112868056E-7</v>
      </c>
      <c r="BE867" s="32">
        <f t="shared" si="816"/>
        <v>6.1114749170280769</v>
      </c>
      <c r="BF867" s="53">
        <f t="shared" si="817"/>
        <v>1.2353984357207433E-6</v>
      </c>
      <c r="BG867" s="51">
        <f t="shared" si="838"/>
        <v>6.1114761524265129</v>
      </c>
      <c r="BH867" s="51">
        <f t="shared" si="818"/>
        <v>-8.9372221368372289E-3</v>
      </c>
      <c r="BI867" s="51">
        <f t="shared" si="819"/>
        <v>-8.3787482876284264E-2</v>
      </c>
    </row>
    <row r="868" spans="1:61" ht="12.75" customHeight="1" x14ac:dyDescent="0.2">
      <c r="A868" s="45">
        <f t="shared" si="820"/>
        <v>842</v>
      </c>
      <c r="B868" s="57">
        <f t="shared" si="839"/>
        <v>9.6760975628077353E-2</v>
      </c>
      <c r="C868" s="16">
        <f t="shared" si="821"/>
        <v>8.7613155941483001E-2</v>
      </c>
      <c r="D868" s="34">
        <f t="shared" si="822"/>
        <v>1</v>
      </c>
      <c r="E868" s="49">
        <f t="shared" si="840"/>
        <v>7.5854056660863506E-2</v>
      </c>
      <c r="F868" s="49">
        <f t="shared" si="823"/>
        <v>4.3843224164738272E-2</v>
      </c>
      <c r="G868" s="20">
        <f t="shared" si="794"/>
        <v>4.3843224164738272E-2</v>
      </c>
      <c r="H868" s="49">
        <f t="shared" si="824"/>
        <v>30.027686235553929</v>
      </c>
      <c r="I868" s="20">
        <f t="shared" si="795"/>
        <v>30.027686235553929</v>
      </c>
      <c r="J868" s="57">
        <f t="shared" si="825"/>
        <v>0</v>
      </c>
      <c r="K868" s="16">
        <f t="shared" si="796"/>
        <v>30.027686235553929</v>
      </c>
      <c r="L868" s="34">
        <f t="shared" si="826"/>
        <v>1</v>
      </c>
      <c r="M868" s="49">
        <f t="shared" si="841"/>
        <v>59.972342786540594</v>
      </c>
      <c r="N868" s="20">
        <f t="shared" si="842"/>
        <v>59.972342786540594</v>
      </c>
      <c r="O868" s="16">
        <f t="shared" si="827"/>
        <v>30.027657213459406</v>
      </c>
      <c r="P868" s="49">
        <f t="shared" si="843"/>
        <v>4.3843224164738251E-2</v>
      </c>
      <c r="Q868" s="20">
        <f t="shared" si="797"/>
        <v>4.3843224164738251E-2</v>
      </c>
      <c r="R868" s="49">
        <f t="shared" si="844"/>
        <v>8.7613155942210447E-2</v>
      </c>
      <c r="S868" s="20">
        <f t="shared" si="798"/>
        <v>8.7613155942210447E-2</v>
      </c>
      <c r="T868" s="57">
        <f t="shared" si="845"/>
        <v>-8.3787482876284264E-2</v>
      </c>
      <c r="U868" s="16">
        <f t="shared" si="828"/>
        <v>-7.933426215420758E-3</v>
      </c>
      <c r="V868" s="16">
        <f t="shared" si="846"/>
        <v>-7.933426215420758E-3</v>
      </c>
      <c r="W868" s="34">
        <f t="shared" si="799"/>
        <v>4</v>
      </c>
      <c r="X868" s="49">
        <f t="shared" si="847"/>
        <v>59.972314081908877</v>
      </c>
      <c r="Y868" s="20">
        <f t="shared" si="848"/>
        <v>59.972314081908877</v>
      </c>
      <c r="Z868" s="16">
        <f t="shared" si="829"/>
        <v>30.027685918091123</v>
      </c>
      <c r="AA868" s="49">
        <f t="shared" si="800"/>
        <v>-4.5854785743989074E-3</v>
      </c>
      <c r="AB868" s="20">
        <f t="shared" si="830"/>
        <v>359.99541452142557</v>
      </c>
      <c r="AC868" s="49">
        <f t="shared" si="831"/>
        <v>9.1632890133121151E-3</v>
      </c>
      <c r="AD868" s="20">
        <f t="shared" si="832"/>
        <v>359.99083671098668</v>
      </c>
      <c r="AF868" s="58">
        <f t="shared" si="849"/>
        <v>6.1114761524265129</v>
      </c>
      <c r="AG868" s="51">
        <f t="shared" si="833"/>
        <v>366.6885691455908</v>
      </c>
      <c r="AH868" s="16">
        <f t="shared" si="834"/>
        <v>250.01493350835739</v>
      </c>
      <c r="AI868" s="52">
        <f t="shared" si="801"/>
        <v>159.85312310819472</v>
      </c>
      <c r="AJ868" s="52">
        <f t="shared" si="835"/>
        <v>4.842870273915878E-2</v>
      </c>
      <c r="AK868" s="16">
        <f t="shared" si="850"/>
        <v>40.756849707764388</v>
      </c>
      <c r="AL868" s="16">
        <f t="shared" si="851"/>
        <v>40.752264229189961</v>
      </c>
      <c r="AM868" s="32">
        <f t="shared" si="802"/>
        <v>6.1114760938407038</v>
      </c>
      <c r="AN868" s="32">
        <f t="shared" si="803"/>
        <v>-8.4622192733375772E-4</v>
      </c>
      <c r="AO868" s="32">
        <f t="shared" si="804"/>
        <v>4.629682636794012</v>
      </c>
      <c r="AP868" s="32">
        <f t="shared" si="805"/>
        <v>-8.4622192733375772E-4</v>
      </c>
      <c r="AQ868" s="32">
        <f t="shared" si="806"/>
        <v>3.9895085822886092</v>
      </c>
      <c r="AR868" s="56">
        <f t="shared" si="836"/>
        <v>4728.0816687214574</v>
      </c>
      <c r="AS868" s="56">
        <f t="shared" si="836"/>
        <v>-0.26710341067194471</v>
      </c>
      <c r="AT868" s="56">
        <f t="shared" si="836"/>
        <v>1755.8464823496322</v>
      </c>
      <c r="AU868" s="55">
        <f t="shared" si="837"/>
        <v>0.31005890174502254</v>
      </c>
      <c r="AV868" s="56">
        <f t="shared" si="807"/>
        <v>11548.384923405227</v>
      </c>
      <c r="AW868" s="53">
        <f t="shared" si="808"/>
        <v>1.0321048236823326E-2</v>
      </c>
      <c r="AX868" s="53">
        <f t="shared" si="809"/>
        <v>9.6760993477185475E-2</v>
      </c>
      <c r="AY868" s="56">
        <f t="shared" si="810"/>
        <v>676.63291540045361</v>
      </c>
      <c r="AZ868" s="56">
        <f t="shared" si="811"/>
        <v>399.63280777048681</v>
      </c>
      <c r="BA868" s="53">
        <f t="shared" si="812"/>
        <v>7.4403432051347793E-3</v>
      </c>
      <c r="BB868" s="56">
        <f t="shared" si="813"/>
        <v>277.12136891266783</v>
      </c>
      <c r="BC868" s="56">
        <f t="shared" si="814"/>
        <v>-0.12126128270102754</v>
      </c>
      <c r="BD868" s="53">
        <f t="shared" si="815"/>
        <v>-1.0837390304507944E-7</v>
      </c>
      <c r="BE868" s="32">
        <f t="shared" si="816"/>
        <v>6.1114760440526101</v>
      </c>
      <c r="BF868" s="53">
        <f t="shared" si="817"/>
        <v>1.2374871839917428E-6</v>
      </c>
      <c r="BG868" s="51">
        <f t="shared" si="838"/>
        <v>6.111477281539794</v>
      </c>
      <c r="BH868" s="51">
        <f t="shared" si="818"/>
        <v>-8.9372221365482552E-3</v>
      </c>
      <c r="BI868" s="51">
        <f t="shared" si="819"/>
        <v>-8.3787467417637887E-2</v>
      </c>
    </row>
    <row r="869" spans="1:61" ht="12.75" customHeight="1" x14ac:dyDescent="0.2">
      <c r="A869" s="45">
        <f t="shared" si="820"/>
        <v>843</v>
      </c>
      <c r="B869" s="57">
        <f t="shared" si="839"/>
        <v>9.6760993477185475E-2</v>
      </c>
      <c r="C869" s="16">
        <f t="shared" si="821"/>
        <v>8.7597704463860282E-2</v>
      </c>
      <c r="D869" s="34">
        <f t="shared" si="822"/>
        <v>1</v>
      </c>
      <c r="E869" s="49">
        <f t="shared" si="840"/>
        <v>7.5840657062312897E-2</v>
      </c>
      <c r="F869" s="49">
        <f t="shared" si="823"/>
        <v>4.3835529949415329E-2</v>
      </c>
      <c r="G869" s="20">
        <f t="shared" si="794"/>
        <v>4.3835529949415329E-2</v>
      </c>
      <c r="H869" s="49">
        <f t="shared" si="824"/>
        <v>30.027714929966617</v>
      </c>
      <c r="I869" s="20">
        <f t="shared" si="795"/>
        <v>30.027714929966617</v>
      </c>
      <c r="J869" s="57">
        <f t="shared" si="825"/>
        <v>0</v>
      </c>
      <c r="K869" s="16">
        <f t="shared" si="796"/>
        <v>30.027714929966617</v>
      </c>
      <c r="L869" s="34">
        <f t="shared" si="826"/>
        <v>1</v>
      </c>
      <c r="M869" s="49">
        <f t="shared" si="841"/>
        <v>59.972314081908877</v>
      </c>
      <c r="N869" s="20">
        <f t="shared" si="842"/>
        <v>59.972314081908877</v>
      </c>
      <c r="O869" s="16">
        <f t="shared" si="827"/>
        <v>30.027685918091123</v>
      </c>
      <c r="P869" s="49">
        <f t="shared" si="843"/>
        <v>4.3835529949415343E-2</v>
      </c>
      <c r="Q869" s="20">
        <f t="shared" si="797"/>
        <v>4.3835529949415343E-2</v>
      </c>
      <c r="R869" s="49">
        <f t="shared" si="844"/>
        <v>8.759770446778288E-2</v>
      </c>
      <c r="S869" s="20">
        <f t="shared" si="798"/>
        <v>8.759770446778288E-2</v>
      </c>
      <c r="T869" s="57">
        <f t="shared" si="845"/>
        <v>-8.3787467417637887E-2</v>
      </c>
      <c r="U869" s="16">
        <f t="shared" si="828"/>
        <v>-7.9468103553249902E-3</v>
      </c>
      <c r="V869" s="16">
        <f t="shared" si="846"/>
        <v>-7.9468103553249902E-3</v>
      </c>
      <c r="W869" s="34">
        <f t="shared" si="799"/>
        <v>4</v>
      </c>
      <c r="X869" s="49">
        <f t="shared" si="847"/>
        <v>59.972285388568608</v>
      </c>
      <c r="Y869" s="20">
        <f t="shared" si="848"/>
        <v>59.972285388568608</v>
      </c>
      <c r="Z869" s="16">
        <f t="shared" si="829"/>
        <v>30.027714611431392</v>
      </c>
      <c r="AA869" s="49">
        <f t="shared" si="800"/>
        <v>-4.5932198461407321E-3</v>
      </c>
      <c r="AB869" s="20">
        <f t="shared" si="830"/>
        <v>359.99540678015387</v>
      </c>
      <c r="AC869" s="49">
        <f t="shared" si="831"/>
        <v>9.1787506535048885E-3</v>
      </c>
      <c r="AD869" s="20">
        <f t="shared" si="832"/>
        <v>359.99082124934648</v>
      </c>
      <c r="AF869" s="58">
        <f t="shared" si="849"/>
        <v>6.111477281539794</v>
      </c>
      <c r="AG869" s="51">
        <f t="shared" si="833"/>
        <v>366.68863689238765</v>
      </c>
      <c r="AH869" s="16">
        <f t="shared" si="834"/>
        <v>250.01497969935522</v>
      </c>
      <c r="AI869" s="52">
        <f t="shared" si="801"/>
        <v>159.85318217487404</v>
      </c>
      <c r="AJ869" s="52">
        <f t="shared" si="835"/>
        <v>4.8428749795561998E-2</v>
      </c>
      <c r="AK869" s="16">
        <f t="shared" si="850"/>
        <v>40.80527845755995</v>
      </c>
      <c r="AL869" s="16">
        <f t="shared" si="851"/>
        <v>40.800685237713822</v>
      </c>
      <c r="AM869" s="32">
        <f t="shared" si="802"/>
        <v>6.1114772227561316</v>
      </c>
      <c r="AN869" s="32">
        <f t="shared" si="803"/>
        <v>-8.4764970830827826E-4</v>
      </c>
      <c r="AO869" s="32">
        <f t="shared" si="804"/>
        <v>4.626310280757453</v>
      </c>
      <c r="AP869" s="32">
        <f t="shared" si="805"/>
        <v>-8.4764970830827826E-4</v>
      </c>
      <c r="AQ869" s="32">
        <f t="shared" si="806"/>
        <v>3.9934204675221592</v>
      </c>
      <c r="AR869" s="56">
        <f t="shared" si="836"/>
        <v>4732.7079790022144</v>
      </c>
      <c r="AS869" s="56">
        <f t="shared" si="836"/>
        <v>-0.26795106038025296</v>
      </c>
      <c r="AT869" s="56">
        <f t="shared" si="836"/>
        <v>1759.8399028171543</v>
      </c>
      <c r="AU869" s="55">
        <f t="shared" si="837"/>
        <v>0.31005890174502254</v>
      </c>
      <c r="AV869" s="56">
        <f t="shared" si="807"/>
        <v>11548.389190602109</v>
      </c>
      <c r="AW869" s="53">
        <f t="shared" si="808"/>
        <v>1.0321052050512007E-2</v>
      </c>
      <c r="AX869" s="53">
        <f t="shared" si="809"/>
        <v>9.676101135406498E-2</v>
      </c>
      <c r="AY869" s="56">
        <f t="shared" si="810"/>
        <v>676.63279039054589</v>
      </c>
      <c r="AZ869" s="56">
        <f t="shared" si="811"/>
        <v>399.6329554371851</v>
      </c>
      <c r="BA869" s="53">
        <f t="shared" si="812"/>
        <v>7.4403432051347793E-3</v>
      </c>
      <c r="BB869" s="56">
        <f t="shared" si="813"/>
        <v>277.12147131066109</v>
      </c>
      <c r="BC869" s="56">
        <f t="shared" si="814"/>
        <v>-0.12163635730030364</v>
      </c>
      <c r="BD869" s="53">
        <f t="shared" si="815"/>
        <v>-1.087091155494436E-7</v>
      </c>
      <c r="BE869" s="32">
        <f t="shared" si="816"/>
        <v>6.1114771728306785</v>
      </c>
      <c r="BF869" s="53">
        <f t="shared" si="817"/>
        <v>1.2395748950316376E-6</v>
      </c>
      <c r="BG869" s="51">
        <f t="shared" si="838"/>
        <v>6.1114784124055737</v>
      </c>
      <c r="BH869" s="51">
        <f t="shared" si="818"/>
        <v>-8.937222136258938E-3</v>
      </c>
      <c r="BI869" s="51">
        <f t="shared" si="819"/>
        <v>-8.3787451934946119E-2</v>
      </c>
    </row>
    <row r="870" spans="1:61" ht="12.75" customHeight="1" x14ac:dyDescent="0.2">
      <c r="A870" s="45">
        <f t="shared" si="820"/>
        <v>844</v>
      </c>
      <c r="B870" s="57">
        <f t="shared" si="839"/>
        <v>9.676101135406498E-2</v>
      </c>
      <c r="C870" s="16">
        <f t="shared" si="821"/>
        <v>8.7582260700571624E-2</v>
      </c>
      <c r="D870" s="34">
        <f t="shared" si="822"/>
        <v>1</v>
      </c>
      <c r="E870" s="49">
        <f t="shared" si="840"/>
        <v>7.5827264159067445E-2</v>
      </c>
      <c r="F870" s="49">
        <f t="shared" si="823"/>
        <v>4.3827839566143424E-2</v>
      </c>
      <c r="G870" s="20">
        <f t="shared" si="794"/>
        <v>4.3827839566143424E-2</v>
      </c>
      <c r="H870" s="49">
        <f t="shared" si="824"/>
        <v>30.027743613094721</v>
      </c>
      <c r="I870" s="20">
        <f t="shared" si="795"/>
        <v>30.027743613094721</v>
      </c>
      <c r="J870" s="57">
        <f t="shared" si="825"/>
        <v>0</v>
      </c>
      <c r="K870" s="16">
        <f t="shared" si="796"/>
        <v>30.027743613094721</v>
      </c>
      <c r="L870" s="34">
        <f t="shared" si="826"/>
        <v>1</v>
      </c>
      <c r="M870" s="49">
        <f t="shared" si="841"/>
        <v>59.972285388568608</v>
      </c>
      <c r="N870" s="20">
        <f t="shared" si="842"/>
        <v>59.972285388568608</v>
      </c>
      <c r="O870" s="16">
        <f t="shared" si="827"/>
        <v>30.027714611431392</v>
      </c>
      <c r="P870" s="49">
        <f t="shared" si="843"/>
        <v>4.3827839566143424E-2</v>
      </c>
      <c r="Q870" s="20">
        <f t="shared" si="797"/>
        <v>4.3827839566143424E-2</v>
      </c>
      <c r="R870" s="49">
        <f t="shared" si="844"/>
        <v>8.7582260699991976E-2</v>
      </c>
      <c r="S870" s="20">
        <f t="shared" si="798"/>
        <v>8.7582260699991976E-2</v>
      </c>
      <c r="T870" s="57">
        <f t="shared" si="845"/>
        <v>-8.3787451934946119E-2</v>
      </c>
      <c r="U870" s="16">
        <f t="shared" si="828"/>
        <v>-7.9601877758786743E-3</v>
      </c>
      <c r="V870" s="16">
        <f t="shared" si="846"/>
        <v>-7.9601877758786743E-3</v>
      </c>
      <c r="W870" s="34">
        <f t="shared" si="799"/>
        <v>4</v>
      </c>
      <c r="X870" s="49">
        <f t="shared" si="847"/>
        <v>59.972256706514194</v>
      </c>
      <c r="Y870" s="20">
        <f t="shared" si="848"/>
        <v>59.972256706514194</v>
      </c>
      <c r="Z870" s="16">
        <f t="shared" si="829"/>
        <v>30.027743293485806</v>
      </c>
      <c r="AA870" s="49">
        <f t="shared" si="800"/>
        <v>-4.600957249919985E-3</v>
      </c>
      <c r="AB870" s="20">
        <f t="shared" si="830"/>
        <v>359.99539904275008</v>
      </c>
      <c r="AC870" s="49">
        <f t="shared" si="831"/>
        <v>9.194204566641842E-3</v>
      </c>
      <c r="AD870" s="20">
        <f t="shared" si="832"/>
        <v>359.99080579543335</v>
      </c>
      <c r="AF870" s="58">
        <f t="shared" si="849"/>
        <v>6.1114784124055737</v>
      </c>
      <c r="AG870" s="51">
        <f t="shared" si="833"/>
        <v>366.68870474433442</v>
      </c>
      <c r="AH870" s="16">
        <f t="shared" si="834"/>
        <v>250.01502596204622</v>
      </c>
      <c r="AI870" s="52">
        <f t="shared" si="801"/>
        <v>159.85324133324175</v>
      </c>
      <c r="AJ870" s="52">
        <f t="shared" si="835"/>
        <v>4.8428796816040176E-2</v>
      </c>
      <c r="AK870" s="16">
        <f t="shared" si="850"/>
        <v>40.85370725437599</v>
      </c>
      <c r="AL870" s="16">
        <f t="shared" si="851"/>
        <v>40.84910629712607</v>
      </c>
      <c r="AM870" s="32">
        <f t="shared" si="802"/>
        <v>6.1114783534238244</v>
      </c>
      <c r="AN870" s="32">
        <f t="shared" si="803"/>
        <v>-8.4907677333140102E-4</v>
      </c>
      <c r="AO870" s="32">
        <f t="shared" si="804"/>
        <v>4.6229346171192338</v>
      </c>
      <c r="AP870" s="32">
        <f t="shared" si="805"/>
        <v>-8.4907677333140102E-4</v>
      </c>
      <c r="AQ870" s="32">
        <f t="shared" si="806"/>
        <v>3.9973295073346939</v>
      </c>
      <c r="AR870" s="56">
        <f t="shared" si="836"/>
        <v>4737.3309136193338</v>
      </c>
      <c r="AS870" s="56">
        <f t="shared" si="836"/>
        <v>-0.26880013715358436</v>
      </c>
      <c r="AT870" s="56">
        <f t="shared" si="836"/>
        <v>1763.8372323244889</v>
      </c>
      <c r="AU870" s="55">
        <f t="shared" si="837"/>
        <v>0.31005890174502254</v>
      </c>
      <c r="AV870" s="56">
        <f t="shared" si="807"/>
        <v>11548.393464422907</v>
      </c>
      <c r="AW870" s="53">
        <f t="shared" si="808"/>
        <v>1.0321055870120627E-2</v>
      </c>
      <c r="AX870" s="53">
        <f t="shared" si="809"/>
        <v>9.676102925869122E-2</v>
      </c>
      <c r="AY870" s="56">
        <f t="shared" si="810"/>
        <v>676.63266518665648</v>
      </c>
      <c r="AZ870" s="56">
        <f t="shared" si="811"/>
        <v>399.63310333310437</v>
      </c>
      <c r="BA870" s="53">
        <f t="shared" si="812"/>
        <v>7.4403432051347793E-3</v>
      </c>
      <c r="BB870" s="56">
        <f t="shared" si="813"/>
        <v>277.12157386760543</v>
      </c>
      <c r="BC870" s="56">
        <f t="shared" si="814"/>
        <v>-0.1220120140533254</v>
      </c>
      <c r="BD870" s="53">
        <f t="shared" si="815"/>
        <v>-1.0904484833754698E-7</v>
      </c>
      <c r="BE870" s="32">
        <f t="shared" si="816"/>
        <v>6.111478303360725</v>
      </c>
      <c r="BF870" s="53">
        <f t="shared" si="817"/>
        <v>1.2416615579606096E-6</v>
      </c>
      <c r="BG870" s="51">
        <f t="shared" si="838"/>
        <v>6.1114795450222825</v>
      </c>
      <c r="BH870" s="51">
        <f t="shared" si="818"/>
        <v>-8.9372221359692791E-3</v>
      </c>
      <c r="BI870" s="51">
        <f t="shared" si="819"/>
        <v>-8.3787436428230402E-2</v>
      </c>
    </row>
    <row r="871" spans="1:61" ht="12.75" customHeight="1" x14ac:dyDescent="0.2">
      <c r="A871" s="45">
        <f t="shared" si="820"/>
        <v>845</v>
      </c>
      <c r="B871" s="57">
        <f t="shared" si="839"/>
        <v>9.676102925869122E-2</v>
      </c>
      <c r="C871" s="16">
        <f t="shared" si="821"/>
        <v>8.7566824692032696E-2</v>
      </c>
      <c r="D871" s="34">
        <f t="shared" si="822"/>
        <v>1</v>
      </c>
      <c r="E871" s="49">
        <f t="shared" si="840"/>
        <v>7.5813877986103742E-2</v>
      </c>
      <c r="F871" s="49">
        <f t="shared" si="823"/>
        <v>4.3820153035172747E-2</v>
      </c>
      <c r="G871" s="20">
        <f t="shared" si="794"/>
        <v>4.3820153035172747E-2</v>
      </c>
      <c r="H871" s="49">
        <f t="shared" si="824"/>
        <v>30.027772284943918</v>
      </c>
      <c r="I871" s="20">
        <f t="shared" si="795"/>
        <v>30.027772284943918</v>
      </c>
      <c r="J871" s="57">
        <f t="shared" si="825"/>
        <v>0</v>
      </c>
      <c r="K871" s="16">
        <f t="shared" si="796"/>
        <v>30.027772284943918</v>
      </c>
      <c r="L871" s="34">
        <f t="shared" si="826"/>
        <v>1</v>
      </c>
      <c r="M871" s="49">
        <f t="shared" si="841"/>
        <v>59.97225670651418</v>
      </c>
      <c r="N871" s="20">
        <f t="shared" si="842"/>
        <v>59.97225670651418</v>
      </c>
      <c r="O871" s="16">
        <f t="shared" si="827"/>
        <v>30.02774329348582</v>
      </c>
      <c r="P871" s="49">
        <f t="shared" si="843"/>
        <v>4.3820153035172768E-2</v>
      </c>
      <c r="Q871" s="20">
        <f t="shared" si="797"/>
        <v>4.3820153035172768E-2</v>
      </c>
      <c r="R871" s="49">
        <f t="shared" si="844"/>
        <v>8.7566824692868986E-2</v>
      </c>
      <c r="S871" s="20">
        <f t="shared" si="798"/>
        <v>8.7566824692868986E-2</v>
      </c>
      <c r="T871" s="57">
        <f t="shared" si="845"/>
        <v>-8.3787436428230402E-2</v>
      </c>
      <c r="U871" s="16">
        <f t="shared" si="828"/>
        <v>-7.9735584421266603E-3</v>
      </c>
      <c r="V871" s="16">
        <f t="shared" si="846"/>
        <v>-7.9735584421266603E-3</v>
      </c>
      <c r="W871" s="34">
        <f t="shared" si="799"/>
        <v>4</v>
      </c>
      <c r="X871" s="49">
        <f t="shared" si="847"/>
        <v>59.97222803573996</v>
      </c>
      <c r="Y871" s="20">
        <f t="shared" si="848"/>
        <v>59.97222803573996</v>
      </c>
      <c r="Z871" s="16">
        <f t="shared" si="829"/>
        <v>30.02777196426004</v>
      </c>
      <c r="AA871" s="49">
        <f t="shared" si="800"/>
        <v>-4.6086907655097644E-3</v>
      </c>
      <c r="AB871" s="20">
        <f t="shared" si="830"/>
        <v>359.99539130923449</v>
      </c>
      <c r="AC871" s="49">
        <f t="shared" si="831"/>
        <v>9.2096506333376738E-3</v>
      </c>
      <c r="AD871" s="20">
        <f t="shared" si="832"/>
        <v>359.99079034936665</v>
      </c>
      <c r="AF871" s="58">
        <f t="shared" si="849"/>
        <v>6.1114795450222825</v>
      </c>
      <c r="AG871" s="51">
        <f t="shared" si="833"/>
        <v>366.68877270133697</v>
      </c>
      <c r="AH871" s="16">
        <f t="shared" si="834"/>
        <v>250.01507229636613</v>
      </c>
      <c r="AI871" s="52">
        <f t="shared" si="801"/>
        <v>159.85330058321591</v>
      </c>
      <c r="AJ871" s="52">
        <f t="shared" si="835"/>
        <v>4.8428843800707E-2</v>
      </c>
      <c r="AK871" s="16">
        <f t="shared" si="850"/>
        <v>40.902136098176697</v>
      </c>
      <c r="AL871" s="16">
        <f t="shared" si="851"/>
        <v>40.897527407411189</v>
      </c>
      <c r="AM871" s="32">
        <f t="shared" si="802"/>
        <v>6.1114794858422137</v>
      </c>
      <c r="AN871" s="32">
        <f t="shared" si="803"/>
        <v>-8.5050311867523084E-4</v>
      </c>
      <c r="AO871" s="32">
        <f t="shared" si="804"/>
        <v>4.6195556482756279</v>
      </c>
      <c r="AP871" s="32">
        <f t="shared" si="805"/>
        <v>-8.5050311867523084E-4</v>
      </c>
      <c r="AQ871" s="32">
        <f t="shared" si="806"/>
        <v>4.0012356989253899</v>
      </c>
      <c r="AR871" s="56">
        <f t="shared" si="836"/>
        <v>4741.9504692676092</v>
      </c>
      <c r="AS871" s="56">
        <f t="shared" si="836"/>
        <v>-0.2696506402722596</v>
      </c>
      <c r="AT871" s="56">
        <f t="shared" si="836"/>
        <v>1767.8384680234144</v>
      </c>
      <c r="AU871" s="55">
        <f t="shared" si="837"/>
        <v>0.31005890174502254</v>
      </c>
      <c r="AV871" s="56">
        <f t="shared" si="807"/>
        <v>11548.397744861693</v>
      </c>
      <c r="AW871" s="53">
        <f t="shared" si="808"/>
        <v>1.0321059695643892E-2</v>
      </c>
      <c r="AX871" s="53">
        <f t="shared" si="809"/>
        <v>9.6761047191039395E-2</v>
      </c>
      <c r="AY871" s="56">
        <f t="shared" si="810"/>
        <v>676.63253978895898</v>
      </c>
      <c r="AZ871" s="56">
        <f t="shared" si="811"/>
        <v>399.63325145803981</v>
      </c>
      <c r="BA871" s="53">
        <f t="shared" si="812"/>
        <v>7.4403432051347793E-3</v>
      </c>
      <c r="BB871" s="56">
        <f t="shared" si="813"/>
        <v>277.12167658335864</v>
      </c>
      <c r="BC871" s="56">
        <f t="shared" si="814"/>
        <v>-0.12238825243946394</v>
      </c>
      <c r="BD871" s="53">
        <f t="shared" si="815"/>
        <v>-1.0938110094409203E-7</v>
      </c>
      <c r="BE871" s="32">
        <f t="shared" si="816"/>
        <v>6.1114794356411819</v>
      </c>
      <c r="BF871" s="53">
        <f t="shared" si="817"/>
        <v>1.243747167326216E-6</v>
      </c>
      <c r="BG871" s="51">
        <f t="shared" si="838"/>
        <v>6.1114806793883494</v>
      </c>
      <c r="BH871" s="51">
        <f t="shared" si="818"/>
        <v>-8.9372221356792785E-3</v>
      </c>
      <c r="BI871" s="51">
        <f t="shared" si="819"/>
        <v>-8.3787420897512246E-2</v>
      </c>
    </row>
    <row r="872" spans="1:61" ht="12.75" customHeight="1" x14ac:dyDescent="0.2">
      <c r="A872" s="45">
        <f t="shared" si="820"/>
        <v>846</v>
      </c>
      <c r="B872" s="57">
        <f t="shared" si="839"/>
        <v>9.6761047191039395E-2</v>
      </c>
      <c r="C872" s="16">
        <f t="shared" si="821"/>
        <v>8.7551396557671524E-2</v>
      </c>
      <c r="D872" s="34">
        <f t="shared" si="822"/>
        <v>1</v>
      </c>
      <c r="E872" s="49">
        <f t="shared" si="840"/>
        <v>7.5800498646805811E-2</v>
      </c>
      <c r="F872" s="49">
        <f t="shared" si="823"/>
        <v>4.3812470416293034E-2</v>
      </c>
      <c r="G872" s="20">
        <f t="shared" si="794"/>
        <v>4.3812470416293034E-2</v>
      </c>
      <c r="H872" s="49">
        <f t="shared" si="824"/>
        <v>30.027800945519921</v>
      </c>
      <c r="I872" s="20">
        <f t="shared" si="795"/>
        <v>30.027800945519921</v>
      </c>
      <c r="J872" s="57">
        <f t="shared" si="825"/>
        <v>0</v>
      </c>
      <c r="K872" s="16">
        <f t="shared" si="796"/>
        <v>30.027800945519921</v>
      </c>
      <c r="L872" s="34">
        <f t="shared" si="826"/>
        <v>1</v>
      </c>
      <c r="M872" s="49">
        <f t="shared" si="841"/>
        <v>59.972228035739931</v>
      </c>
      <c r="N872" s="20">
        <f t="shared" si="842"/>
        <v>59.972228035739931</v>
      </c>
      <c r="O872" s="16">
        <f t="shared" si="827"/>
        <v>30.027771964260069</v>
      </c>
      <c r="P872" s="49">
        <f t="shared" si="843"/>
        <v>4.3812470416293048E-2</v>
      </c>
      <c r="Q872" s="20">
        <f t="shared" si="797"/>
        <v>4.3812470416293048E-2</v>
      </c>
      <c r="R872" s="49">
        <f t="shared" si="844"/>
        <v>8.7551396558763844E-2</v>
      </c>
      <c r="S872" s="20">
        <f t="shared" si="798"/>
        <v>8.7551396558763844E-2</v>
      </c>
      <c r="T872" s="57">
        <f t="shared" si="845"/>
        <v>-8.3787420897512246E-2</v>
      </c>
      <c r="U872" s="16">
        <f t="shared" si="828"/>
        <v>-7.9869222507064352E-3</v>
      </c>
      <c r="V872" s="16">
        <f t="shared" si="846"/>
        <v>-7.9869222507064352E-3</v>
      </c>
      <c r="W872" s="34">
        <f t="shared" si="799"/>
        <v>4</v>
      </c>
      <c r="X872" s="49">
        <f t="shared" si="847"/>
        <v>59.972199376240155</v>
      </c>
      <c r="Y872" s="20">
        <f t="shared" si="848"/>
        <v>59.972199376240155</v>
      </c>
      <c r="Z872" s="16">
        <f t="shared" si="829"/>
        <v>30.027800623759845</v>
      </c>
      <c r="AA872" s="49">
        <f t="shared" si="800"/>
        <v>-4.6164203331438194E-3</v>
      </c>
      <c r="AB872" s="20">
        <f t="shared" si="830"/>
        <v>359.99538357966685</v>
      </c>
      <c r="AC872" s="49">
        <f t="shared" si="831"/>
        <v>9.2250888139881158E-3</v>
      </c>
      <c r="AD872" s="20">
        <f t="shared" si="832"/>
        <v>359.99077491118601</v>
      </c>
      <c r="AF872" s="58">
        <f t="shared" si="849"/>
        <v>6.1114806793883494</v>
      </c>
      <c r="AG872" s="51">
        <f t="shared" si="833"/>
        <v>366.68884076330096</v>
      </c>
      <c r="AH872" s="16">
        <f t="shared" si="834"/>
        <v>250.01511870225067</v>
      </c>
      <c r="AI872" s="52">
        <f t="shared" si="801"/>
        <v>159.85335992471423</v>
      </c>
      <c r="AJ872" s="52">
        <f t="shared" si="835"/>
        <v>4.8428890749448783E-2</v>
      </c>
      <c r="AK872" s="16">
        <f t="shared" si="850"/>
        <v>40.950564988926146</v>
      </c>
      <c r="AL872" s="16">
        <f t="shared" si="851"/>
        <v>40.945948568592996</v>
      </c>
      <c r="AM872" s="32">
        <f t="shared" si="802"/>
        <v>6.11148062000973</v>
      </c>
      <c r="AN872" s="32">
        <f t="shared" si="803"/>
        <v>-8.5192873331516408E-4</v>
      </c>
      <c r="AO872" s="32">
        <f t="shared" si="804"/>
        <v>4.6161733766225375</v>
      </c>
      <c r="AP872" s="32">
        <f t="shared" si="805"/>
        <v>-8.5192873331516408E-4</v>
      </c>
      <c r="AQ872" s="32">
        <f t="shared" si="806"/>
        <v>4.0051390394986033</v>
      </c>
      <c r="AR872" s="56">
        <f t="shared" si="836"/>
        <v>4746.5666426442313</v>
      </c>
      <c r="AS872" s="56">
        <f t="shared" si="836"/>
        <v>-0.27050256900557479</v>
      </c>
      <c r="AT872" s="56">
        <f t="shared" si="836"/>
        <v>1771.843607062913</v>
      </c>
      <c r="AU872" s="55">
        <f t="shared" si="837"/>
        <v>0.31005890174502254</v>
      </c>
      <c r="AV872" s="56">
        <f t="shared" si="807"/>
        <v>11548.402031912525</v>
      </c>
      <c r="AW872" s="53">
        <f t="shared" si="808"/>
        <v>1.0321063527076488E-2</v>
      </c>
      <c r="AX872" s="53">
        <f t="shared" si="809"/>
        <v>9.6761065151084499E-2</v>
      </c>
      <c r="AY872" s="56">
        <f t="shared" si="810"/>
        <v>676.63241419762812</v>
      </c>
      <c r="AZ872" s="56">
        <f t="shared" si="811"/>
        <v>399.63339981178558</v>
      </c>
      <c r="BA872" s="53">
        <f t="shared" si="812"/>
        <v>7.4403432051347793E-3</v>
      </c>
      <c r="BB872" s="56">
        <f t="shared" si="813"/>
        <v>277.12177945777813</v>
      </c>
      <c r="BC872" s="56">
        <f t="shared" si="814"/>
        <v>-0.12276507193558928</v>
      </c>
      <c r="BD872" s="53">
        <f t="shared" si="815"/>
        <v>-1.0971787290154582E-7</v>
      </c>
      <c r="BE872" s="32">
        <f t="shared" si="816"/>
        <v>6.1114805696704764</v>
      </c>
      <c r="BF872" s="53">
        <f t="shared" si="817"/>
        <v>1.2458317070055643E-6</v>
      </c>
      <c r="BG872" s="51">
        <f t="shared" si="838"/>
        <v>6.1114818155021835</v>
      </c>
      <c r="BH872" s="51">
        <f t="shared" si="818"/>
        <v>-8.9372221353889413E-3</v>
      </c>
      <c r="BI872" s="51">
        <f t="shared" si="819"/>
        <v>-8.3787405342813287E-2</v>
      </c>
    </row>
    <row r="873" spans="1:61" ht="12.75" customHeight="1" x14ac:dyDescent="0.2">
      <c r="A873" s="45">
        <f t="shared" si="820"/>
        <v>847</v>
      </c>
      <c r="B873" s="57">
        <f t="shared" si="839"/>
        <v>9.6761065151084499E-2</v>
      </c>
      <c r="C873" s="16">
        <f t="shared" si="821"/>
        <v>8.7535976337107968E-2</v>
      </c>
      <c r="D873" s="34">
        <f t="shared" si="822"/>
        <v>1</v>
      </c>
      <c r="E873" s="49">
        <f t="shared" si="840"/>
        <v>7.5787126175461003E-2</v>
      </c>
      <c r="F873" s="49">
        <f t="shared" si="823"/>
        <v>4.3804791729356619E-2</v>
      </c>
      <c r="G873" s="20">
        <f t="shared" si="794"/>
        <v>4.3804791729356619E-2</v>
      </c>
      <c r="H873" s="49">
        <f t="shared" si="824"/>
        <v>30.0278295948285</v>
      </c>
      <c r="I873" s="20">
        <f t="shared" si="795"/>
        <v>30.0278295948285</v>
      </c>
      <c r="J873" s="57">
        <f t="shared" si="825"/>
        <v>0</v>
      </c>
      <c r="K873" s="16">
        <f t="shared" si="796"/>
        <v>30.0278295948285</v>
      </c>
      <c r="L873" s="34">
        <f t="shared" si="826"/>
        <v>1</v>
      </c>
      <c r="M873" s="49">
        <f t="shared" si="841"/>
        <v>59.972199376240155</v>
      </c>
      <c r="N873" s="20">
        <f t="shared" si="842"/>
        <v>59.972199376240155</v>
      </c>
      <c r="O873" s="16">
        <f t="shared" si="827"/>
        <v>30.027800623759845</v>
      </c>
      <c r="P873" s="49">
        <f t="shared" si="843"/>
        <v>4.3804791729356626E-2</v>
      </c>
      <c r="Q873" s="20">
        <f t="shared" si="797"/>
        <v>4.3804791729356626E-2</v>
      </c>
      <c r="R873" s="49">
        <f t="shared" si="844"/>
        <v>8.7535976335130744E-2</v>
      </c>
      <c r="S873" s="20">
        <f t="shared" si="798"/>
        <v>8.7535976335130744E-2</v>
      </c>
      <c r="T873" s="57">
        <f t="shared" si="845"/>
        <v>-8.3787405342813287E-2</v>
      </c>
      <c r="U873" s="16">
        <f t="shared" si="828"/>
        <v>-8.0002791673522838E-3</v>
      </c>
      <c r="V873" s="16">
        <f t="shared" si="846"/>
        <v>-8.0002791673522838E-3</v>
      </c>
      <c r="W873" s="34">
        <f t="shared" si="799"/>
        <v>4</v>
      </c>
      <c r="X873" s="49">
        <f t="shared" si="847"/>
        <v>59.972170728009047</v>
      </c>
      <c r="Y873" s="20">
        <f t="shared" si="848"/>
        <v>59.972170728009047</v>
      </c>
      <c r="Z873" s="16">
        <f t="shared" si="829"/>
        <v>30.027829271990953</v>
      </c>
      <c r="AA873" s="49">
        <f t="shared" si="800"/>
        <v>-4.6241459329934669E-3</v>
      </c>
      <c r="AB873" s="20">
        <f t="shared" si="830"/>
        <v>359.99537585406699</v>
      </c>
      <c r="AC873" s="49">
        <f t="shared" si="831"/>
        <v>9.2405190692306273E-3</v>
      </c>
      <c r="AD873" s="20">
        <f t="shared" si="832"/>
        <v>359.99075948093076</v>
      </c>
      <c r="AF873" s="58">
        <f t="shared" si="849"/>
        <v>6.1114818155021835</v>
      </c>
      <c r="AG873" s="51">
        <f t="shared" si="833"/>
        <v>366.68890893013099</v>
      </c>
      <c r="AH873" s="16">
        <f t="shared" si="834"/>
        <v>250.01516517963478</v>
      </c>
      <c r="AI873" s="52">
        <f t="shared" si="801"/>
        <v>159.85341935765365</v>
      </c>
      <c r="AJ873" s="52">
        <f t="shared" si="835"/>
        <v>4.8428937662379212E-2</v>
      </c>
      <c r="AK873" s="16">
        <f t="shared" si="850"/>
        <v>40.998993926588525</v>
      </c>
      <c r="AL873" s="16">
        <f t="shared" si="851"/>
        <v>40.994369780655518</v>
      </c>
      <c r="AM873" s="32">
        <f t="shared" si="802"/>
        <v>6.1114817559247836</v>
      </c>
      <c r="AN873" s="32">
        <f t="shared" si="803"/>
        <v>-8.5335361359682672E-4</v>
      </c>
      <c r="AO873" s="32">
        <f t="shared" si="804"/>
        <v>4.6127878045609956</v>
      </c>
      <c r="AP873" s="32">
        <f t="shared" si="805"/>
        <v>-8.5335361359682672E-4</v>
      </c>
      <c r="AQ873" s="32">
        <f t="shared" si="806"/>
        <v>4.0090395262574834</v>
      </c>
      <c r="AR873" s="56">
        <f t="shared" si="836"/>
        <v>4751.1794304487921</v>
      </c>
      <c r="AS873" s="56">
        <f t="shared" si="836"/>
        <v>-0.27135592261917163</v>
      </c>
      <c r="AT873" s="56">
        <f t="shared" si="836"/>
        <v>1775.8526465891705</v>
      </c>
      <c r="AU873" s="55">
        <f t="shared" si="837"/>
        <v>0.31005890174502254</v>
      </c>
      <c r="AV873" s="56">
        <f t="shared" si="807"/>
        <v>11548.406325569404</v>
      </c>
      <c r="AW873" s="53">
        <f t="shared" si="808"/>
        <v>1.0321067364413057E-2</v>
      </c>
      <c r="AX873" s="53">
        <f t="shared" si="809"/>
        <v>9.6761083138801482E-2</v>
      </c>
      <c r="AY873" s="56">
        <f t="shared" si="810"/>
        <v>676.63228841283978</v>
      </c>
      <c r="AZ873" s="56">
        <f t="shared" si="811"/>
        <v>399.6335483941341</v>
      </c>
      <c r="BA873" s="53">
        <f t="shared" si="812"/>
        <v>7.4403432051347793E-3</v>
      </c>
      <c r="BB873" s="56">
        <f t="shared" si="813"/>
        <v>277.12188249071994</v>
      </c>
      <c r="BC873" s="56">
        <f t="shared" si="814"/>
        <v>-0.12314247201425133</v>
      </c>
      <c r="BD873" s="53">
        <f t="shared" si="815"/>
        <v>-1.100551637385145E-7</v>
      </c>
      <c r="BE873" s="32">
        <f t="shared" si="816"/>
        <v>6.1114817054470194</v>
      </c>
      <c r="BF873" s="53">
        <f t="shared" si="817"/>
        <v>1.2479151716537525E-6</v>
      </c>
      <c r="BG873" s="51">
        <f t="shared" si="838"/>
        <v>6.1114829533621915</v>
      </c>
      <c r="BH873" s="51">
        <f t="shared" si="818"/>
        <v>-8.9372221350982675E-3</v>
      </c>
      <c r="BI873" s="51">
        <f t="shared" si="819"/>
        <v>-8.378738976415534E-2</v>
      </c>
    </row>
    <row r="874" spans="1:61" ht="12.75" customHeight="1" x14ac:dyDescent="0.2">
      <c r="A874" s="45">
        <f t="shared" si="820"/>
        <v>848</v>
      </c>
      <c r="B874" s="57">
        <f t="shared" si="839"/>
        <v>9.6761083138801482E-2</v>
      </c>
      <c r="C874" s="16">
        <f t="shared" si="821"/>
        <v>8.7520564069563989E-2</v>
      </c>
      <c r="D874" s="34">
        <f t="shared" si="822"/>
        <v>1</v>
      </c>
      <c r="E874" s="49">
        <f t="shared" si="840"/>
        <v>7.5773760606012167E-2</v>
      </c>
      <c r="F874" s="49">
        <f t="shared" si="823"/>
        <v>4.3797116994016796E-2</v>
      </c>
      <c r="G874" s="20">
        <f t="shared" si="794"/>
        <v>4.3797116994016796E-2</v>
      </c>
      <c r="H874" s="49">
        <f t="shared" si="824"/>
        <v>30.027858232875435</v>
      </c>
      <c r="I874" s="20">
        <f t="shared" si="795"/>
        <v>30.027858232875435</v>
      </c>
      <c r="J874" s="57">
        <f t="shared" si="825"/>
        <v>0</v>
      </c>
      <c r="K874" s="16">
        <f t="shared" si="796"/>
        <v>30.027858232875435</v>
      </c>
      <c r="L874" s="34">
        <f t="shared" si="826"/>
        <v>1</v>
      </c>
      <c r="M874" s="49">
        <f t="shared" si="841"/>
        <v>59.972170728009047</v>
      </c>
      <c r="N874" s="20">
        <f t="shared" si="842"/>
        <v>59.972170728009047</v>
      </c>
      <c r="O874" s="16">
        <f t="shared" si="827"/>
        <v>30.027829271990953</v>
      </c>
      <c r="P874" s="49">
        <f t="shared" si="843"/>
        <v>4.3797116994016796E-2</v>
      </c>
      <c r="Q874" s="20">
        <f t="shared" si="797"/>
        <v>4.3797116994016796E-2</v>
      </c>
      <c r="R874" s="49">
        <f t="shared" si="844"/>
        <v>8.7520564067807838E-2</v>
      </c>
      <c r="S874" s="20">
        <f t="shared" si="798"/>
        <v>8.7520564067807838E-2</v>
      </c>
      <c r="T874" s="57">
        <f t="shared" si="845"/>
        <v>-8.378738976415534E-2</v>
      </c>
      <c r="U874" s="16">
        <f t="shared" si="828"/>
        <v>-8.0136291581431734E-3</v>
      </c>
      <c r="V874" s="16">
        <f t="shared" si="846"/>
        <v>-8.0136291581431734E-3</v>
      </c>
      <c r="W874" s="34">
        <f t="shared" si="799"/>
        <v>4</v>
      </c>
      <c r="X874" s="49">
        <f t="shared" si="847"/>
        <v>59.972142091040816</v>
      </c>
      <c r="Y874" s="20">
        <f t="shared" si="848"/>
        <v>59.972142091040816</v>
      </c>
      <c r="Z874" s="16">
        <f t="shared" si="829"/>
        <v>30.027857908959184</v>
      </c>
      <c r="AA874" s="49">
        <f t="shared" si="800"/>
        <v>-4.6318675454291754E-3</v>
      </c>
      <c r="AB874" s="20">
        <f t="shared" si="830"/>
        <v>359.99536813245459</v>
      </c>
      <c r="AC874" s="49">
        <f t="shared" si="831"/>
        <v>9.2559412812065686E-3</v>
      </c>
      <c r="AD874" s="20">
        <f t="shared" si="832"/>
        <v>359.9907440587188</v>
      </c>
      <c r="AF874" s="58">
        <f t="shared" si="849"/>
        <v>6.1114829533621915</v>
      </c>
      <c r="AG874" s="51">
        <f t="shared" si="833"/>
        <v>366.68897720173152</v>
      </c>
      <c r="AH874" s="16">
        <f t="shared" si="834"/>
        <v>250.01521172845332</v>
      </c>
      <c r="AI874" s="52">
        <f t="shared" si="801"/>
        <v>159.85347888195088</v>
      </c>
      <c r="AJ874" s="52">
        <f t="shared" si="835"/>
        <v>4.8428984539441444E-2</v>
      </c>
      <c r="AK874" s="16">
        <f t="shared" si="850"/>
        <v>41.047422911127967</v>
      </c>
      <c r="AL874" s="16">
        <f t="shared" si="851"/>
        <v>41.042791043582554</v>
      </c>
      <c r="AM874" s="32">
        <f t="shared" si="802"/>
        <v>6.1114828935857819</v>
      </c>
      <c r="AN874" s="32">
        <f t="shared" si="803"/>
        <v>-8.5477775590260378E-4</v>
      </c>
      <c r="AO874" s="32">
        <f t="shared" si="804"/>
        <v>4.6093989344944246</v>
      </c>
      <c r="AP874" s="32">
        <f t="shared" si="805"/>
        <v>-8.5477775590260378E-4</v>
      </c>
      <c r="AQ874" s="32">
        <f t="shared" si="806"/>
        <v>4.0129371564071752</v>
      </c>
      <c r="AR874" s="56">
        <f t="shared" si="836"/>
        <v>4755.7888293832866</v>
      </c>
      <c r="AS874" s="56">
        <f t="shared" si="836"/>
        <v>-0.27221070037507422</v>
      </c>
      <c r="AT874" s="56">
        <f t="shared" si="836"/>
        <v>1779.8655837455776</v>
      </c>
      <c r="AU874" s="55">
        <f t="shared" si="837"/>
        <v>0.31005890174502254</v>
      </c>
      <c r="AV874" s="56">
        <f t="shared" si="807"/>
        <v>11548.410625826311</v>
      </c>
      <c r="AW874" s="53">
        <f t="shared" si="808"/>
        <v>1.0321071207648214E-2</v>
      </c>
      <c r="AX874" s="53">
        <f t="shared" si="809"/>
        <v>9.6761101154165044E-2</v>
      </c>
      <c r="AY874" s="56">
        <f t="shared" si="810"/>
        <v>676.63216243477075</v>
      </c>
      <c r="AZ874" s="56">
        <f t="shared" si="811"/>
        <v>399.63369720487719</v>
      </c>
      <c r="BA874" s="53">
        <f t="shared" si="812"/>
        <v>7.4403432051347793E-3</v>
      </c>
      <c r="BB874" s="56">
        <f t="shared" si="813"/>
        <v>277.12198568203962</v>
      </c>
      <c r="BC874" s="56">
        <f t="shared" si="814"/>
        <v>-0.12352045214606733</v>
      </c>
      <c r="BD874" s="53">
        <f t="shared" si="815"/>
        <v>-1.1039297298187695E-7</v>
      </c>
      <c r="BE874" s="32">
        <f t="shared" si="816"/>
        <v>6.1114828429692185</v>
      </c>
      <c r="BF874" s="53">
        <f t="shared" si="817"/>
        <v>1.2499975559796434E-6</v>
      </c>
      <c r="BG874" s="51">
        <f t="shared" si="838"/>
        <v>6.1114840929667746</v>
      </c>
      <c r="BH874" s="51">
        <f t="shared" si="818"/>
        <v>-8.937222134807259E-3</v>
      </c>
      <c r="BI874" s="51">
        <f t="shared" si="819"/>
        <v>-8.3787374161560318E-2</v>
      </c>
    </row>
    <row r="875" spans="1:61" ht="12.75" customHeight="1" x14ac:dyDescent="0.2">
      <c r="A875" s="45">
        <f t="shared" si="820"/>
        <v>849</v>
      </c>
      <c r="B875" s="57">
        <f t="shared" si="839"/>
        <v>9.6761101154165044E-2</v>
      </c>
      <c r="C875" s="16">
        <f t="shared" si="821"/>
        <v>8.750515987298968E-2</v>
      </c>
      <c r="D875" s="34">
        <f t="shared" si="822"/>
        <v>1</v>
      </c>
      <c r="E875" s="49">
        <f t="shared" si="840"/>
        <v>7.576040204056339E-2</v>
      </c>
      <c r="F875" s="49">
        <f t="shared" si="823"/>
        <v>4.3789446269324267E-2</v>
      </c>
      <c r="G875" s="20">
        <f t="shared" si="794"/>
        <v>4.3789446269324267E-2</v>
      </c>
      <c r="H875" s="49">
        <f t="shared" si="824"/>
        <v>30.027886859666619</v>
      </c>
      <c r="I875" s="20">
        <f t="shared" si="795"/>
        <v>30.027886859666619</v>
      </c>
      <c r="J875" s="57">
        <f t="shared" si="825"/>
        <v>0</v>
      </c>
      <c r="K875" s="16">
        <f t="shared" si="796"/>
        <v>30.027886859666619</v>
      </c>
      <c r="L875" s="34">
        <f t="shared" si="826"/>
        <v>1</v>
      </c>
      <c r="M875" s="49">
        <f t="shared" si="841"/>
        <v>59.972142091040816</v>
      </c>
      <c r="N875" s="20">
        <f t="shared" si="842"/>
        <v>59.972142091040816</v>
      </c>
      <c r="O875" s="16">
        <f t="shared" si="827"/>
        <v>30.027857908959184</v>
      </c>
      <c r="P875" s="49">
        <f t="shared" si="843"/>
        <v>4.3789446269324274E-2</v>
      </c>
      <c r="Q875" s="20">
        <f t="shared" si="797"/>
        <v>4.3789446269324274E-2</v>
      </c>
      <c r="R875" s="49">
        <f t="shared" si="844"/>
        <v>8.7505159873457888E-2</v>
      </c>
      <c r="S875" s="20">
        <f t="shared" si="798"/>
        <v>8.7505159873457888E-2</v>
      </c>
      <c r="T875" s="57">
        <f t="shared" si="845"/>
        <v>-8.3787374161560318E-2</v>
      </c>
      <c r="U875" s="16">
        <f t="shared" si="828"/>
        <v>-8.026972120996928E-3</v>
      </c>
      <c r="V875" s="16">
        <f t="shared" si="846"/>
        <v>-8.026972120996928E-3</v>
      </c>
      <c r="W875" s="34">
        <f t="shared" si="799"/>
        <v>4</v>
      </c>
      <c r="X875" s="49">
        <f t="shared" si="847"/>
        <v>59.972113465329571</v>
      </c>
      <c r="Y875" s="20">
        <f t="shared" si="848"/>
        <v>59.972113465329571</v>
      </c>
      <c r="Z875" s="16">
        <f t="shared" si="829"/>
        <v>30.027886534670429</v>
      </c>
      <c r="AA875" s="49">
        <f t="shared" si="800"/>
        <v>-4.6395851114242681E-3</v>
      </c>
      <c r="AB875" s="20">
        <f t="shared" si="830"/>
        <v>359.99536041488858</v>
      </c>
      <c r="AC875" s="49">
        <f t="shared" si="831"/>
        <v>9.2713554114185106E-3</v>
      </c>
      <c r="AD875" s="20">
        <f t="shared" si="832"/>
        <v>359.99072864458856</v>
      </c>
      <c r="AF875" s="58">
        <f t="shared" si="849"/>
        <v>6.1114840929667746</v>
      </c>
      <c r="AG875" s="51">
        <f t="shared" si="833"/>
        <v>366.68904557800647</v>
      </c>
      <c r="AH875" s="16">
        <f t="shared" si="834"/>
        <v>250.0152583486408</v>
      </c>
      <c r="AI875" s="52">
        <f t="shared" si="801"/>
        <v>159.85353849752224</v>
      </c>
      <c r="AJ875" s="52">
        <f t="shared" si="835"/>
        <v>4.8429031380749166E-2</v>
      </c>
      <c r="AK875" s="16">
        <f t="shared" si="850"/>
        <v>41.095851942508716</v>
      </c>
      <c r="AL875" s="16">
        <f t="shared" si="851"/>
        <v>41.091212357397296</v>
      </c>
      <c r="AM875" s="32">
        <f t="shared" si="802"/>
        <v>6.1114840329911289</v>
      </c>
      <c r="AN875" s="32">
        <f t="shared" si="803"/>
        <v>-8.5620114934443147E-4</v>
      </c>
      <c r="AO875" s="32">
        <f t="shared" si="804"/>
        <v>4.6060067688258552</v>
      </c>
      <c r="AP875" s="32">
        <f t="shared" si="805"/>
        <v>-8.5620114934443147E-4</v>
      </c>
      <c r="AQ875" s="32">
        <f t="shared" si="806"/>
        <v>4.016831927158008</v>
      </c>
      <c r="AR875" s="56">
        <f t="shared" ref="AR875:AT890" si="852">AR874+AO875</f>
        <v>4760.3948361521125</v>
      </c>
      <c r="AS875" s="56">
        <f t="shared" si="852"/>
        <v>-0.27306690152441865</v>
      </c>
      <c r="AT875" s="56">
        <f t="shared" si="852"/>
        <v>1783.8824156727355</v>
      </c>
      <c r="AU875" s="55">
        <f t="shared" si="837"/>
        <v>0.31005890174502254</v>
      </c>
      <c r="AV875" s="56">
        <f t="shared" si="807"/>
        <v>11548.4149326772</v>
      </c>
      <c r="AW875" s="53">
        <f t="shared" si="808"/>
        <v>1.0321075056776563E-2</v>
      </c>
      <c r="AX875" s="53">
        <f t="shared" si="809"/>
        <v>9.6761119197149886E-2</v>
      </c>
      <c r="AY875" s="56">
        <f t="shared" si="810"/>
        <v>676.63203626359837</v>
      </c>
      <c r="AZ875" s="56">
        <f t="shared" si="811"/>
        <v>399.63384624380558</v>
      </c>
      <c r="BA875" s="53">
        <f t="shared" si="812"/>
        <v>7.4403432051347793E-3</v>
      </c>
      <c r="BB875" s="56">
        <f t="shared" si="813"/>
        <v>277.12208903159217</v>
      </c>
      <c r="BC875" s="56">
        <f t="shared" si="814"/>
        <v>-0.12389901179938079</v>
      </c>
      <c r="BD875" s="53">
        <f t="shared" si="815"/>
        <v>-1.1073130015647993E-7</v>
      </c>
      <c r="BE875" s="32">
        <f t="shared" si="816"/>
        <v>6.1114839822354741</v>
      </c>
      <c r="BF875" s="53">
        <f t="shared" si="817"/>
        <v>1.2520788440600561E-6</v>
      </c>
      <c r="BG875" s="51">
        <f t="shared" si="838"/>
        <v>6.1114852343143182</v>
      </c>
      <c r="BH875" s="51">
        <f t="shared" si="818"/>
        <v>-8.9372221345159191E-3</v>
      </c>
      <c r="BI875" s="51">
        <f t="shared" si="819"/>
        <v>-8.3787358535050177E-2</v>
      </c>
    </row>
    <row r="876" spans="1:61" ht="12.75" customHeight="1" x14ac:dyDescent="0.2">
      <c r="A876" s="45">
        <f t="shared" si="820"/>
        <v>850</v>
      </c>
      <c r="B876" s="57">
        <f t="shared" si="839"/>
        <v>9.6761119197149886E-2</v>
      </c>
      <c r="C876" s="16">
        <f t="shared" si="821"/>
        <v>8.7489763785697505E-2</v>
      </c>
      <c r="D876" s="34">
        <f t="shared" si="822"/>
        <v>1</v>
      </c>
      <c r="E876" s="49">
        <f t="shared" si="840"/>
        <v>7.5747050512269848E-2</v>
      </c>
      <c r="F876" s="49">
        <f t="shared" si="823"/>
        <v>4.3781779574477583E-2</v>
      </c>
      <c r="G876" s="20">
        <f t="shared" si="794"/>
        <v>4.3781779574477583E-2</v>
      </c>
      <c r="H876" s="49">
        <f t="shared" si="824"/>
        <v>30.027915475207948</v>
      </c>
      <c r="I876" s="20">
        <f t="shared" si="795"/>
        <v>30.027915475207948</v>
      </c>
      <c r="J876" s="57">
        <f t="shared" si="825"/>
        <v>0</v>
      </c>
      <c r="K876" s="16">
        <f t="shared" si="796"/>
        <v>30.027915475207948</v>
      </c>
      <c r="L876" s="34">
        <f t="shared" si="826"/>
        <v>1</v>
      </c>
      <c r="M876" s="49">
        <f t="shared" si="841"/>
        <v>59.972113465329571</v>
      </c>
      <c r="N876" s="20">
        <f t="shared" si="842"/>
        <v>59.972113465329571</v>
      </c>
      <c r="O876" s="16">
        <f t="shared" si="827"/>
        <v>30.027886534670429</v>
      </c>
      <c r="P876" s="49">
        <f t="shared" si="843"/>
        <v>4.3781779574477583E-2</v>
      </c>
      <c r="Q876" s="20">
        <f t="shared" si="797"/>
        <v>4.3781779574477583E-2</v>
      </c>
      <c r="R876" s="49">
        <f t="shared" si="844"/>
        <v>8.7489763785489436E-2</v>
      </c>
      <c r="S876" s="20">
        <f t="shared" si="798"/>
        <v>8.7489763785489436E-2</v>
      </c>
      <c r="T876" s="57">
        <f t="shared" si="845"/>
        <v>-8.3787358535050177E-2</v>
      </c>
      <c r="U876" s="16">
        <f t="shared" si="828"/>
        <v>-8.0403080227803292E-3</v>
      </c>
      <c r="V876" s="16">
        <f t="shared" si="846"/>
        <v>-8.0403080227803292E-3</v>
      </c>
      <c r="W876" s="34">
        <f t="shared" si="799"/>
        <v>4</v>
      </c>
      <c r="X876" s="49">
        <f t="shared" si="847"/>
        <v>59.9720848508694</v>
      </c>
      <c r="Y876" s="20">
        <f t="shared" si="848"/>
        <v>59.9720848508694</v>
      </c>
      <c r="Z876" s="16">
        <f t="shared" si="829"/>
        <v>30.0279151491306</v>
      </c>
      <c r="AA876" s="49">
        <f t="shared" si="800"/>
        <v>-4.6472986118043149E-3</v>
      </c>
      <c r="AB876" s="20">
        <f t="shared" si="830"/>
        <v>359.99535270138819</v>
      </c>
      <c r="AC876" s="49">
        <f t="shared" si="831"/>
        <v>9.2867613823754171E-3</v>
      </c>
      <c r="AD876" s="20">
        <f t="shared" si="832"/>
        <v>359.99071323861762</v>
      </c>
      <c r="AF876" s="58">
        <f t="shared" si="849"/>
        <v>6.1114852343143182</v>
      </c>
      <c r="AG876" s="51">
        <f t="shared" si="833"/>
        <v>366.6891140588591</v>
      </c>
      <c r="AH876" s="16">
        <f t="shared" si="834"/>
        <v>250.01530504013124</v>
      </c>
      <c r="AI876" s="52">
        <f t="shared" si="801"/>
        <v>159.85359820428343</v>
      </c>
      <c r="AJ876" s="52">
        <f t="shared" si="835"/>
        <v>4.8429078186302377E-2</v>
      </c>
      <c r="AK876" s="16">
        <f t="shared" si="850"/>
        <v>41.144281020695018</v>
      </c>
      <c r="AL876" s="16">
        <f t="shared" si="851"/>
        <v>41.139633722083204</v>
      </c>
      <c r="AM876" s="32">
        <f t="shared" si="802"/>
        <v>6.1114851741392107</v>
      </c>
      <c r="AN876" s="32">
        <f t="shared" si="803"/>
        <v>-8.5762379038871006E-4</v>
      </c>
      <c r="AO876" s="32">
        <f t="shared" si="804"/>
        <v>4.6026113099634527</v>
      </c>
      <c r="AP876" s="32">
        <f t="shared" si="805"/>
        <v>-8.5762379038871006E-4</v>
      </c>
      <c r="AQ876" s="32">
        <f t="shared" si="806"/>
        <v>4.0207238357191226</v>
      </c>
      <c r="AR876" s="56">
        <f t="shared" si="852"/>
        <v>4764.9974474620758</v>
      </c>
      <c r="AS876" s="56">
        <f t="shared" si="852"/>
        <v>-0.27392452531480738</v>
      </c>
      <c r="AT876" s="56">
        <f t="shared" si="852"/>
        <v>1787.9031395084546</v>
      </c>
      <c r="AU876" s="55">
        <f t="shared" si="837"/>
        <v>0.31005890174502254</v>
      </c>
      <c r="AV876" s="56">
        <f t="shared" si="807"/>
        <v>11548.419246115982</v>
      </c>
      <c r="AW876" s="53">
        <f t="shared" si="808"/>
        <v>1.0321078911792656E-2</v>
      </c>
      <c r="AX876" s="53">
        <f t="shared" si="809"/>
        <v>9.676113726773046E-2</v>
      </c>
      <c r="AY876" s="56">
        <f t="shared" si="810"/>
        <v>676.63190989950135</v>
      </c>
      <c r="AZ876" s="56">
        <f t="shared" si="811"/>
        <v>399.63399551070859</v>
      </c>
      <c r="BA876" s="53">
        <f t="shared" si="812"/>
        <v>7.4403432051347793E-3</v>
      </c>
      <c r="BB876" s="56">
        <f t="shared" si="813"/>
        <v>277.12219253923138</v>
      </c>
      <c r="BC876" s="56">
        <f t="shared" si="814"/>
        <v>-0.12427815043861301</v>
      </c>
      <c r="BD876" s="53">
        <f t="shared" si="815"/>
        <v>-1.1107014478366486E-7</v>
      </c>
      <c r="BE876" s="32">
        <f t="shared" si="816"/>
        <v>6.1114851232441731</v>
      </c>
      <c r="BF876" s="53">
        <f t="shared" si="817"/>
        <v>1.2541590307267405E-6</v>
      </c>
      <c r="BG876" s="51">
        <f t="shared" si="838"/>
        <v>6.111486377403204</v>
      </c>
      <c r="BH876" s="51">
        <f t="shared" si="818"/>
        <v>-8.9372221342242479E-3</v>
      </c>
      <c r="BI876" s="51">
        <f t="shared" si="819"/>
        <v>-8.3787342884647092E-2</v>
      </c>
    </row>
    <row r="877" spans="1:61" ht="12.75" customHeight="1" x14ac:dyDescent="0.2">
      <c r="A877" s="45">
        <f t="shared" si="820"/>
        <v>851</v>
      </c>
      <c r="B877" s="57">
        <f t="shared" si="839"/>
        <v>9.676113726773046E-2</v>
      </c>
      <c r="C877" s="16">
        <f t="shared" si="821"/>
        <v>8.7474375885335576E-2</v>
      </c>
      <c r="D877" s="34">
        <f t="shared" si="822"/>
        <v>1</v>
      </c>
      <c r="E877" s="49">
        <f t="shared" si="840"/>
        <v>7.5733706088342748E-2</v>
      </c>
      <c r="F877" s="49">
        <f t="shared" si="823"/>
        <v>4.377411694835983E-2</v>
      </c>
      <c r="G877" s="20">
        <f t="shared" si="794"/>
        <v>4.377411694835983E-2</v>
      </c>
      <c r="H877" s="49">
        <f t="shared" si="824"/>
        <v>30.027944079505396</v>
      </c>
      <c r="I877" s="20">
        <f t="shared" si="795"/>
        <v>30.027944079505396</v>
      </c>
      <c r="J877" s="57">
        <f t="shared" si="825"/>
        <v>0</v>
      </c>
      <c r="K877" s="16">
        <f t="shared" si="796"/>
        <v>30.027944079505396</v>
      </c>
      <c r="L877" s="34">
        <f t="shared" si="826"/>
        <v>1</v>
      </c>
      <c r="M877" s="49">
        <f t="shared" si="841"/>
        <v>59.9720848508694</v>
      </c>
      <c r="N877" s="20">
        <f t="shared" si="842"/>
        <v>59.9720848508694</v>
      </c>
      <c r="O877" s="16">
        <f t="shared" si="827"/>
        <v>30.0279151491306</v>
      </c>
      <c r="P877" s="49">
        <f t="shared" si="843"/>
        <v>4.377411694835983E-2</v>
      </c>
      <c r="Q877" s="20">
        <f t="shared" si="797"/>
        <v>4.377411694835983E-2</v>
      </c>
      <c r="R877" s="49">
        <f t="shared" si="844"/>
        <v>8.7474375887360234E-2</v>
      </c>
      <c r="S877" s="20">
        <f t="shared" si="798"/>
        <v>8.7474375887360234E-2</v>
      </c>
      <c r="T877" s="57">
        <f t="shared" si="845"/>
        <v>-8.3787342884647092E-2</v>
      </c>
      <c r="U877" s="16">
        <f t="shared" si="828"/>
        <v>-8.0536367963043448E-3</v>
      </c>
      <c r="V877" s="16">
        <f t="shared" si="846"/>
        <v>-8.0536367963043448E-3</v>
      </c>
      <c r="W877" s="34">
        <f t="shared" si="799"/>
        <v>4</v>
      </c>
      <c r="X877" s="49">
        <f t="shared" si="847"/>
        <v>59.972056247654344</v>
      </c>
      <c r="Y877" s="20">
        <f t="shared" si="848"/>
        <v>59.972056247654344</v>
      </c>
      <c r="Z877" s="16">
        <f t="shared" si="829"/>
        <v>30.027943752345656</v>
      </c>
      <c r="AA877" s="49">
        <f t="shared" si="800"/>
        <v>-4.6550080077105409E-3</v>
      </c>
      <c r="AB877" s="20">
        <f t="shared" si="830"/>
        <v>359.99534499199228</v>
      </c>
      <c r="AC877" s="49">
        <f t="shared" si="831"/>
        <v>9.3021591954385655E-3</v>
      </c>
      <c r="AD877" s="20">
        <f t="shared" si="832"/>
        <v>359.99069784080456</v>
      </c>
      <c r="AF877" s="58">
        <f t="shared" si="849"/>
        <v>6.111486377403204</v>
      </c>
      <c r="AG877" s="51">
        <f t="shared" si="833"/>
        <v>366.68918264419227</v>
      </c>
      <c r="AH877" s="16">
        <f t="shared" si="834"/>
        <v>250.01535180285839</v>
      </c>
      <c r="AI877" s="52">
        <f t="shared" si="801"/>
        <v>159.85365800214979</v>
      </c>
      <c r="AJ877" s="52">
        <f t="shared" si="835"/>
        <v>4.8429124956101077E-2</v>
      </c>
      <c r="AK877" s="16">
        <f t="shared" si="850"/>
        <v>41.19271014565112</v>
      </c>
      <c r="AL877" s="16">
        <f t="shared" si="851"/>
        <v>41.188055137643403</v>
      </c>
      <c r="AM877" s="32">
        <f t="shared" si="802"/>
        <v>6.1114863170284091</v>
      </c>
      <c r="AN877" s="32">
        <f t="shared" si="803"/>
        <v>-8.5904567186925133E-4</v>
      </c>
      <c r="AO877" s="32">
        <f t="shared" si="804"/>
        <v>4.5992125603163636</v>
      </c>
      <c r="AP877" s="32">
        <f t="shared" si="805"/>
        <v>-8.5904567186925133E-4</v>
      </c>
      <c r="AQ877" s="32">
        <f t="shared" si="806"/>
        <v>4.0246128793032589</v>
      </c>
      <c r="AR877" s="56">
        <f t="shared" si="852"/>
        <v>4769.5966600223919</v>
      </c>
      <c r="AS877" s="56">
        <f t="shared" si="852"/>
        <v>-0.27478357098667661</v>
      </c>
      <c r="AT877" s="56">
        <f t="shared" si="852"/>
        <v>1791.9277523877579</v>
      </c>
      <c r="AU877" s="55">
        <f t="shared" si="837"/>
        <v>0.31005890174502254</v>
      </c>
      <c r="AV877" s="56">
        <f t="shared" si="807"/>
        <v>11548.423566136542</v>
      </c>
      <c r="AW877" s="53">
        <f t="shared" si="808"/>
        <v>1.032108277269103E-2</v>
      </c>
      <c r="AX877" s="53">
        <f t="shared" si="809"/>
        <v>9.6761155365881146E-2</v>
      </c>
      <c r="AY877" s="56">
        <f t="shared" si="810"/>
        <v>676.63178334265933</v>
      </c>
      <c r="AZ877" s="56">
        <f t="shared" si="811"/>
        <v>399.63414500537448</v>
      </c>
      <c r="BA877" s="53">
        <f t="shared" si="812"/>
        <v>7.4403432051347793E-3</v>
      </c>
      <c r="BB877" s="56">
        <f t="shared" si="813"/>
        <v>277.12229620481048</v>
      </c>
      <c r="BC877" s="56">
        <f t="shared" si="814"/>
        <v>-0.12465786752562735</v>
      </c>
      <c r="BD877" s="53">
        <f t="shared" si="815"/>
        <v>-1.1140950638248707E-7</v>
      </c>
      <c r="BE877" s="32">
        <f t="shared" si="816"/>
        <v>6.1114862659936975</v>
      </c>
      <c r="BF877" s="53">
        <f t="shared" si="817"/>
        <v>1.2562381054992855E-6</v>
      </c>
      <c r="BG877" s="51">
        <f t="shared" si="838"/>
        <v>6.111487522231803</v>
      </c>
      <c r="BH877" s="51">
        <f t="shared" si="818"/>
        <v>-8.9372221339322506E-3</v>
      </c>
      <c r="BI877" s="51">
        <f t="shared" si="819"/>
        <v>-8.3787327210373311E-2</v>
      </c>
    </row>
    <row r="878" spans="1:61" ht="12.75" customHeight="1" x14ac:dyDescent="0.2">
      <c r="A878" s="45">
        <f t="shared" si="820"/>
        <v>852</v>
      </c>
      <c r="B878" s="57">
        <f t="shared" si="839"/>
        <v>9.6761155365881146E-2</v>
      </c>
      <c r="C878" s="16">
        <f t="shared" si="821"/>
        <v>8.7458996170425962E-2</v>
      </c>
      <c r="D878" s="34">
        <f t="shared" si="822"/>
        <v>1</v>
      </c>
      <c r="E878" s="49">
        <f t="shared" si="840"/>
        <v>7.5720368767487292E-2</v>
      </c>
      <c r="F878" s="49">
        <f t="shared" si="823"/>
        <v>4.3766458390257765E-2</v>
      </c>
      <c r="G878" s="20">
        <f t="shared" si="794"/>
        <v>4.3766458390257765E-2</v>
      </c>
      <c r="H878" s="49">
        <f t="shared" si="824"/>
        <v>30.027972672564914</v>
      </c>
      <c r="I878" s="20">
        <f t="shared" si="795"/>
        <v>30.027972672564914</v>
      </c>
      <c r="J878" s="57">
        <f t="shared" si="825"/>
        <v>0</v>
      </c>
      <c r="K878" s="16">
        <f t="shared" si="796"/>
        <v>30.027972672564914</v>
      </c>
      <c r="L878" s="34">
        <f t="shared" si="826"/>
        <v>1</v>
      </c>
      <c r="M878" s="49">
        <f t="shared" si="841"/>
        <v>59.972056247654344</v>
      </c>
      <c r="N878" s="20">
        <f t="shared" si="842"/>
        <v>59.972056247654344</v>
      </c>
      <c r="O878" s="16">
        <f t="shared" si="827"/>
        <v>30.027943752345656</v>
      </c>
      <c r="P878" s="49">
        <f t="shared" si="843"/>
        <v>4.3766458390257758E-2</v>
      </c>
      <c r="Q878" s="20">
        <f t="shared" si="797"/>
        <v>4.3766458390257758E-2</v>
      </c>
      <c r="R878" s="49">
        <f t="shared" si="844"/>
        <v>8.7458996170889883E-2</v>
      </c>
      <c r="S878" s="20">
        <f t="shared" si="798"/>
        <v>8.7458996170889883E-2</v>
      </c>
      <c r="T878" s="57">
        <f t="shared" si="845"/>
        <v>-8.3787327210373311E-2</v>
      </c>
      <c r="U878" s="16">
        <f t="shared" si="828"/>
        <v>-8.0669584428860186E-3</v>
      </c>
      <c r="V878" s="16">
        <f t="shared" si="846"/>
        <v>-8.0669584428860186E-3</v>
      </c>
      <c r="W878" s="34">
        <f t="shared" si="799"/>
        <v>4</v>
      </c>
      <c r="X878" s="49">
        <f t="shared" si="847"/>
        <v>59.972027655678403</v>
      </c>
      <c r="Y878" s="20">
        <f t="shared" si="848"/>
        <v>59.972027655678403</v>
      </c>
      <c r="Z878" s="16">
        <f t="shared" si="829"/>
        <v>30.027972344321597</v>
      </c>
      <c r="AA878" s="49">
        <f t="shared" si="800"/>
        <v>-4.6627132998806201E-3</v>
      </c>
      <c r="AB878" s="20">
        <f t="shared" si="830"/>
        <v>359.99533728670013</v>
      </c>
      <c r="AC878" s="49">
        <f t="shared" si="831"/>
        <v>9.3175487345813213E-3</v>
      </c>
      <c r="AD878" s="20">
        <f t="shared" si="832"/>
        <v>359.9906824512654</v>
      </c>
      <c r="AF878" s="58">
        <f t="shared" si="849"/>
        <v>6.111487522231803</v>
      </c>
      <c r="AG878" s="51">
        <f t="shared" si="833"/>
        <v>366.6892513339082</v>
      </c>
      <c r="AH878" s="16">
        <f t="shared" si="834"/>
        <v>250.01539863675561</v>
      </c>
      <c r="AI878" s="52">
        <f t="shared" si="801"/>
        <v>159.85371789103607</v>
      </c>
      <c r="AJ878" s="52">
        <f t="shared" si="835"/>
        <v>4.8429171690145267E-2</v>
      </c>
      <c r="AK878" s="16">
        <f t="shared" si="850"/>
        <v>41.241139317341265</v>
      </c>
      <c r="AL878" s="16">
        <f t="shared" si="851"/>
        <v>41.2364766040414</v>
      </c>
      <c r="AM878" s="32">
        <f t="shared" si="802"/>
        <v>6.1114874616570978</v>
      </c>
      <c r="AN878" s="32">
        <f t="shared" si="803"/>
        <v>-8.6046679392709816E-4</v>
      </c>
      <c r="AO878" s="32">
        <f t="shared" si="804"/>
        <v>4.5958105222988817</v>
      </c>
      <c r="AP878" s="32">
        <f t="shared" si="805"/>
        <v>-8.6046679392709816E-4</v>
      </c>
      <c r="AQ878" s="32">
        <f t="shared" si="806"/>
        <v>4.0284990551219941</v>
      </c>
      <c r="AR878" s="56">
        <f t="shared" si="852"/>
        <v>4774.1924705446909</v>
      </c>
      <c r="AS878" s="56">
        <f t="shared" si="852"/>
        <v>-0.2756440377806037</v>
      </c>
      <c r="AT878" s="56">
        <f t="shared" si="852"/>
        <v>1795.9562514428799</v>
      </c>
      <c r="AU878" s="55">
        <f t="shared" si="837"/>
        <v>0.31005890174502254</v>
      </c>
      <c r="AV878" s="56">
        <f t="shared" si="807"/>
        <v>11548.42789273272</v>
      </c>
      <c r="AW878" s="53">
        <f t="shared" si="808"/>
        <v>1.0321086639466182E-2</v>
      </c>
      <c r="AX878" s="53">
        <f t="shared" si="809"/>
        <v>9.6761173491576119E-2</v>
      </c>
      <c r="AY878" s="56">
        <f t="shared" si="810"/>
        <v>676.63165659325284</v>
      </c>
      <c r="AZ878" s="56">
        <f t="shared" si="811"/>
        <v>399.63429472759015</v>
      </c>
      <c r="BA878" s="53">
        <f t="shared" si="812"/>
        <v>7.4403432051347793E-3</v>
      </c>
      <c r="BB878" s="56">
        <f t="shared" si="813"/>
        <v>277.1224000281818</v>
      </c>
      <c r="BC878" s="56">
        <f t="shared" si="814"/>
        <v>-0.12503816251910393</v>
      </c>
      <c r="BD878" s="53">
        <f t="shared" si="815"/>
        <v>-1.1174938446915695E-7</v>
      </c>
      <c r="BE878" s="32">
        <f t="shared" si="816"/>
        <v>6.1114874104824182</v>
      </c>
      <c r="BF878" s="53">
        <f t="shared" si="817"/>
        <v>1.258316068583129E-6</v>
      </c>
      <c r="BG878" s="51">
        <f t="shared" si="838"/>
        <v>6.1114886687984864</v>
      </c>
      <c r="BH878" s="51">
        <f t="shared" si="818"/>
        <v>-8.9372221336399254E-3</v>
      </c>
      <c r="BI878" s="51">
        <f t="shared" si="819"/>
        <v>-8.3787311512251203E-2</v>
      </c>
    </row>
    <row r="879" spans="1:61" ht="12.75" customHeight="1" x14ac:dyDescent="0.2">
      <c r="A879" s="45">
        <f t="shared" si="820"/>
        <v>853</v>
      </c>
      <c r="B879" s="57">
        <f t="shared" si="839"/>
        <v>9.6761173491576119E-2</v>
      </c>
      <c r="C879" s="16">
        <f t="shared" si="821"/>
        <v>8.7443624756986083E-2</v>
      </c>
      <c r="D879" s="34">
        <f t="shared" si="822"/>
        <v>1</v>
      </c>
      <c r="E879" s="49">
        <f t="shared" si="840"/>
        <v>7.5707038650134006E-2</v>
      </c>
      <c r="F879" s="49">
        <f t="shared" si="823"/>
        <v>4.3758803958255661E-2</v>
      </c>
      <c r="G879" s="20">
        <f t="shared" si="794"/>
        <v>4.3758803958255661E-2</v>
      </c>
      <c r="H879" s="49">
        <f t="shared" si="824"/>
        <v>30.028001254392567</v>
      </c>
      <c r="I879" s="20">
        <f t="shared" si="795"/>
        <v>30.028001254392567</v>
      </c>
      <c r="J879" s="57">
        <f t="shared" si="825"/>
        <v>0</v>
      </c>
      <c r="K879" s="16">
        <f t="shared" si="796"/>
        <v>30.028001254392567</v>
      </c>
      <c r="L879" s="34">
        <f t="shared" si="826"/>
        <v>1</v>
      </c>
      <c r="M879" s="49">
        <f t="shared" si="841"/>
        <v>59.972027655678403</v>
      </c>
      <c r="N879" s="20">
        <f t="shared" si="842"/>
        <v>59.972027655678403</v>
      </c>
      <c r="O879" s="16">
        <f t="shared" si="827"/>
        <v>30.027972344321597</v>
      </c>
      <c r="P879" s="49">
        <f t="shared" si="843"/>
        <v>4.375880395825564E-2</v>
      </c>
      <c r="Q879" s="20">
        <f t="shared" si="797"/>
        <v>4.375880395825564E-2</v>
      </c>
      <c r="R879" s="49">
        <f t="shared" si="844"/>
        <v>8.7443624757104876E-2</v>
      </c>
      <c r="S879" s="20">
        <f t="shared" si="798"/>
        <v>8.7443624757104876E-2</v>
      </c>
      <c r="T879" s="57">
        <f t="shared" si="845"/>
        <v>-8.3787311512251203E-2</v>
      </c>
      <c r="U879" s="16">
        <f t="shared" si="828"/>
        <v>-8.0802728621171965E-3</v>
      </c>
      <c r="V879" s="16">
        <f t="shared" si="846"/>
        <v>-8.0802728621171965E-3</v>
      </c>
      <c r="W879" s="34">
        <f t="shared" si="799"/>
        <v>4</v>
      </c>
      <c r="X879" s="49">
        <f t="shared" si="847"/>
        <v>59.971999074935546</v>
      </c>
      <c r="Y879" s="20">
        <f t="shared" si="848"/>
        <v>59.971999074935546</v>
      </c>
      <c r="Z879" s="16">
        <f t="shared" si="829"/>
        <v>30.028000925064454</v>
      </c>
      <c r="AA879" s="49">
        <f t="shared" si="800"/>
        <v>-4.6704144302548911E-3</v>
      </c>
      <c r="AB879" s="20">
        <f t="shared" si="830"/>
        <v>359.99532958556972</v>
      </c>
      <c r="AC879" s="49">
        <f t="shared" si="831"/>
        <v>9.332929923584872E-3</v>
      </c>
      <c r="AD879" s="20">
        <f t="shared" si="832"/>
        <v>359.99066707007643</v>
      </c>
      <c r="AF879" s="58">
        <f t="shared" si="849"/>
        <v>6.1114886687984864</v>
      </c>
      <c r="AG879" s="51">
        <f t="shared" si="833"/>
        <v>366.68932012790918</v>
      </c>
      <c r="AH879" s="16">
        <f t="shared" si="834"/>
        <v>250.01544554175629</v>
      </c>
      <c r="AI879" s="52">
        <f t="shared" si="801"/>
        <v>159.85377787085724</v>
      </c>
      <c r="AJ879" s="52">
        <f t="shared" si="835"/>
        <v>4.8429218388548634E-2</v>
      </c>
      <c r="AK879" s="16">
        <f t="shared" si="850"/>
        <v>41.289568535729813</v>
      </c>
      <c r="AL879" s="16">
        <f t="shared" si="851"/>
        <v>41.284898121299534</v>
      </c>
      <c r="AM879" s="32">
        <f t="shared" si="802"/>
        <v>6.1114886080236488</v>
      </c>
      <c r="AN879" s="32">
        <f t="shared" si="803"/>
        <v>-8.6188714585271064E-4</v>
      </c>
      <c r="AO879" s="32">
        <f t="shared" si="804"/>
        <v>4.592405198323525</v>
      </c>
      <c r="AP879" s="32">
        <f t="shared" si="805"/>
        <v>-8.6188714585271064E-4</v>
      </c>
      <c r="AQ879" s="32">
        <f t="shared" si="806"/>
        <v>4.0323823603936555</v>
      </c>
      <c r="AR879" s="56">
        <f t="shared" si="852"/>
        <v>4778.7848757430147</v>
      </c>
      <c r="AS879" s="56">
        <f t="shared" si="852"/>
        <v>-0.27650592492645643</v>
      </c>
      <c r="AT879" s="56">
        <f t="shared" si="852"/>
        <v>1799.9886338032736</v>
      </c>
      <c r="AU879" s="55">
        <f t="shared" si="837"/>
        <v>0.31005890174502254</v>
      </c>
      <c r="AV879" s="56">
        <f t="shared" si="807"/>
        <v>11548.432225898374</v>
      </c>
      <c r="AW879" s="53">
        <f t="shared" si="808"/>
        <v>1.0321090512112619E-2</v>
      </c>
      <c r="AX879" s="53">
        <f t="shared" si="809"/>
        <v>9.6761191644789621E-2</v>
      </c>
      <c r="AY879" s="56">
        <f t="shared" si="810"/>
        <v>676.6315296514623</v>
      </c>
      <c r="AZ879" s="56">
        <f t="shared" si="811"/>
        <v>399.63444467714311</v>
      </c>
      <c r="BA879" s="53">
        <f t="shared" si="812"/>
        <v>7.4403432051347793E-3</v>
      </c>
      <c r="BB879" s="56">
        <f t="shared" si="813"/>
        <v>277.12250400919777</v>
      </c>
      <c r="BC879" s="56">
        <f t="shared" si="814"/>
        <v>-0.12541903487857553</v>
      </c>
      <c r="BD879" s="53">
        <f t="shared" si="815"/>
        <v>-1.1208977856064692E-7</v>
      </c>
      <c r="BE879" s="32">
        <f t="shared" si="816"/>
        <v>6.1114885567087081</v>
      </c>
      <c r="BF879" s="53">
        <f t="shared" si="817"/>
        <v>1.2603929043162098E-6</v>
      </c>
      <c r="BG879" s="51">
        <f t="shared" si="838"/>
        <v>6.1114898171016128</v>
      </c>
      <c r="BH879" s="51">
        <f t="shared" si="818"/>
        <v>-8.9372221333472758E-3</v>
      </c>
      <c r="BI879" s="51">
        <f t="shared" si="819"/>
        <v>-8.3787295790303126E-2</v>
      </c>
    </row>
    <row r="880" spans="1:61" ht="12.75" customHeight="1" x14ac:dyDescent="0.2">
      <c r="A880" s="45">
        <f t="shared" si="820"/>
        <v>854</v>
      </c>
      <c r="B880" s="57">
        <f t="shared" si="839"/>
        <v>9.6761191644789621E-2</v>
      </c>
      <c r="C880" s="16">
        <f t="shared" si="821"/>
        <v>8.7428261721242961E-2</v>
      </c>
      <c r="D880" s="34">
        <f t="shared" si="822"/>
        <v>1</v>
      </c>
      <c r="E880" s="49">
        <f t="shared" si="840"/>
        <v>7.5693715802263389E-2</v>
      </c>
      <c r="F880" s="49">
        <f t="shared" si="823"/>
        <v>4.3751153690525894E-2</v>
      </c>
      <c r="G880" s="20">
        <f t="shared" si="794"/>
        <v>4.3751153690525894E-2</v>
      </c>
      <c r="H880" s="49">
        <f t="shared" si="824"/>
        <v>30.028029824994469</v>
      </c>
      <c r="I880" s="20">
        <f t="shared" si="795"/>
        <v>30.028029824994469</v>
      </c>
      <c r="J880" s="57">
        <f t="shared" si="825"/>
        <v>0</v>
      </c>
      <c r="K880" s="16">
        <f t="shared" si="796"/>
        <v>30.028029824994469</v>
      </c>
      <c r="L880" s="34">
        <f t="shared" si="826"/>
        <v>1</v>
      </c>
      <c r="M880" s="49">
        <f t="shared" si="841"/>
        <v>59.971999074935546</v>
      </c>
      <c r="N880" s="20">
        <f t="shared" si="842"/>
        <v>59.971999074935546</v>
      </c>
      <c r="O880" s="16">
        <f t="shared" si="827"/>
        <v>30.028000925064454</v>
      </c>
      <c r="P880" s="49">
        <f t="shared" si="843"/>
        <v>4.3751153690525901E-2</v>
      </c>
      <c r="Q880" s="20">
        <f t="shared" si="797"/>
        <v>4.3751153690525901E-2</v>
      </c>
      <c r="R880" s="49">
        <f t="shared" si="844"/>
        <v>8.7428261721231665E-2</v>
      </c>
      <c r="S880" s="20">
        <f t="shared" si="798"/>
        <v>8.7428261721231665E-2</v>
      </c>
      <c r="T880" s="57">
        <f t="shared" si="845"/>
        <v>-8.3787295790303126E-2</v>
      </c>
      <c r="U880" s="16">
        <f t="shared" si="828"/>
        <v>-8.0935799880397369E-3</v>
      </c>
      <c r="V880" s="16">
        <f t="shared" si="846"/>
        <v>-8.0935799880397369E-3</v>
      </c>
      <c r="W880" s="34">
        <f t="shared" si="799"/>
        <v>4</v>
      </c>
      <c r="X880" s="49">
        <f t="shared" si="847"/>
        <v>59.971970505419641</v>
      </c>
      <c r="Y880" s="20">
        <f t="shared" si="848"/>
        <v>59.971970505419641</v>
      </c>
      <c r="Z880" s="16">
        <f t="shared" si="829"/>
        <v>30.028029494580359</v>
      </c>
      <c r="AA880" s="49">
        <f t="shared" si="800"/>
        <v>-4.6781113606856571E-3</v>
      </c>
      <c r="AB880" s="20">
        <f t="shared" si="830"/>
        <v>359.9953218886393</v>
      </c>
      <c r="AC880" s="49">
        <f t="shared" si="831"/>
        <v>9.3483026867138483E-3</v>
      </c>
      <c r="AD880" s="20">
        <f t="shared" si="832"/>
        <v>359.9906516973133</v>
      </c>
      <c r="AF880" s="58">
        <f t="shared" si="849"/>
        <v>6.1114898171016128</v>
      </c>
      <c r="AG880" s="51">
        <f t="shared" si="833"/>
        <v>366.68938902609676</v>
      </c>
      <c r="AH880" s="16">
        <f t="shared" si="834"/>
        <v>250.01549251779326</v>
      </c>
      <c r="AI880" s="52">
        <f t="shared" si="801"/>
        <v>159.85383794152742</v>
      </c>
      <c r="AJ880" s="52">
        <f t="shared" si="835"/>
        <v>4.8429265051254333E-2</v>
      </c>
      <c r="AK880" s="16">
        <f t="shared" si="850"/>
        <v>41.337997800781068</v>
      </c>
      <c r="AL880" s="16">
        <f t="shared" si="851"/>
        <v>41.333319689420364</v>
      </c>
      <c r="AM880" s="32">
        <f t="shared" si="802"/>
        <v>6.1114897561264234</v>
      </c>
      <c r="AN880" s="32">
        <f t="shared" si="803"/>
        <v>-8.6330672061116936E-4</v>
      </c>
      <c r="AO880" s="32">
        <f t="shared" si="804"/>
        <v>4.5889965908065529</v>
      </c>
      <c r="AP880" s="32">
        <f t="shared" si="805"/>
        <v>-8.6330672061116936E-4</v>
      </c>
      <c r="AQ880" s="32">
        <f t="shared" si="806"/>
        <v>4.0362627923369967</v>
      </c>
      <c r="AR880" s="56">
        <f t="shared" si="852"/>
        <v>4783.3738723338211</v>
      </c>
      <c r="AS880" s="56">
        <f t="shared" si="852"/>
        <v>-0.27736923164706762</v>
      </c>
      <c r="AT880" s="56">
        <f t="shared" si="852"/>
        <v>1804.0248965956107</v>
      </c>
      <c r="AU880" s="55">
        <f t="shared" si="837"/>
        <v>0.31005890174502254</v>
      </c>
      <c r="AV880" s="56">
        <f t="shared" si="807"/>
        <v>11548.436565627295</v>
      </c>
      <c r="AW880" s="53">
        <f t="shared" si="808"/>
        <v>1.0321094390624794E-2</v>
      </c>
      <c r="AX880" s="53">
        <f t="shared" si="809"/>
        <v>9.6761209825495617E-2</v>
      </c>
      <c r="AY880" s="56">
        <f t="shared" si="810"/>
        <v>676.63140251746984</v>
      </c>
      <c r="AZ880" s="56">
        <f t="shared" si="811"/>
        <v>399.63459485381856</v>
      </c>
      <c r="BA880" s="53">
        <f t="shared" si="812"/>
        <v>7.4403432051347793E-3</v>
      </c>
      <c r="BB880" s="56">
        <f t="shared" si="813"/>
        <v>277.12260814770963</v>
      </c>
      <c r="BC880" s="56">
        <f t="shared" si="814"/>
        <v>-0.12580048405834532</v>
      </c>
      <c r="BD880" s="53">
        <f t="shared" si="815"/>
        <v>-1.1243068816925562E-7</v>
      </c>
      <c r="BE880" s="32">
        <f t="shared" si="816"/>
        <v>6.1114897046709249</v>
      </c>
      <c r="BF880" s="53">
        <f t="shared" si="817"/>
        <v>1.2624686024101168E-6</v>
      </c>
      <c r="BG880" s="51">
        <f t="shared" si="838"/>
        <v>6.1114909671395274</v>
      </c>
      <c r="BH880" s="51">
        <f t="shared" si="818"/>
        <v>-8.9372221330543036E-3</v>
      </c>
      <c r="BI880" s="51">
        <f t="shared" si="819"/>
        <v>-8.378728004455166E-2</v>
      </c>
    </row>
    <row r="881" spans="1:61" ht="12.75" customHeight="1" x14ac:dyDescent="0.2">
      <c r="A881" s="45">
        <f t="shared" si="820"/>
        <v>855</v>
      </c>
      <c r="B881" s="57">
        <f t="shared" si="839"/>
        <v>9.6761209825495617E-2</v>
      </c>
      <c r="C881" s="16">
        <f t="shared" si="821"/>
        <v>8.7412907138798346E-2</v>
      </c>
      <c r="D881" s="34">
        <f t="shared" si="822"/>
        <v>1</v>
      </c>
      <c r="E881" s="49">
        <f t="shared" si="840"/>
        <v>7.5680400289314567E-2</v>
      </c>
      <c r="F881" s="49">
        <f t="shared" si="823"/>
        <v>4.3743507624928242E-2</v>
      </c>
      <c r="G881" s="20">
        <f t="shared" si="794"/>
        <v>4.3743507624928242E-2</v>
      </c>
      <c r="H881" s="49">
        <f t="shared" si="824"/>
        <v>30.028058384376759</v>
      </c>
      <c r="I881" s="20">
        <f t="shared" si="795"/>
        <v>30.028058384376759</v>
      </c>
      <c r="J881" s="57">
        <f t="shared" si="825"/>
        <v>0</v>
      </c>
      <c r="K881" s="16">
        <f t="shared" si="796"/>
        <v>30.028058384376759</v>
      </c>
      <c r="L881" s="34">
        <f t="shared" si="826"/>
        <v>1</v>
      </c>
      <c r="M881" s="49">
        <f t="shared" si="841"/>
        <v>59.971970505419641</v>
      </c>
      <c r="N881" s="20">
        <f t="shared" si="842"/>
        <v>59.971970505419641</v>
      </c>
      <c r="O881" s="16">
        <f t="shared" si="827"/>
        <v>30.028029494580359</v>
      </c>
      <c r="P881" s="49">
        <f t="shared" si="843"/>
        <v>4.3743507624928256E-2</v>
      </c>
      <c r="Q881" s="20">
        <f t="shared" si="797"/>
        <v>4.3743507624928256E-2</v>
      </c>
      <c r="R881" s="49">
        <f t="shared" si="844"/>
        <v>8.7412907138585808E-2</v>
      </c>
      <c r="S881" s="20">
        <f t="shared" si="798"/>
        <v>8.7412907138585808E-2</v>
      </c>
      <c r="T881" s="57">
        <f t="shared" si="845"/>
        <v>-8.378728004455166E-2</v>
      </c>
      <c r="U881" s="16">
        <f t="shared" si="828"/>
        <v>-8.1068797552370925E-3</v>
      </c>
      <c r="V881" s="16">
        <f t="shared" si="846"/>
        <v>-8.1068797552370925E-3</v>
      </c>
      <c r="W881" s="34">
        <f t="shared" si="799"/>
        <v>4</v>
      </c>
      <c r="X881" s="49">
        <f t="shared" si="847"/>
        <v>59.971941947124527</v>
      </c>
      <c r="Y881" s="20">
        <f t="shared" si="848"/>
        <v>59.971941947124527</v>
      </c>
      <c r="Z881" s="16">
        <f t="shared" si="829"/>
        <v>30.028058052875473</v>
      </c>
      <c r="AA881" s="49">
        <f t="shared" si="800"/>
        <v>-4.6858040533381135E-3</v>
      </c>
      <c r="AB881" s="20">
        <f t="shared" si="830"/>
        <v>359.99531419594666</v>
      </c>
      <c r="AC881" s="49">
        <f t="shared" si="831"/>
        <v>9.3636669486908842E-3</v>
      </c>
      <c r="AD881" s="20">
        <f t="shared" si="832"/>
        <v>359.99063633305133</v>
      </c>
      <c r="AF881" s="58">
        <f t="shared" si="849"/>
        <v>6.1114909671395274</v>
      </c>
      <c r="AG881" s="51">
        <f t="shared" si="833"/>
        <v>366.68945802837163</v>
      </c>
      <c r="AH881" s="16">
        <f t="shared" si="834"/>
        <v>250.01553956479887</v>
      </c>
      <c r="AI881" s="52">
        <f t="shared" si="801"/>
        <v>159.85389810296016</v>
      </c>
      <c r="AJ881" s="52">
        <f t="shared" si="835"/>
        <v>4.8429311678262366E-2</v>
      </c>
      <c r="AK881" s="16">
        <f t="shared" si="850"/>
        <v>41.38642711245933</v>
      </c>
      <c r="AL881" s="16">
        <f t="shared" si="851"/>
        <v>41.381741308405992</v>
      </c>
      <c r="AM881" s="32">
        <f t="shared" si="802"/>
        <v>6.111490905963767</v>
      </c>
      <c r="AN881" s="32">
        <f t="shared" si="803"/>
        <v>-8.6472551122531349E-4</v>
      </c>
      <c r="AO881" s="32">
        <f t="shared" si="804"/>
        <v>4.5855847021666012</v>
      </c>
      <c r="AP881" s="32">
        <f t="shared" si="805"/>
        <v>-8.6472551122531349E-4</v>
      </c>
      <c r="AQ881" s="32">
        <f t="shared" si="806"/>
        <v>4.0401403481727547</v>
      </c>
      <c r="AR881" s="56">
        <f t="shared" si="852"/>
        <v>4787.9594570359877</v>
      </c>
      <c r="AS881" s="56">
        <f t="shared" si="852"/>
        <v>-0.27823395715829291</v>
      </c>
      <c r="AT881" s="56">
        <f t="shared" si="852"/>
        <v>1808.0650369437835</v>
      </c>
      <c r="AU881" s="55">
        <f t="shared" si="837"/>
        <v>0.31005890174502254</v>
      </c>
      <c r="AV881" s="56">
        <f t="shared" si="807"/>
        <v>11548.440911913245</v>
      </c>
      <c r="AW881" s="53">
        <f t="shared" si="808"/>
        <v>1.0321098274997132E-2</v>
      </c>
      <c r="AX881" s="53">
        <f t="shared" si="809"/>
        <v>9.676122803366799E-2</v>
      </c>
      <c r="AY881" s="56">
        <f t="shared" si="810"/>
        <v>676.6312751914586</v>
      </c>
      <c r="AZ881" s="56">
        <f t="shared" si="811"/>
        <v>399.63474525740037</v>
      </c>
      <c r="BA881" s="53">
        <f t="shared" si="812"/>
        <v>7.4403432051347793E-3</v>
      </c>
      <c r="BB881" s="56">
        <f t="shared" si="813"/>
        <v>277.12271244356742</v>
      </c>
      <c r="BC881" s="56">
        <f t="shared" si="814"/>
        <v>-0.12618250950919219</v>
      </c>
      <c r="BD881" s="53">
        <f t="shared" si="815"/>
        <v>-1.1277211280413191E-7</v>
      </c>
      <c r="BE881" s="32">
        <f t="shared" si="816"/>
        <v>6.1114908543674149</v>
      </c>
      <c r="BF881" s="53">
        <f t="shared" si="817"/>
        <v>1.2645431526609184E-6</v>
      </c>
      <c r="BG881" s="51">
        <f t="shared" si="838"/>
        <v>6.1114921189105678</v>
      </c>
      <c r="BH881" s="51">
        <f t="shared" si="818"/>
        <v>-8.9372221327610139E-3</v>
      </c>
      <c r="BI881" s="51">
        <f t="shared" si="819"/>
        <v>-8.3787264275019549E-2</v>
      </c>
    </row>
    <row r="882" spans="1:61" ht="12.75" customHeight="1" x14ac:dyDescent="0.2">
      <c r="A882" s="45">
        <f t="shared" si="820"/>
        <v>856</v>
      </c>
      <c r="B882" s="57">
        <f t="shared" si="839"/>
        <v>9.676122803366799E-2</v>
      </c>
      <c r="C882" s="16">
        <f t="shared" si="821"/>
        <v>8.7397561084969766E-2</v>
      </c>
      <c r="D882" s="34">
        <f t="shared" si="822"/>
        <v>1</v>
      </c>
      <c r="E882" s="49">
        <f t="shared" si="840"/>
        <v>7.5667092176480391E-2</v>
      </c>
      <c r="F882" s="49">
        <f t="shared" si="823"/>
        <v>4.373586579918036E-2</v>
      </c>
      <c r="G882" s="20">
        <f t="shared" si="794"/>
        <v>4.373586579918036E-2</v>
      </c>
      <c r="H882" s="49">
        <f t="shared" si="824"/>
        <v>30.028086932545648</v>
      </c>
      <c r="I882" s="20">
        <f t="shared" si="795"/>
        <v>30.028086932545648</v>
      </c>
      <c r="J882" s="57">
        <f t="shared" si="825"/>
        <v>0</v>
      </c>
      <c r="K882" s="16">
        <f t="shared" si="796"/>
        <v>30.028086932545648</v>
      </c>
      <c r="L882" s="34">
        <f t="shared" si="826"/>
        <v>1</v>
      </c>
      <c r="M882" s="49">
        <f t="shared" si="841"/>
        <v>59.971941947124542</v>
      </c>
      <c r="N882" s="20">
        <f t="shared" si="842"/>
        <v>59.971941947124542</v>
      </c>
      <c r="O882" s="16">
        <f t="shared" si="827"/>
        <v>30.028058052875458</v>
      </c>
      <c r="P882" s="49">
        <f t="shared" si="843"/>
        <v>4.3735865799180339E-2</v>
      </c>
      <c r="Q882" s="20">
        <f t="shared" si="797"/>
        <v>4.3735865799180339E-2</v>
      </c>
      <c r="R882" s="49">
        <f t="shared" si="844"/>
        <v>8.7397561088681144E-2</v>
      </c>
      <c r="S882" s="20">
        <f t="shared" si="798"/>
        <v>8.7397561088681144E-2</v>
      </c>
      <c r="T882" s="57">
        <f t="shared" si="845"/>
        <v>-8.3787264275019549E-2</v>
      </c>
      <c r="U882" s="16">
        <f t="shared" si="828"/>
        <v>-8.1201720985391579E-3</v>
      </c>
      <c r="V882" s="16">
        <f t="shared" si="846"/>
        <v>-8.1201720985391579E-3</v>
      </c>
      <c r="W882" s="34">
        <f t="shared" si="799"/>
        <v>4</v>
      </c>
      <c r="X882" s="49">
        <f t="shared" si="847"/>
        <v>59.971913400044002</v>
      </c>
      <c r="Y882" s="20">
        <f t="shared" si="848"/>
        <v>59.971913400044002</v>
      </c>
      <c r="Z882" s="16">
        <f t="shared" si="829"/>
        <v>30.028086599955998</v>
      </c>
      <c r="AA882" s="49">
        <f t="shared" si="800"/>
        <v>-4.6934924705197539E-3</v>
      </c>
      <c r="AB882" s="20">
        <f t="shared" si="830"/>
        <v>359.99530650752951</v>
      </c>
      <c r="AC882" s="49">
        <f t="shared" si="831"/>
        <v>9.3790226735629874E-3</v>
      </c>
      <c r="AD882" s="20">
        <f t="shared" si="832"/>
        <v>359.99062097732644</v>
      </c>
      <c r="AF882" s="58">
        <f t="shared" si="849"/>
        <v>6.1114921189105678</v>
      </c>
      <c r="AG882" s="51">
        <f t="shared" si="833"/>
        <v>366.68952713463409</v>
      </c>
      <c r="AH882" s="16">
        <f t="shared" si="834"/>
        <v>250.01558668270508</v>
      </c>
      <c r="AI882" s="52">
        <f t="shared" si="801"/>
        <v>159.8539583550685</v>
      </c>
      <c r="AJ882" s="52">
        <f t="shared" si="835"/>
        <v>4.8429358269686418E-2</v>
      </c>
      <c r="AK882" s="16">
        <f t="shared" si="850"/>
        <v>41.434856470729017</v>
      </c>
      <c r="AL882" s="16">
        <f t="shared" si="851"/>
        <v>41.430162978258522</v>
      </c>
      <c r="AM882" s="32">
        <f t="shared" si="802"/>
        <v>6.1114920575340195</v>
      </c>
      <c r="AN882" s="32">
        <f t="shared" si="803"/>
        <v>-8.6614351074426003E-4</v>
      </c>
      <c r="AO882" s="32">
        <f t="shared" si="804"/>
        <v>4.5821695348246578</v>
      </c>
      <c r="AP882" s="32">
        <f t="shared" si="805"/>
        <v>-8.6614351074426003E-4</v>
      </c>
      <c r="AQ882" s="32">
        <f t="shared" si="806"/>
        <v>4.0440150251236924</v>
      </c>
      <c r="AR882" s="56">
        <f t="shared" si="852"/>
        <v>4792.5416265708127</v>
      </c>
      <c r="AS882" s="56">
        <f t="shared" si="852"/>
        <v>-0.27910010066903718</v>
      </c>
      <c r="AT882" s="56">
        <f t="shared" si="852"/>
        <v>1812.1090519689071</v>
      </c>
      <c r="AU882" s="55">
        <f t="shared" si="837"/>
        <v>0.31005890174502254</v>
      </c>
      <c r="AV882" s="56">
        <f t="shared" si="807"/>
        <v>11548.445264749937</v>
      </c>
      <c r="AW882" s="53">
        <f t="shared" si="808"/>
        <v>1.0321102165224012E-2</v>
      </c>
      <c r="AX882" s="53">
        <f t="shared" si="809"/>
        <v>9.6761246269280357E-2</v>
      </c>
      <c r="AY882" s="56">
        <f t="shared" si="810"/>
        <v>676.6311476736131</v>
      </c>
      <c r="AZ882" s="56">
        <f t="shared" si="811"/>
        <v>399.63489588767123</v>
      </c>
      <c r="BA882" s="53">
        <f t="shared" si="812"/>
        <v>7.4403432051347793E-3</v>
      </c>
      <c r="BB882" s="56">
        <f t="shared" si="813"/>
        <v>277.12281689662046</v>
      </c>
      <c r="BC882" s="56">
        <f t="shared" si="814"/>
        <v>-0.1265651106785981</v>
      </c>
      <c r="BD882" s="53">
        <f t="shared" si="815"/>
        <v>-1.131140519714782E-7</v>
      </c>
      <c r="BE882" s="32">
        <f t="shared" si="816"/>
        <v>6.1114920057965154</v>
      </c>
      <c r="BF882" s="53">
        <f t="shared" si="817"/>
        <v>1.2666165449031234E-6</v>
      </c>
      <c r="BG882" s="51">
        <f t="shared" si="838"/>
        <v>6.1114932724130604</v>
      </c>
      <c r="BH882" s="51">
        <f t="shared" si="818"/>
        <v>-8.937222132467405E-3</v>
      </c>
      <c r="BI882" s="51">
        <f t="shared" si="819"/>
        <v>-8.3787248481729595E-2</v>
      </c>
    </row>
    <row r="883" spans="1:61" ht="12.75" customHeight="1" x14ac:dyDescent="0.2">
      <c r="A883" s="45">
        <f t="shared" si="820"/>
        <v>857</v>
      </c>
      <c r="B883" s="57">
        <f t="shared" si="839"/>
        <v>9.6761246269280357E-2</v>
      </c>
      <c r="C883" s="16">
        <f t="shared" si="821"/>
        <v>8.7382223595739106E-2</v>
      </c>
      <c r="D883" s="34">
        <f t="shared" si="822"/>
        <v>1</v>
      </c>
      <c r="E883" s="49">
        <f t="shared" si="840"/>
        <v>7.5653791494897732E-2</v>
      </c>
      <c r="F883" s="49">
        <f t="shared" si="823"/>
        <v>4.3728228231315558E-2</v>
      </c>
      <c r="G883" s="20">
        <f t="shared" si="794"/>
        <v>4.3728228231315558E-2</v>
      </c>
      <c r="H883" s="49">
        <f t="shared" si="824"/>
        <v>30.02811546950738</v>
      </c>
      <c r="I883" s="20">
        <f t="shared" si="795"/>
        <v>30.02811546950738</v>
      </c>
      <c r="J883" s="57">
        <f t="shared" si="825"/>
        <v>0</v>
      </c>
      <c r="K883" s="16">
        <f t="shared" si="796"/>
        <v>30.02811546950738</v>
      </c>
      <c r="L883" s="34">
        <f t="shared" si="826"/>
        <v>1</v>
      </c>
      <c r="M883" s="49">
        <f t="shared" si="841"/>
        <v>59.971913400044016</v>
      </c>
      <c r="N883" s="20">
        <f t="shared" si="842"/>
        <v>59.971913400044016</v>
      </c>
      <c r="O883" s="16">
        <f t="shared" si="827"/>
        <v>30.028086599955984</v>
      </c>
      <c r="P883" s="49">
        <f t="shared" si="843"/>
        <v>4.3728228231315544E-2</v>
      </c>
      <c r="Q883" s="20">
        <f t="shared" si="797"/>
        <v>4.3728228231315544E-2</v>
      </c>
      <c r="R883" s="49">
        <f t="shared" si="844"/>
        <v>8.7382223596873088E-2</v>
      </c>
      <c r="S883" s="20">
        <f t="shared" si="798"/>
        <v>8.7382223596873088E-2</v>
      </c>
      <c r="T883" s="57">
        <f t="shared" si="845"/>
        <v>-8.3787248481729595E-2</v>
      </c>
      <c r="U883" s="16">
        <f t="shared" si="828"/>
        <v>-8.1334569868318635E-3</v>
      </c>
      <c r="V883" s="16">
        <f t="shared" si="846"/>
        <v>-8.1334569868318635E-3</v>
      </c>
      <c r="W883" s="34">
        <f t="shared" si="799"/>
        <v>4</v>
      </c>
      <c r="X883" s="49">
        <f t="shared" si="847"/>
        <v>59.971884864171798</v>
      </c>
      <c r="Y883" s="20">
        <f t="shared" si="848"/>
        <v>59.971884864171798</v>
      </c>
      <c r="Z883" s="16">
        <f t="shared" si="829"/>
        <v>30.028115135828202</v>
      </c>
      <c r="AA883" s="49">
        <f t="shared" si="800"/>
        <v>-4.7011765942224807E-3</v>
      </c>
      <c r="AB883" s="20">
        <f t="shared" si="830"/>
        <v>359.99529882340579</v>
      </c>
      <c r="AC883" s="49">
        <f t="shared" si="831"/>
        <v>9.3943697868161258E-3</v>
      </c>
      <c r="AD883" s="20">
        <f t="shared" si="832"/>
        <v>359.99060563021317</v>
      </c>
      <c r="AF883" s="58">
        <f t="shared" si="849"/>
        <v>6.1114932724130604</v>
      </c>
      <c r="AG883" s="51">
        <f t="shared" si="833"/>
        <v>366.68959634478364</v>
      </c>
      <c r="AH883" s="16">
        <f t="shared" si="834"/>
        <v>250.01563387144341</v>
      </c>
      <c r="AI883" s="52">
        <f t="shared" si="801"/>
        <v>159.8540186977649</v>
      </c>
      <c r="AJ883" s="52">
        <f t="shared" si="835"/>
        <v>4.842940482552649E-2</v>
      </c>
      <c r="AK883" s="16">
        <f t="shared" si="850"/>
        <v>41.483285875554543</v>
      </c>
      <c r="AL883" s="16">
        <f t="shared" si="851"/>
        <v>41.478584698960333</v>
      </c>
      <c r="AM883" s="32">
        <f t="shared" si="802"/>
        <v>6.1114932108355076</v>
      </c>
      <c r="AN883" s="32">
        <f t="shared" si="803"/>
        <v>-8.6756071584972679E-4</v>
      </c>
      <c r="AO883" s="32">
        <f t="shared" si="804"/>
        <v>4.578751091205449</v>
      </c>
      <c r="AP883" s="32">
        <f t="shared" si="805"/>
        <v>-8.6756071584972679E-4</v>
      </c>
      <c r="AQ883" s="32">
        <f t="shared" si="806"/>
        <v>4.0478868204130176</v>
      </c>
      <c r="AR883" s="56">
        <f t="shared" si="852"/>
        <v>4797.1203776620177</v>
      </c>
      <c r="AS883" s="56">
        <f t="shared" si="852"/>
        <v>-0.27996766138488688</v>
      </c>
      <c r="AT883" s="56">
        <f t="shared" si="852"/>
        <v>1816.1569387893201</v>
      </c>
      <c r="AU883" s="55">
        <f t="shared" si="837"/>
        <v>0.31005890174502254</v>
      </c>
      <c r="AV883" s="56">
        <f t="shared" si="807"/>
        <v>11548.449624131046</v>
      </c>
      <c r="AW883" s="53">
        <f t="shared" si="808"/>
        <v>1.0321106061299786E-2</v>
      </c>
      <c r="AX883" s="53">
        <f t="shared" si="809"/>
        <v>9.676126453230624E-2</v>
      </c>
      <c r="AY883" s="56">
        <f t="shared" si="810"/>
        <v>676.63101996411876</v>
      </c>
      <c r="AZ883" s="56">
        <f t="shared" si="811"/>
        <v>399.63504674441225</v>
      </c>
      <c r="BA883" s="53">
        <f t="shared" si="812"/>
        <v>7.4403432051347793E-3</v>
      </c>
      <c r="BB883" s="56">
        <f t="shared" si="813"/>
        <v>277.12292150671692</v>
      </c>
      <c r="BC883" s="56">
        <f t="shared" si="814"/>
        <v>-0.12694828701040706</v>
      </c>
      <c r="BD883" s="53">
        <f t="shared" si="815"/>
        <v>-1.1345650517424545E-7</v>
      </c>
      <c r="BE883" s="32">
        <f t="shared" si="816"/>
        <v>6.1114931589565549</v>
      </c>
      <c r="BF883" s="53">
        <f t="shared" si="817"/>
        <v>1.2686887742834369E-6</v>
      </c>
      <c r="BG883" s="51">
        <f t="shared" si="838"/>
        <v>6.1114944276453294</v>
      </c>
      <c r="BH883" s="51">
        <f t="shared" si="818"/>
        <v>-8.9372221321734804E-3</v>
      </c>
      <c r="BI883" s="51">
        <f t="shared" si="819"/>
        <v>-8.3787232664704794E-2</v>
      </c>
    </row>
    <row r="884" spans="1:61" ht="12.75" customHeight="1" x14ac:dyDescent="0.2">
      <c r="A884" s="45">
        <f t="shared" si="820"/>
        <v>858</v>
      </c>
      <c r="B884" s="57">
        <f t="shared" si="839"/>
        <v>9.676126453230624E-2</v>
      </c>
      <c r="C884" s="16">
        <f t="shared" si="821"/>
        <v>8.7366894745457557E-2</v>
      </c>
      <c r="D884" s="34">
        <f t="shared" si="822"/>
        <v>1</v>
      </c>
      <c r="E884" s="49">
        <f t="shared" si="840"/>
        <v>7.5640498308922638E-2</v>
      </c>
      <c r="F884" s="49">
        <f t="shared" si="823"/>
        <v>4.372059495856824E-2</v>
      </c>
      <c r="G884" s="20">
        <f t="shared" si="794"/>
        <v>4.372059495856824E-2</v>
      </c>
      <c r="H884" s="49">
        <f t="shared" si="824"/>
        <v>30.028143995268255</v>
      </c>
      <c r="I884" s="20">
        <f t="shared" si="795"/>
        <v>30.028143995268255</v>
      </c>
      <c r="J884" s="57">
        <f t="shared" si="825"/>
        <v>0</v>
      </c>
      <c r="K884" s="16">
        <f t="shared" si="796"/>
        <v>30.028143995268255</v>
      </c>
      <c r="L884" s="34">
        <f t="shared" si="826"/>
        <v>1</v>
      </c>
      <c r="M884" s="49">
        <f t="shared" si="841"/>
        <v>59.971884864171813</v>
      </c>
      <c r="N884" s="20">
        <f t="shared" si="842"/>
        <v>59.971884864171813</v>
      </c>
      <c r="O884" s="16">
        <f t="shared" si="827"/>
        <v>30.028115135828187</v>
      </c>
      <c r="P884" s="49">
        <f t="shared" si="843"/>
        <v>4.3720594958568226E-2</v>
      </c>
      <c r="Q884" s="20">
        <f t="shared" si="797"/>
        <v>4.3720594958568226E-2</v>
      </c>
      <c r="R884" s="49">
        <f t="shared" si="844"/>
        <v>8.7366894746924717E-2</v>
      </c>
      <c r="S884" s="20">
        <f t="shared" si="798"/>
        <v>8.7366894746924717E-2</v>
      </c>
      <c r="T884" s="57">
        <f t="shared" si="845"/>
        <v>-8.3787232664704794E-2</v>
      </c>
      <c r="U884" s="16">
        <f t="shared" si="828"/>
        <v>-8.1467343557821564E-3</v>
      </c>
      <c r="V884" s="16">
        <f t="shared" si="846"/>
        <v>-8.1467343557821564E-3</v>
      </c>
      <c r="W884" s="34">
        <f t="shared" si="799"/>
        <v>4</v>
      </c>
      <c r="X884" s="49">
        <f t="shared" si="847"/>
        <v>59.971856339501613</v>
      </c>
      <c r="Y884" s="20">
        <f t="shared" si="848"/>
        <v>59.971856339501613</v>
      </c>
      <c r="Z884" s="16">
        <f t="shared" si="829"/>
        <v>30.028143660498387</v>
      </c>
      <c r="AA884" s="49">
        <f t="shared" si="800"/>
        <v>-4.7088563872373862E-3</v>
      </c>
      <c r="AB884" s="20">
        <f t="shared" si="830"/>
        <v>359.99529114361275</v>
      </c>
      <c r="AC884" s="49">
        <f t="shared" si="831"/>
        <v>9.4097082531206938E-3</v>
      </c>
      <c r="AD884" s="20">
        <f t="shared" si="832"/>
        <v>359.99059029174686</v>
      </c>
      <c r="AF884" s="58">
        <f t="shared" si="849"/>
        <v>6.1114944276453294</v>
      </c>
      <c r="AG884" s="51">
        <f t="shared" si="833"/>
        <v>366.68966565871978</v>
      </c>
      <c r="AH884" s="16">
        <f t="shared" si="834"/>
        <v>250.01568113094532</v>
      </c>
      <c r="AI884" s="52">
        <f t="shared" si="801"/>
        <v>159.85407913096182</v>
      </c>
      <c r="AJ884" s="52">
        <f t="shared" si="835"/>
        <v>4.8429451345839425E-2</v>
      </c>
      <c r="AK884" s="16">
        <f t="shared" si="850"/>
        <v>41.531715326900382</v>
      </c>
      <c r="AL884" s="16">
        <f t="shared" si="851"/>
        <v>41.527006470513129</v>
      </c>
      <c r="AM884" s="32">
        <f t="shared" si="802"/>
        <v>6.1114943658665579</v>
      </c>
      <c r="AN884" s="32">
        <f t="shared" si="803"/>
        <v>-8.6897711968009954E-4</v>
      </c>
      <c r="AO884" s="32">
        <f t="shared" si="804"/>
        <v>4.5753293737346903</v>
      </c>
      <c r="AP884" s="32">
        <f t="shared" si="805"/>
        <v>-8.6897711968009954E-4</v>
      </c>
      <c r="AQ884" s="32">
        <f t="shared" si="806"/>
        <v>4.0517557312675221</v>
      </c>
      <c r="AR884" s="56">
        <f t="shared" si="852"/>
        <v>4801.6957070357521</v>
      </c>
      <c r="AS884" s="56">
        <f t="shared" si="852"/>
        <v>-0.28083663850456697</v>
      </c>
      <c r="AT884" s="56">
        <f t="shared" si="852"/>
        <v>1820.2086945205876</v>
      </c>
      <c r="AU884" s="55">
        <f t="shared" si="837"/>
        <v>0.31005890174502254</v>
      </c>
      <c r="AV884" s="56">
        <f t="shared" si="807"/>
        <v>11548.453990050251</v>
      </c>
      <c r="AW884" s="53">
        <f t="shared" si="808"/>
        <v>1.03211099632188E-2</v>
      </c>
      <c r="AX884" s="53">
        <f t="shared" si="809"/>
        <v>9.6761282822719105E-2</v>
      </c>
      <c r="AY884" s="56">
        <f t="shared" si="810"/>
        <v>676.63089206316135</v>
      </c>
      <c r="AZ884" s="56">
        <f t="shared" si="811"/>
        <v>399.63519782740457</v>
      </c>
      <c r="BA884" s="53">
        <f t="shared" si="812"/>
        <v>7.4403432051347793E-3</v>
      </c>
      <c r="BB884" s="56">
        <f t="shared" si="813"/>
        <v>277.12302627370508</v>
      </c>
      <c r="BC884" s="56">
        <f t="shared" si="814"/>
        <v>-0.12733203794829251</v>
      </c>
      <c r="BD884" s="53">
        <f t="shared" si="815"/>
        <v>-1.1379947191523231E-7</v>
      </c>
      <c r="BE884" s="32">
        <f t="shared" si="816"/>
        <v>6.1114943138458573</v>
      </c>
      <c r="BF884" s="53">
        <f t="shared" si="817"/>
        <v>1.2707598307669349E-6</v>
      </c>
      <c r="BG884" s="51">
        <f t="shared" si="838"/>
        <v>6.111495584605688</v>
      </c>
      <c r="BH884" s="51">
        <f t="shared" si="818"/>
        <v>-8.9372221318792418E-3</v>
      </c>
      <c r="BI884" s="51">
        <f t="shared" si="819"/>
        <v>-8.3787216823968197E-2</v>
      </c>
    </row>
    <row r="885" spans="1:61" ht="12.75" customHeight="1" x14ac:dyDescent="0.2">
      <c r="A885" s="45">
        <f t="shared" si="820"/>
        <v>859</v>
      </c>
      <c r="B885" s="57">
        <f t="shared" si="839"/>
        <v>9.6761282822719105E-2</v>
      </c>
      <c r="C885" s="16">
        <f t="shared" si="821"/>
        <v>8.7351574569595414E-2</v>
      </c>
      <c r="D885" s="34">
        <f t="shared" si="822"/>
        <v>1</v>
      </c>
      <c r="E885" s="49">
        <f t="shared" si="840"/>
        <v>7.5627212649248821E-2</v>
      </c>
      <c r="F885" s="49">
        <f t="shared" si="823"/>
        <v>4.3712965998715977E-2</v>
      </c>
      <c r="G885" s="20">
        <f t="shared" si="794"/>
        <v>4.3712965998715977E-2</v>
      </c>
      <c r="H885" s="49">
        <f t="shared" si="824"/>
        <v>30.028172509834622</v>
      </c>
      <c r="I885" s="20">
        <f t="shared" si="795"/>
        <v>30.028172509834622</v>
      </c>
      <c r="J885" s="57">
        <f t="shared" si="825"/>
        <v>0</v>
      </c>
      <c r="K885" s="16">
        <f t="shared" si="796"/>
        <v>30.028172509834622</v>
      </c>
      <c r="L885" s="34">
        <f t="shared" si="826"/>
        <v>1</v>
      </c>
      <c r="M885" s="49">
        <f t="shared" si="841"/>
        <v>59.971856339501613</v>
      </c>
      <c r="N885" s="20">
        <f t="shared" si="842"/>
        <v>59.971856339501613</v>
      </c>
      <c r="O885" s="16">
        <f t="shared" si="827"/>
        <v>30.028143660498387</v>
      </c>
      <c r="P885" s="49">
        <f t="shared" si="843"/>
        <v>4.3712965998715991E-2</v>
      </c>
      <c r="Q885" s="20">
        <f t="shared" si="797"/>
        <v>4.3712965998715991E-2</v>
      </c>
      <c r="R885" s="49">
        <f t="shared" si="844"/>
        <v>8.7351574568427889E-2</v>
      </c>
      <c r="S885" s="20">
        <f t="shared" si="798"/>
        <v>8.7351574568427889E-2</v>
      </c>
      <c r="T885" s="57">
        <f t="shared" si="845"/>
        <v>-8.3787216823968197E-2</v>
      </c>
      <c r="U885" s="16">
        <f t="shared" si="828"/>
        <v>-8.1600041747193763E-3</v>
      </c>
      <c r="V885" s="16">
        <f t="shared" si="846"/>
        <v>-8.1600041747193763E-3</v>
      </c>
      <c r="W885" s="34">
        <f t="shared" si="799"/>
        <v>4</v>
      </c>
      <c r="X885" s="49">
        <f t="shared" si="847"/>
        <v>59.971827826027109</v>
      </c>
      <c r="Y885" s="20">
        <f t="shared" si="848"/>
        <v>59.971827826027109</v>
      </c>
      <c r="Z885" s="16">
        <f t="shared" si="829"/>
        <v>30.028172173972891</v>
      </c>
      <c r="AA885" s="49">
        <f t="shared" si="800"/>
        <v>-4.7165318318124908E-3</v>
      </c>
      <c r="AB885" s="20">
        <f t="shared" si="830"/>
        <v>359.99528346816817</v>
      </c>
      <c r="AC885" s="49">
        <f t="shared" si="831"/>
        <v>9.4250379986878276E-3</v>
      </c>
      <c r="AD885" s="20">
        <f t="shared" si="832"/>
        <v>359.99057496200129</v>
      </c>
      <c r="AF885" s="58">
        <f t="shared" si="849"/>
        <v>6.111495584605688</v>
      </c>
      <c r="AG885" s="51">
        <f t="shared" si="833"/>
        <v>366.68973507634126</v>
      </c>
      <c r="AH885" s="16">
        <f t="shared" si="834"/>
        <v>250.01572846114178</v>
      </c>
      <c r="AI885" s="52">
        <f t="shared" si="801"/>
        <v>159.85413965457101</v>
      </c>
      <c r="AJ885" s="52">
        <f t="shared" si="835"/>
        <v>4.842949783056838E-2</v>
      </c>
      <c r="AK885" s="16">
        <f t="shared" si="850"/>
        <v>41.580144824730951</v>
      </c>
      <c r="AL885" s="16">
        <f t="shared" si="851"/>
        <v>41.575428292899119</v>
      </c>
      <c r="AM885" s="32">
        <f t="shared" si="802"/>
        <v>6.111495522625483</v>
      </c>
      <c r="AN885" s="32">
        <f t="shared" si="803"/>
        <v>-8.7039271896437761E-4</v>
      </c>
      <c r="AO885" s="32">
        <f t="shared" si="804"/>
        <v>4.5719043848418162</v>
      </c>
      <c r="AP885" s="32">
        <f t="shared" si="805"/>
        <v>-8.7039271896437761E-4</v>
      </c>
      <c r="AQ885" s="32">
        <f t="shared" si="806"/>
        <v>4.0556217549144664</v>
      </c>
      <c r="AR885" s="56">
        <f t="shared" si="852"/>
        <v>4806.2676114205942</v>
      </c>
      <c r="AS885" s="56">
        <f t="shared" si="852"/>
        <v>-0.28170703122353136</v>
      </c>
      <c r="AT885" s="56">
        <f t="shared" si="852"/>
        <v>1824.2643162755021</v>
      </c>
      <c r="AU885" s="55">
        <f t="shared" si="837"/>
        <v>0.31005890174502254</v>
      </c>
      <c r="AV885" s="56">
        <f t="shared" si="807"/>
        <v>11548.458362501176</v>
      </c>
      <c r="AW885" s="53">
        <f t="shared" si="808"/>
        <v>1.0321113870975358E-2</v>
      </c>
      <c r="AX885" s="53">
        <f t="shared" si="809"/>
        <v>9.6761301140492237E-2</v>
      </c>
      <c r="AY885" s="56">
        <f t="shared" si="810"/>
        <v>676.63076397092789</v>
      </c>
      <c r="AZ885" s="56">
        <f t="shared" si="811"/>
        <v>399.63534913642752</v>
      </c>
      <c r="BA885" s="53">
        <f t="shared" si="812"/>
        <v>7.4403432051347793E-3</v>
      </c>
      <c r="BB885" s="56">
        <f t="shared" si="813"/>
        <v>277.12313119743197</v>
      </c>
      <c r="BC885" s="56">
        <f t="shared" si="814"/>
        <v>-0.12771636293160782</v>
      </c>
      <c r="BD885" s="53">
        <f t="shared" si="815"/>
        <v>-1.1414295169337638E-7</v>
      </c>
      <c r="BE885" s="32">
        <f t="shared" si="816"/>
        <v>6.111495470462736</v>
      </c>
      <c r="BF885" s="53">
        <f t="shared" si="817"/>
        <v>1.2728297095694863E-6</v>
      </c>
      <c r="BG885" s="51">
        <f t="shared" si="838"/>
        <v>6.1114967432924452</v>
      </c>
      <c r="BH885" s="51">
        <f t="shared" si="818"/>
        <v>-8.9372221315846927E-3</v>
      </c>
      <c r="BI885" s="51">
        <f t="shared" si="819"/>
        <v>-8.3787200959542937E-2</v>
      </c>
    </row>
    <row r="886" spans="1:61" ht="12.75" customHeight="1" x14ac:dyDescent="0.2">
      <c r="A886" s="45">
        <f t="shared" si="820"/>
        <v>860</v>
      </c>
      <c r="B886" s="57">
        <f t="shared" si="839"/>
        <v>9.6761301140492237E-2</v>
      </c>
      <c r="C886" s="16">
        <f t="shared" si="821"/>
        <v>8.7336263141764903E-2</v>
      </c>
      <c r="D886" s="34">
        <f t="shared" si="822"/>
        <v>1</v>
      </c>
      <c r="E886" s="49">
        <f t="shared" si="840"/>
        <v>7.5613934579592451E-2</v>
      </c>
      <c r="F886" s="49">
        <f t="shared" si="823"/>
        <v>4.3705341388623649E-2</v>
      </c>
      <c r="G886" s="20">
        <f t="shared" si="794"/>
        <v>4.3705341388623649E-2</v>
      </c>
      <c r="H886" s="49">
        <f t="shared" si="824"/>
        <v>30.028201013212815</v>
      </c>
      <c r="I886" s="20">
        <f t="shared" si="795"/>
        <v>30.028201013212815</v>
      </c>
      <c r="J886" s="57">
        <f t="shared" si="825"/>
        <v>0</v>
      </c>
      <c r="K886" s="16">
        <f t="shared" si="796"/>
        <v>30.028201013212815</v>
      </c>
      <c r="L886" s="34">
        <f t="shared" si="826"/>
        <v>1</v>
      </c>
      <c r="M886" s="49">
        <f t="shared" si="841"/>
        <v>59.971827826027116</v>
      </c>
      <c r="N886" s="20">
        <f t="shared" si="842"/>
        <v>59.971827826027116</v>
      </c>
      <c r="O886" s="16">
        <f t="shared" si="827"/>
        <v>30.028172173972884</v>
      </c>
      <c r="P886" s="49">
        <f t="shared" si="843"/>
        <v>4.3705341388623628E-2</v>
      </c>
      <c r="Q886" s="20">
        <f t="shared" si="797"/>
        <v>4.3705341388623628E-2</v>
      </c>
      <c r="R886" s="49">
        <f t="shared" si="844"/>
        <v>8.733626314104917E-2</v>
      </c>
      <c r="S886" s="20">
        <f t="shared" si="798"/>
        <v>8.733626314104917E-2</v>
      </c>
      <c r="T886" s="57">
        <f t="shared" si="845"/>
        <v>-8.3787200959542937E-2</v>
      </c>
      <c r="U886" s="16">
        <f t="shared" si="828"/>
        <v>-8.1732663799504862E-3</v>
      </c>
      <c r="V886" s="16">
        <f t="shared" si="846"/>
        <v>-8.1732663799504862E-3</v>
      </c>
      <c r="W886" s="34">
        <f t="shared" si="799"/>
        <v>4</v>
      </c>
      <c r="X886" s="49">
        <f t="shared" si="847"/>
        <v>59.971799323741919</v>
      </c>
      <c r="Y886" s="20">
        <f t="shared" si="848"/>
        <v>59.971799323741919</v>
      </c>
      <c r="Z886" s="16">
        <f t="shared" si="829"/>
        <v>30.028200676258081</v>
      </c>
      <c r="AA886" s="49">
        <f t="shared" si="800"/>
        <v>-4.7242028911085926E-3</v>
      </c>
      <c r="AB886" s="20">
        <f t="shared" si="830"/>
        <v>359.99527579710889</v>
      </c>
      <c r="AC886" s="49">
        <f t="shared" si="831"/>
        <v>9.4403588729627865E-3</v>
      </c>
      <c r="AD886" s="20">
        <f t="shared" si="832"/>
        <v>359.99055964112705</v>
      </c>
      <c r="AF886" s="58">
        <f t="shared" si="849"/>
        <v>6.1114967432924452</v>
      </c>
      <c r="AG886" s="51">
        <f t="shared" si="833"/>
        <v>366.6898045975467</v>
      </c>
      <c r="AH886" s="16">
        <f t="shared" si="834"/>
        <v>250.01577586196368</v>
      </c>
      <c r="AI886" s="52">
        <f t="shared" si="801"/>
        <v>159.85420026850412</v>
      </c>
      <c r="AJ886" s="52">
        <f t="shared" si="835"/>
        <v>4.8429544279713355E-2</v>
      </c>
      <c r="AK886" s="16">
        <f t="shared" si="850"/>
        <v>41.628574369010664</v>
      </c>
      <c r="AL886" s="16">
        <f t="shared" si="851"/>
        <v>41.623850166119553</v>
      </c>
      <c r="AM886" s="32">
        <f t="shared" si="802"/>
        <v>6.1114966811105971</v>
      </c>
      <c r="AN886" s="32">
        <f t="shared" si="803"/>
        <v>-8.7180750690919837E-4</v>
      </c>
      <c r="AO886" s="32">
        <f t="shared" si="804"/>
        <v>4.5684761269572727</v>
      </c>
      <c r="AP886" s="32">
        <f t="shared" si="805"/>
        <v>-8.7180750690919837E-4</v>
      </c>
      <c r="AQ886" s="32">
        <f t="shared" si="806"/>
        <v>4.0594848885846737</v>
      </c>
      <c r="AR886" s="56">
        <f t="shared" si="852"/>
        <v>4810.8360875475519</v>
      </c>
      <c r="AS886" s="56">
        <f t="shared" si="852"/>
        <v>-0.28257883873044054</v>
      </c>
      <c r="AT886" s="56">
        <f t="shared" si="852"/>
        <v>1828.3238011640867</v>
      </c>
      <c r="AU886" s="55">
        <f t="shared" si="837"/>
        <v>0.31005890174502254</v>
      </c>
      <c r="AV886" s="56">
        <f t="shared" si="807"/>
        <v>11548.462741477437</v>
      </c>
      <c r="AW886" s="53">
        <f t="shared" si="808"/>
        <v>1.0321117784563752E-2</v>
      </c>
      <c r="AX886" s="53">
        <f t="shared" si="809"/>
        <v>9.6761319485598879E-2</v>
      </c>
      <c r="AY886" s="56">
        <f t="shared" si="810"/>
        <v>676.63063568760572</v>
      </c>
      <c r="AZ886" s="56">
        <f t="shared" si="811"/>
        <v>399.63550067126027</v>
      </c>
      <c r="BA886" s="53">
        <f t="shared" si="812"/>
        <v>7.4403432051347793E-3</v>
      </c>
      <c r="BB886" s="56">
        <f t="shared" si="813"/>
        <v>277.12323627774435</v>
      </c>
      <c r="BC886" s="56">
        <f t="shared" si="814"/>
        <v>-0.12810126139891054</v>
      </c>
      <c r="BD886" s="53">
        <f t="shared" si="815"/>
        <v>-1.1448694400690411E-7</v>
      </c>
      <c r="BE886" s="32">
        <f t="shared" si="816"/>
        <v>6.1114966288055008</v>
      </c>
      <c r="BF886" s="53">
        <f t="shared" si="817"/>
        <v>1.274898400756E-6</v>
      </c>
      <c r="BG886" s="51">
        <f t="shared" si="838"/>
        <v>6.1114979037039019</v>
      </c>
      <c r="BH886" s="51">
        <f t="shared" si="818"/>
        <v>-8.937222131289833E-3</v>
      </c>
      <c r="BI886" s="51">
        <f t="shared" si="819"/>
        <v>-8.3787185071452275E-2</v>
      </c>
    </row>
    <row r="887" spans="1:61" ht="12.75" customHeight="1" x14ac:dyDescent="0.2">
      <c r="A887" s="45">
        <f t="shared" si="820"/>
        <v>861</v>
      </c>
      <c r="B887" s="57">
        <f t="shared" si="839"/>
        <v>9.6761319485598879E-2</v>
      </c>
      <c r="C887" s="16">
        <f t="shared" si="821"/>
        <v>8.7320960612657927E-2</v>
      </c>
      <c r="D887" s="34">
        <f t="shared" si="822"/>
        <v>1</v>
      </c>
      <c r="E887" s="49">
        <f t="shared" si="840"/>
        <v>7.5600664230403541E-2</v>
      </c>
      <c r="F887" s="49">
        <f t="shared" si="823"/>
        <v>4.3697721203729036E-2</v>
      </c>
      <c r="G887" s="20">
        <f t="shared" si="794"/>
        <v>4.3697721203729036E-2</v>
      </c>
      <c r="H887" s="49">
        <f t="shared" si="824"/>
        <v>30.028229505409346</v>
      </c>
      <c r="I887" s="20">
        <f t="shared" si="795"/>
        <v>30.028229505409346</v>
      </c>
      <c r="J887" s="57">
        <f t="shared" si="825"/>
        <v>0</v>
      </c>
      <c r="K887" s="16">
        <f t="shared" si="796"/>
        <v>30.028229505409346</v>
      </c>
      <c r="L887" s="34">
        <f t="shared" si="826"/>
        <v>1</v>
      </c>
      <c r="M887" s="49">
        <f t="shared" si="841"/>
        <v>59.971799323741905</v>
      </c>
      <c r="N887" s="20">
        <f t="shared" si="842"/>
        <v>59.971799323741905</v>
      </c>
      <c r="O887" s="16">
        <f t="shared" si="827"/>
        <v>30.028200676258095</v>
      </c>
      <c r="P887" s="49">
        <f t="shared" si="843"/>
        <v>4.3697721203729049E-2</v>
      </c>
      <c r="Q887" s="20">
        <f t="shared" si="797"/>
        <v>4.3697721203729049E-2</v>
      </c>
      <c r="R887" s="49">
        <f t="shared" si="844"/>
        <v>8.7320960615483223E-2</v>
      </c>
      <c r="S887" s="20">
        <f t="shared" si="798"/>
        <v>8.7320960615483223E-2</v>
      </c>
      <c r="T887" s="57">
        <f t="shared" si="845"/>
        <v>-8.3787185071452275E-2</v>
      </c>
      <c r="U887" s="16">
        <f t="shared" si="828"/>
        <v>-8.1865208410487333E-3</v>
      </c>
      <c r="V887" s="16">
        <f t="shared" si="846"/>
        <v>-8.1865208410487333E-3</v>
      </c>
      <c r="W887" s="34">
        <f t="shared" si="799"/>
        <v>4</v>
      </c>
      <c r="X887" s="49">
        <f t="shared" si="847"/>
        <v>59.971770832639535</v>
      </c>
      <c r="Y887" s="20">
        <f t="shared" si="848"/>
        <v>59.971770832639535</v>
      </c>
      <c r="Z887" s="16">
        <f t="shared" si="829"/>
        <v>30.028229167360465</v>
      </c>
      <c r="AA887" s="49">
        <f t="shared" si="800"/>
        <v>-4.731869489713797E-3</v>
      </c>
      <c r="AB887" s="20">
        <f t="shared" si="830"/>
        <v>359.99526813051028</v>
      </c>
      <c r="AC887" s="49">
        <f t="shared" si="831"/>
        <v>9.455670919061172E-3</v>
      </c>
      <c r="AD887" s="20">
        <f t="shared" si="832"/>
        <v>359.99054432908093</v>
      </c>
      <c r="AF887" s="58">
        <f t="shared" si="849"/>
        <v>6.1114979037039019</v>
      </c>
      <c r="AG887" s="51">
        <f t="shared" si="833"/>
        <v>366.6898742222341</v>
      </c>
      <c r="AH887" s="16">
        <f t="shared" si="834"/>
        <v>250.01582333334144</v>
      </c>
      <c r="AI887" s="52">
        <f t="shared" si="801"/>
        <v>159.85426097267228</v>
      </c>
      <c r="AJ887" s="52">
        <f t="shared" si="835"/>
        <v>4.8429590693444879E-2</v>
      </c>
      <c r="AK887" s="16">
        <f t="shared" si="850"/>
        <v>41.677003959704109</v>
      </c>
      <c r="AL887" s="16">
        <f t="shared" si="851"/>
        <v>41.672272090214392</v>
      </c>
      <c r="AM887" s="32">
        <f t="shared" si="802"/>
        <v>6.1114978413201992</v>
      </c>
      <c r="AN887" s="32">
        <f t="shared" si="803"/>
        <v>-8.7322146960298723E-4</v>
      </c>
      <c r="AO887" s="32">
        <f t="shared" si="804"/>
        <v>4.5650446025110902</v>
      </c>
      <c r="AP887" s="32">
        <f t="shared" si="805"/>
        <v>-8.7322146960298723E-4</v>
      </c>
      <c r="AQ887" s="32">
        <f t="shared" si="806"/>
        <v>4.063345129514083</v>
      </c>
      <c r="AR887" s="56">
        <f t="shared" si="852"/>
        <v>4815.4011321500629</v>
      </c>
      <c r="AS887" s="56">
        <f t="shared" si="852"/>
        <v>-0.28345206020004354</v>
      </c>
      <c r="AT887" s="56">
        <f t="shared" si="852"/>
        <v>1832.3871462936008</v>
      </c>
      <c r="AU887" s="55">
        <f t="shared" si="837"/>
        <v>0.31005890174502254</v>
      </c>
      <c r="AV887" s="56">
        <f t="shared" si="807"/>
        <v>11548.467126972613</v>
      </c>
      <c r="AW887" s="53">
        <f t="shared" si="808"/>
        <v>1.0321121703978245E-2</v>
      </c>
      <c r="AX887" s="53">
        <f t="shared" si="809"/>
        <v>9.6761337858012109E-2</v>
      </c>
      <c r="AY887" s="56">
        <f t="shared" si="810"/>
        <v>676.63050721338323</v>
      </c>
      <c r="AZ887" s="56">
        <f t="shared" si="811"/>
        <v>399.63565243168068</v>
      </c>
      <c r="BA887" s="53">
        <f t="shared" si="812"/>
        <v>7.4403432051347793E-3</v>
      </c>
      <c r="BB887" s="56">
        <f t="shared" si="813"/>
        <v>277.12334151448829</v>
      </c>
      <c r="BC887" s="56">
        <f t="shared" si="814"/>
        <v>-0.12848673278574552</v>
      </c>
      <c r="BD887" s="53">
        <f t="shared" si="815"/>
        <v>-1.1483144835134933E-7</v>
      </c>
      <c r="BE887" s="32">
        <f t="shared" si="816"/>
        <v>6.1114977888724535</v>
      </c>
      <c r="BF887" s="53">
        <f t="shared" si="817"/>
        <v>1.2769658839819952E-6</v>
      </c>
      <c r="BG887" s="51">
        <f t="shared" si="838"/>
        <v>6.1114990658383377</v>
      </c>
      <c r="BH887" s="51">
        <f t="shared" si="818"/>
        <v>-8.9372221309946664E-3</v>
      </c>
      <c r="BI887" s="51">
        <f t="shared" si="819"/>
        <v>-8.3787169159719524E-2</v>
      </c>
    </row>
    <row r="888" spans="1:61" ht="12.75" customHeight="1" x14ac:dyDescent="0.2">
      <c r="A888" s="45">
        <f t="shared" si="820"/>
        <v>862</v>
      </c>
      <c r="B888" s="57">
        <f t="shared" si="839"/>
        <v>9.6761337858012109E-2</v>
      </c>
      <c r="C888" s="16">
        <f t="shared" si="821"/>
        <v>8.7305666938959803E-2</v>
      </c>
      <c r="D888" s="34">
        <f t="shared" si="822"/>
        <v>1</v>
      </c>
      <c r="E888" s="49">
        <f t="shared" si="840"/>
        <v>7.5587401564165116E-2</v>
      </c>
      <c r="F888" s="49">
        <f t="shared" si="823"/>
        <v>4.3690105422384169E-2</v>
      </c>
      <c r="G888" s="20">
        <f t="shared" si="794"/>
        <v>4.3690105422384169E-2</v>
      </c>
      <c r="H888" s="49">
        <f t="shared" si="824"/>
        <v>30.028257986430656</v>
      </c>
      <c r="I888" s="20">
        <f t="shared" si="795"/>
        <v>30.028257986430656</v>
      </c>
      <c r="J888" s="57">
        <f t="shared" si="825"/>
        <v>0</v>
      </c>
      <c r="K888" s="16">
        <f t="shared" si="796"/>
        <v>30.028257986430656</v>
      </c>
      <c r="L888" s="34">
        <f t="shared" si="826"/>
        <v>1</v>
      </c>
      <c r="M888" s="49">
        <f t="shared" si="841"/>
        <v>59.971770832639535</v>
      </c>
      <c r="N888" s="20">
        <f t="shared" si="842"/>
        <v>59.971770832639535</v>
      </c>
      <c r="O888" s="16">
        <f t="shared" si="827"/>
        <v>30.028229167360465</v>
      </c>
      <c r="P888" s="49">
        <f t="shared" si="843"/>
        <v>4.3690105422384162E-2</v>
      </c>
      <c r="Q888" s="20">
        <f t="shared" si="797"/>
        <v>4.3690105422384162E-2</v>
      </c>
      <c r="R888" s="49">
        <f t="shared" si="844"/>
        <v>8.7305666942138843E-2</v>
      </c>
      <c r="S888" s="20">
        <f t="shared" si="798"/>
        <v>8.7305666942138843E-2</v>
      </c>
      <c r="T888" s="57">
        <f t="shared" si="845"/>
        <v>-8.3787169159719524E-2</v>
      </c>
      <c r="U888" s="16">
        <f t="shared" si="828"/>
        <v>-8.199767595554408E-3</v>
      </c>
      <c r="V888" s="16">
        <f t="shared" si="846"/>
        <v>-8.199767595554408E-3</v>
      </c>
      <c r="W888" s="34">
        <f t="shared" si="799"/>
        <v>4</v>
      </c>
      <c r="X888" s="49">
        <f t="shared" si="847"/>
        <v>59.971742352713505</v>
      </c>
      <c r="Y888" s="20">
        <f t="shared" si="848"/>
        <v>59.971742352713505</v>
      </c>
      <c r="Z888" s="16">
        <f t="shared" si="829"/>
        <v>30.028257647286495</v>
      </c>
      <c r="AA888" s="49">
        <f t="shared" si="800"/>
        <v>-4.7395316493021693E-3</v>
      </c>
      <c r="AB888" s="20">
        <f t="shared" si="830"/>
        <v>359.99526046835069</v>
      </c>
      <c r="AC888" s="49">
        <f t="shared" si="831"/>
        <v>9.4709740258798487E-3</v>
      </c>
      <c r="AD888" s="20">
        <f t="shared" si="832"/>
        <v>359.99052902597413</v>
      </c>
      <c r="AF888" s="58">
        <f t="shared" si="849"/>
        <v>6.1114990658383377</v>
      </c>
      <c r="AG888" s="51">
        <f t="shared" si="833"/>
        <v>366.68994395030029</v>
      </c>
      <c r="AH888" s="16">
        <f t="shared" si="834"/>
        <v>250.01587087520477</v>
      </c>
      <c r="AI888" s="52">
        <f t="shared" si="801"/>
        <v>159.85432176698558</v>
      </c>
      <c r="AJ888" s="52">
        <f t="shared" si="835"/>
        <v>4.8429637071706111E-2</v>
      </c>
      <c r="AK888" s="16">
        <f t="shared" si="850"/>
        <v>41.725433596775815</v>
      </c>
      <c r="AL888" s="16">
        <f t="shared" si="851"/>
        <v>41.720694065126509</v>
      </c>
      <c r="AM888" s="32">
        <f t="shared" si="802"/>
        <v>6.1114990032525718</v>
      </c>
      <c r="AN888" s="32">
        <f t="shared" si="803"/>
        <v>-8.7463461105048875E-4</v>
      </c>
      <c r="AO888" s="32">
        <f t="shared" si="804"/>
        <v>4.5616098139425176</v>
      </c>
      <c r="AP888" s="32">
        <f t="shared" si="805"/>
        <v>-8.7463461105048875E-4</v>
      </c>
      <c r="AQ888" s="32">
        <f t="shared" si="806"/>
        <v>4.0672024749329223</v>
      </c>
      <c r="AR888" s="56">
        <f t="shared" si="852"/>
        <v>4819.9627419640055</v>
      </c>
      <c r="AS888" s="56">
        <f t="shared" si="852"/>
        <v>-0.28432669481109402</v>
      </c>
      <c r="AT888" s="56">
        <f t="shared" si="852"/>
        <v>1836.4543487685337</v>
      </c>
      <c r="AU888" s="55">
        <f t="shared" si="837"/>
        <v>0.31005890174502254</v>
      </c>
      <c r="AV888" s="56">
        <f t="shared" si="807"/>
        <v>11548.47151898021</v>
      </c>
      <c r="AW888" s="53">
        <f t="shared" si="808"/>
        <v>1.0321125629213035E-2</v>
      </c>
      <c r="AX888" s="53">
        <f t="shared" si="809"/>
        <v>9.6761356257704739E-2</v>
      </c>
      <c r="AY888" s="56">
        <f t="shared" si="810"/>
        <v>676.63037854845095</v>
      </c>
      <c r="AZ888" s="56">
        <f t="shared" si="811"/>
        <v>399.63580441746393</v>
      </c>
      <c r="BA888" s="53">
        <f t="shared" si="812"/>
        <v>7.4403432051347793E-3</v>
      </c>
      <c r="BB888" s="56">
        <f t="shared" si="813"/>
        <v>277.1234469075078</v>
      </c>
      <c r="BC888" s="56">
        <f t="shared" si="814"/>
        <v>-0.12887277652077955</v>
      </c>
      <c r="BD888" s="53">
        <f t="shared" si="815"/>
        <v>-1.1517646421609892E-7</v>
      </c>
      <c r="BE888" s="32">
        <f t="shared" si="816"/>
        <v>6.1114989506618738</v>
      </c>
      <c r="BF888" s="53">
        <f t="shared" si="817"/>
        <v>1.2790321651031549E-6</v>
      </c>
      <c r="BG888" s="51">
        <f t="shared" si="838"/>
        <v>6.1115002296940393</v>
      </c>
      <c r="BH888" s="51">
        <f t="shared" si="818"/>
        <v>-8.9372221306991927E-3</v>
      </c>
      <c r="BI888" s="51">
        <f t="shared" si="819"/>
        <v>-8.3787153224368333E-2</v>
      </c>
    </row>
    <row r="889" spans="1:61" ht="12.75" customHeight="1" x14ac:dyDescent="0.2">
      <c r="A889" s="45">
        <f t="shared" si="820"/>
        <v>863</v>
      </c>
      <c r="B889" s="57">
        <f t="shared" si="839"/>
        <v>9.6761356257704739E-2</v>
      </c>
      <c r="C889" s="16">
        <f t="shared" si="821"/>
        <v>8.7290382231856256E-2</v>
      </c>
      <c r="D889" s="34">
        <f t="shared" si="822"/>
        <v>1</v>
      </c>
      <c r="E889" s="49">
        <f t="shared" si="840"/>
        <v>7.5574146677123435E-2</v>
      </c>
      <c r="F889" s="49">
        <f t="shared" si="823"/>
        <v>4.3682494100257166E-2</v>
      </c>
      <c r="G889" s="20">
        <f t="shared" si="794"/>
        <v>4.3682494100257166E-2</v>
      </c>
      <c r="H889" s="49">
        <f t="shared" si="824"/>
        <v>30.028286456283272</v>
      </c>
      <c r="I889" s="20">
        <f t="shared" si="795"/>
        <v>30.028286456283272</v>
      </c>
      <c r="J889" s="57">
        <f t="shared" si="825"/>
        <v>0</v>
      </c>
      <c r="K889" s="16">
        <f t="shared" si="796"/>
        <v>30.028286456283272</v>
      </c>
      <c r="L889" s="34">
        <f t="shared" si="826"/>
        <v>1</v>
      </c>
      <c r="M889" s="49">
        <f t="shared" si="841"/>
        <v>59.97174235271352</v>
      </c>
      <c r="N889" s="20">
        <f t="shared" si="842"/>
        <v>59.97174235271352</v>
      </c>
      <c r="O889" s="16">
        <f t="shared" si="827"/>
        <v>30.02825764728648</v>
      </c>
      <c r="P889" s="49">
        <f t="shared" si="843"/>
        <v>4.3682494100257152E-2</v>
      </c>
      <c r="Q889" s="20">
        <f t="shared" si="797"/>
        <v>4.3682494100257152E-2</v>
      </c>
      <c r="R889" s="49">
        <f t="shared" si="844"/>
        <v>8.7290382234231065E-2</v>
      </c>
      <c r="S889" s="20">
        <f t="shared" si="798"/>
        <v>8.7290382234231065E-2</v>
      </c>
      <c r="T889" s="57">
        <f t="shared" si="845"/>
        <v>-8.3787153224368333E-2</v>
      </c>
      <c r="U889" s="16">
        <f t="shared" si="828"/>
        <v>-8.2130065472448971E-3</v>
      </c>
      <c r="V889" s="16">
        <f t="shared" si="846"/>
        <v>-8.2130065472448971E-3</v>
      </c>
      <c r="W889" s="34">
        <f t="shared" si="799"/>
        <v>4</v>
      </c>
      <c r="X889" s="49">
        <f t="shared" si="847"/>
        <v>59.971713883957293</v>
      </c>
      <c r="Y889" s="20">
        <f t="shared" si="848"/>
        <v>59.971713883957293</v>
      </c>
      <c r="Z889" s="16">
        <f t="shared" si="829"/>
        <v>30.028286116042707</v>
      </c>
      <c r="AA889" s="49">
        <f t="shared" si="800"/>
        <v>-4.747189314231787E-3</v>
      </c>
      <c r="AB889" s="20">
        <f t="shared" si="830"/>
        <v>359.99525281068577</v>
      </c>
      <c r="AC889" s="49">
        <f t="shared" si="831"/>
        <v>9.4862681214110556E-3</v>
      </c>
      <c r="AD889" s="20">
        <f t="shared" si="832"/>
        <v>359.99051373187859</v>
      </c>
      <c r="AF889" s="58">
        <f t="shared" si="849"/>
        <v>6.1115002296940393</v>
      </c>
      <c r="AG889" s="51">
        <f t="shared" si="833"/>
        <v>366.69001378164234</v>
      </c>
      <c r="AH889" s="16">
        <f t="shared" si="834"/>
        <v>250.01591848748342</v>
      </c>
      <c r="AI889" s="52">
        <f t="shared" si="801"/>
        <v>159.85438265135434</v>
      </c>
      <c r="AJ889" s="52">
        <f t="shared" si="835"/>
        <v>4.8429683414497049E-2</v>
      </c>
      <c r="AK889" s="16">
        <f t="shared" si="850"/>
        <v>41.773863280190312</v>
      </c>
      <c r="AL889" s="16">
        <f t="shared" si="851"/>
        <v>41.769116090876082</v>
      </c>
      <c r="AM889" s="32">
        <f t="shared" si="802"/>
        <v>6.1115001669060014</v>
      </c>
      <c r="AN889" s="32">
        <f t="shared" si="803"/>
        <v>-8.7604692098852157E-4</v>
      </c>
      <c r="AO889" s="32">
        <f t="shared" si="804"/>
        <v>4.5581717636876737</v>
      </c>
      <c r="AP889" s="32">
        <f t="shared" si="805"/>
        <v>-8.7604692098852157E-4</v>
      </c>
      <c r="AQ889" s="32">
        <f t="shared" si="806"/>
        <v>4.0710569220796327</v>
      </c>
      <c r="AR889" s="56">
        <f t="shared" si="852"/>
        <v>4824.5209137276934</v>
      </c>
      <c r="AS889" s="56">
        <f t="shared" si="852"/>
        <v>-0.28520274173208254</v>
      </c>
      <c r="AT889" s="56">
        <f t="shared" si="852"/>
        <v>1840.5254056906133</v>
      </c>
      <c r="AU889" s="55">
        <f t="shared" si="837"/>
        <v>0.31005890174502254</v>
      </c>
      <c r="AV889" s="56">
        <f t="shared" si="807"/>
        <v>11548.47591749375</v>
      </c>
      <c r="AW889" s="53">
        <f t="shared" si="808"/>
        <v>1.0321129560262331E-2</v>
      </c>
      <c r="AX889" s="53">
        <f t="shared" si="809"/>
        <v>9.676137468464957E-2</v>
      </c>
      <c r="AY889" s="56">
        <f t="shared" si="810"/>
        <v>676.63024969299909</v>
      </c>
      <c r="AZ889" s="56">
        <f t="shared" si="811"/>
        <v>399.63595662838588</v>
      </c>
      <c r="BA889" s="53">
        <f t="shared" si="812"/>
        <v>7.4403432051347793E-3</v>
      </c>
      <c r="BB889" s="56">
        <f t="shared" si="813"/>
        <v>277.12355245664747</v>
      </c>
      <c r="BC889" s="56">
        <f t="shared" si="814"/>
        <v>-0.12925939203427106</v>
      </c>
      <c r="BD889" s="53">
        <f t="shared" si="815"/>
        <v>-1.1552199109196214E-7</v>
      </c>
      <c r="BE889" s="32">
        <f t="shared" si="816"/>
        <v>6.1115001141720482</v>
      </c>
      <c r="BF889" s="53">
        <f t="shared" si="817"/>
        <v>1.2810972291102957E-6</v>
      </c>
      <c r="BG889" s="51">
        <f t="shared" si="838"/>
        <v>6.1115013952692774</v>
      </c>
      <c r="BH889" s="51">
        <f t="shared" si="818"/>
        <v>-8.9372221304034171E-3</v>
      </c>
      <c r="BI889" s="51">
        <f t="shared" si="819"/>
        <v>-8.3787137265422237E-2</v>
      </c>
    </row>
    <row r="890" spans="1:61" ht="12.75" customHeight="1" x14ac:dyDescent="0.2">
      <c r="A890" s="45">
        <f t="shared" si="820"/>
        <v>864</v>
      </c>
      <c r="B890" s="57">
        <f t="shared" si="839"/>
        <v>9.676137468464957E-2</v>
      </c>
      <c r="C890" s="16">
        <f t="shared" si="821"/>
        <v>8.7275106563254212E-2</v>
      </c>
      <c r="D890" s="34">
        <f t="shared" si="822"/>
        <v>1</v>
      </c>
      <c r="E890" s="49">
        <f t="shared" si="840"/>
        <v>7.5560899631517769E-2</v>
      </c>
      <c r="F890" s="49">
        <f t="shared" si="823"/>
        <v>4.3674887273360267E-2</v>
      </c>
      <c r="G890" s="20">
        <f t="shared" si="794"/>
        <v>4.3674887273360267E-2</v>
      </c>
      <c r="H890" s="49">
        <f t="shared" si="824"/>
        <v>30.028314914973819</v>
      </c>
      <c r="I890" s="20">
        <f t="shared" si="795"/>
        <v>30.028314914973819</v>
      </c>
      <c r="J890" s="57">
        <f t="shared" si="825"/>
        <v>0</v>
      </c>
      <c r="K890" s="16">
        <f t="shared" si="796"/>
        <v>30.028314914973819</v>
      </c>
      <c r="L890" s="34">
        <f t="shared" si="826"/>
        <v>1</v>
      </c>
      <c r="M890" s="49">
        <f t="shared" si="841"/>
        <v>59.971713883957278</v>
      </c>
      <c r="N890" s="20">
        <f t="shared" si="842"/>
        <v>59.971713883957278</v>
      </c>
      <c r="O890" s="16">
        <f t="shared" si="827"/>
        <v>30.028286116042722</v>
      </c>
      <c r="P890" s="49">
        <f t="shared" si="843"/>
        <v>4.3674887273360288E-2</v>
      </c>
      <c r="Q890" s="20">
        <f t="shared" si="797"/>
        <v>4.3674887273360288E-2</v>
      </c>
      <c r="R890" s="49">
        <f t="shared" si="844"/>
        <v>8.727510655911129E-2</v>
      </c>
      <c r="S890" s="20">
        <f t="shared" si="798"/>
        <v>8.727510655911129E-2</v>
      </c>
      <c r="T890" s="57">
        <f t="shared" si="845"/>
        <v>-8.3787137265422237E-2</v>
      </c>
      <c r="U890" s="16">
        <f t="shared" si="828"/>
        <v>-8.2262376339044679E-3</v>
      </c>
      <c r="V890" s="16">
        <f t="shared" si="846"/>
        <v>-8.2262376339044679E-3</v>
      </c>
      <c r="W890" s="34">
        <f t="shared" si="799"/>
        <v>4</v>
      </c>
      <c r="X890" s="49">
        <f t="shared" si="847"/>
        <v>59.971685426364274</v>
      </c>
      <c r="Y890" s="20">
        <f t="shared" si="848"/>
        <v>59.971685426364274</v>
      </c>
      <c r="Z890" s="16">
        <f t="shared" si="829"/>
        <v>30.028314573635726</v>
      </c>
      <c r="AA890" s="49">
        <f t="shared" si="800"/>
        <v>-4.7548424485168092E-3</v>
      </c>
      <c r="AB890" s="20">
        <f t="shared" si="830"/>
        <v>359.99524515755149</v>
      </c>
      <c r="AC890" s="49">
        <f t="shared" si="831"/>
        <v>9.5015531341050372E-3</v>
      </c>
      <c r="AD890" s="20">
        <f t="shared" si="832"/>
        <v>359.9904984468659</v>
      </c>
      <c r="AF890" s="58">
        <f t="shared" si="849"/>
        <v>6.1115013952692774</v>
      </c>
      <c r="AG890" s="51">
        <f t="shared" si="833"/>
        <v>366.69008371615666</v>
      </c>
      <c r="AH890" s="16">
        <f t="shared" si="834"/>
        <v>250.01596617010682</v>
      </c>
      <c r="AI890" s="52">
        <f t="shared" si="801"/>
        <v>159.8544436256883</v>
      </c>
      <c r="AJ890" s="52">
        <f t="shared" si="835"/>
        <v>4.8429729721874537E-2</v>
      </c>
      <c r="AK890" s="16">
        <f t="shared" si="850"/>
        <v>41.822293009912187</v>
      </c>
      <c r="AL890" s="16">
        <f t="shared" si="851"/>
        <v>41.817538167463681</v>
      </c>
      <c r="AM890" s="32">
        <f t="shared" si="802"/>
        <v>6.1115013322787632</v>
      </c>
      <c r="AN890" s="32">
        <f t="shared" si="803"/>
        <v>-8.7745839278126272E-4</v>
      </c>
      <c r="AO890" s="32">
        <f t="shared" si="804"/>
        <v>4.5547304541863989</v>
      </c>
      <c r="AP890" s="32">
        <f t="shared" si="805"/>
        <v>-8.7745839278126272E-4</v>
      </c>
      <c r="AQ890" s="32">
        <f t="shared" si="806"/>
        <v>4.0749084681931276</v>
      </c>
      <c r="AR890" s="56">
        <f t="shared" si="852"/>
        <v>4829.0756441818794</v>
      </c>
      <c r="AS890" s="56">
        <f t="shared" si="852"/>
        <v>-0.28608020012486379</v>
      </c>
      <c r="AT890" s="56">
        <f t="shared" si="852"/>
        <v>1844.6003141588064</v>
      </c>
      <c r="AU890" s="55">
        <f t="shared" si="837"/>
        <v>0.31005890174502254</v>
      </c>
      <c r="AV890" s="56">
        <f t="shared" si="807"/>
        <v>11548.480322506712</v>
      </c>
      <c r="AW890" s="53">
        <f t="shared" si="808"/>
        <v>1.0321133497120303E-2</v>
      </c>
      <c r="AX890" s="53">
        <f t="shared" si="809"/>
        <v>9.676139313881929E-2</v>
      </c>
      <c r="AY890" s="56">
        <f t="shared" si="810"/>
        <v>676.63012064721909</v>
      </c>
      <c r="AZ890" s="56">
        <f t="shared" si="811"/>
        <v>399.63610906422076</v>
      </c>
      <c r="BA890" s="53">
        <f t="shared" si="812"/>
        <v>7.4403432051347793E-3</v>
      </c>
      <c r="BB890" s="56">
        <f t="shared" si="813"/>
        <v>277.12365816175077</v>
      </c>
      <c r="BC890" s="56">
        <f t="shared" si="814"/>
        <v>-0.12964657875244257</v>
      </c>
      <c r="BD890" s="53">
        <f t="shared" si="815"/>
        <v>-1.158680284661413E-7</v>
      </c>
      <c r="BE890" s="32">
        <f t="shared" si="816"/>
        <v>6.1115012794012493</v>
      </c>
      <c r="BF890" s="53">
        <f t="shared" si="817"/>
        <v>1.2831610662987617E-6</v>
      </c>
      <c r="BG890" s="51">
        <f t="shared" si="838"/>
        <v>6.1115025625623156</v>
      </c>
      <c r="BH890" s="51">
        <f t="shared" si="818"/>
        <v>-8.9372221301073397E-3</v>
      </c>
      <c r="BI890" s="51">
        <f t="shared" si="819"/>
        <v>-8.3787121282904997E-2</v>
      </c>
    </row>
    <row r="891" spans="1:61" ht="12.75" customHeight="1" x14ac:dyDescent="0.2">
      <c r="A891" s="45">
        <f t="shared" si="820"/>
        <v>865</v>
      </c>
      <c r="B891" s="57">
        <f t="shared" si="839"/>
        <v>9.676139313881929E-2</v>
      </c>
      <c r="C891" s="16">
        <f t="shared" si="821"/>
        <v>8.7259840004719536E-2</v>
      </c>
      <c r="D891" s="34">
        <f t="shared" si="822"/>
        <v>1</v>
      </c>
      <c r="E891" s="49">
        <f t="shared" si="840"/>
        <v>7.5547660489292082E-2</v>
      </c>
      <c r="F891" s="49">
        <f t="shared" si="823"/>
        <v>4.3667284977535227E-2</v>
      </c>
      <c r="G891" s="20">
        <f t="shared" si="794"/>
        <v>4.3667284977535227E-2</v>
      </c>
      <c r="H891" s="49">
        <f t="shared" si="824"/>
        <v>30.028343362508874</v>
      </c>
      <c r="I891" s="20">
        <f t="shared" si="795"/>
        <v>30.028343362508874</v>
      </c>
      <c r="J891" s="57">
        <f t="shared" si="825"/>
        <v>0</v>
      </c>
      <c r="K891" s="16">
        <f t="shared" si="796"/>
        <v>30.028343362508874</v>
      </c>
      <c r="L891" s="34">
        <f t="shared" si="826"/>
        <v>1</v>
      </c>
      <c r="M891" s="49">
        <f t="shared" si="841"/>
        <v>59.971685426364274</v>
      </c>
      <c r="N891" s="20">
        <f t="shared" si="842"/>
        <v>59.971685426364274</v>
      </c>
      <c r="O891" s="16">
        <f t="shared" si="827"/>
        <v>30.028314573635726</v>
      </c>
      <c r="P891" s="49">
        <f t="shared" si="843"/>
        <v>4.3667284977535206E-2</v>
      </c>
      <c r="Q891" s="20">
        <f t="shared" si="797"/>
        <v>4.3667284977535206E-2</v>
      </c>
      <c r="R891" s="49">
        <f t="shared" si="844"/>
        <v>8.7259840005059014E-2</v>
      </c>
      <c r="S891" s="20">
        <f t="shared" si="798"/>
        <v>8.7259840005059014E-2</v>
      </c>
      <c r="T891" s="57">
        <f t="shared" si="845"/>
        <v>-8.3787121282904997E-2</v>
      </c>
      <c r="U891" s="16">
        <f t="shared" si="828"/>
        <v>-8.2394607936129155E-3</v>
      </c>
      <c r="V891" s="16">
        <f t="shared" si="846"/>
        <v>-8.2394607936129155E-3</v>
      </c>
      <c r="W891" s="34">
        <f t="shared" si="799"/>
        <v>4</v>
      </c>
      <c r="X891" s="49">
        <f t="shared" si="847"/>
        <v>59.97165697992785</v>
      </c>
      <c r="Y891" s="20">
        <f t="shared" si="848"/>
        <v>59.97165697992785</v>
      </c>
      <c r="Z891" s="16">
        <f t="shared" si="829"/>
        <v>30.02834302007215</v>
      </c>
      <c r="AA891" s="49">
        <f t="shared" si="800"/>
        <v>-4.7624910163420603E-3</v>
      </c>
      <c r="AB891" s="20">
        <f t="shared" si="830"/>
        <v>359.99523750898368</v>
      </c>
      <c r="AC891" s="49">
        <f t="shared" si="831"/>
        <v>9.516829031125747E-3</v>
      </c>
      <c r="AD891" s="20">
        <f t="shared" si="832"/>
        <v>359.9904831709689</v>
      </c>
      <c r="AF891" s="58">
        <f t="shared" si="849"/>
        <v>6.1115025625623156</v>
      </c>
      <c r="AG891" s="51">
        <f t="shared" si="833"/>
        <v>366.69015375373897</v>
      </c>
      <c r="AH891" s="16">
        <f t="shared" si="834"/>
        <v>250.01601392300387</v>
      </c>
      <c r="AI891" s="52">
        <f t="shared" si="801"/>
        <v>159.85450468989657</v>
      </c>
      <c r="AJ891" s="52">
        <f t="shared" si="835"/>
        <v>4.8429775993838575E-2</v>
      </c>
      <c r="AK891" s="16">
        <f t="shared" si="850"/>
        <v>41.870722785906025</v>
      </c>
      <c r="AL891" s="16">
        <f t="shared" si="851"/>
        <v>41.865960294889703</v>
      </c>
      <c r="AM891" s="32">
        <f t="shared" si="802"/>
        <v>6.1115024993691192</v>
      </c>
      <c r="AN891" s="32">
        <f t="shared" si="803"/>
        <v>-8.7886901982440319E-4</v>
      </c>
      <c r="AO891" s="32">
        <f t="shared" si="804"/>
        <v>4.5512858878808791</v>
      </c>
      <c r="AP891" s="32">
        <f t="shared" si="805"/>
        <v>-8.7886901982440319E-4</v>
      </c>
      <c r="AQ891" s="32">
        <f t="shared" si="806"/>
        <v>4.0787571105143474</v>
      </c>
      <c r="AR891" s="56">
        <f t="shared" ref="AR891:AT906" si="853">AR890+AO891</f>
        <v>4833.6269300697604</v>
      </c>
      <c r="AS891" s="56">
        <f t="shared" si="853"/>
        <v>-0.28695906914468822</v>
      </c>
      <c r="AT891" s="56">
        <f t="shared" si="853"/>
        <v>1848.6790712693207</v>
      </c>
      <c r="AU891" s="55">
        <f t="shared" si="837"/>
        <v>0.31005890174502254</v>
      </c>
      <c r="AV891" s="56">
        <f t="shared" si="807"/>
        <v>11548.484734012525</v>
      </c>
      <c r="AW891" s="53">
        <f t="shared" si="808"/>
        <v>1.0321137439781082E-2</v>
      </c>
      <c r="AX891" s="53">
        <f t="shared" si="809"/>
        <v>9.6761411620186338E-2</v>
      </c>
      <c r="AY891" s="56">
        <f t="shared" si="810"/>
        <v>676.62999141130342</v>
      </c>
      <c r="AZ891" s="56">
        <f t="shared" si="811"/>
        <v>399.63626172474142</v>
      </c>
      <c r="BA891" s="53">
        <f t="shared" si="812"/>
        <v>7.4403432051347793E-3</v>
      </c>
      <c r="BB891" s="56">
        <f t="shared" si="813"/>
        <v>277.12376402266023</v>
      </c>
      <c r="BC891" s="56">
        <f t="shared" si="814"/>
        <v>-0.13003433609821968</v>
      </c>
      <c r="BD891" s="53">
        <f t="shared" si="815"/>
        <v>-1.1621457582289222E-7</v>
      </c>
      <c r="BE891" s="32">
        <f t="shared" si="816"/>
        <v>6.1115024463477399</v>
      </c>
      <c r="BF891" s="53">
        <f t="shared" si="817"/>
        <v>1.2852236670099948E-6</v>
      </c>
      <c r="BG891" s="51">
        <f t="shared" si="838"/>
        <v>6.1115037315714069</v>
      </c>
      <c r="BH891" s="51">
        <f t="shared" si="818"/>
        <v>-8.9372221298109639E-3</v>
      </c>
      <c r="BI891" s="51">
        <f t="shared" si="819"/>
        <v>-8.3787105276840454E-2</v>
      </c>
    </row>
    <row r="892" spans="1:61" ht="12.75" customHeight="1" x14ac:dyDescent="0.2">
      <c r="A892" s="45">
        <f t="shared" si="820"/>
        <v>866</v>
      </c>
      <c r="B892" s="57">
        <f t="shared" si="839"/>
        <v>9.6761411620186338E-2</v>
      </c>
      <c r="C892" s="16">
        <f t="shared" si="821"/>
        <v>8.7244582589107722E-2</v>
      </c>
      <c r="D892" s="34">
        <f t="shared" si="822"/>
        <v>1</v>
      </c>
      <c r="E892" s="49">
        <f t="shared" si="840"/>
        <v>7.5534429278875659E-2</v>
      </c>
      <c r="F892" s="49">
        <f t="shared" si="823"/>
        <v>4.3659687229252071E-2</v>
      </c>
      <c r="G892" s="20">
        <f t="shared" si="794"/>
        <v>4.3659687229252071E-2</v>
      </c>
      <c r="H892" s="49">
        <f t="shared" si="824"/>
        <v>30.028371798895147</v>
      </c>
      <c r="I892" s="20">
        <f t="shared" si="795"/>
        <v>30.028371798895147</v>
      </c>
      <c r="J892" s="57">
        <f t="shared" si="825"/>
        <v>0</v>
      </c>
      <c r="K892" s="16">
        <f t="shared" si="796"/>
        <v>30.028371798895147</v>
      </c>
      <c r="L892" s="34">
        <f t="shared" si="826"/>
        <v>1</v>
      </c>
      <c r="M892" s="49">
        <f t="shared" si="841"/>
        <v>59.97165697992785</v>
      </c>
      <c r="N892" s="20">
        <f t="shared" si="842"/>
        <v>59.97165697992785</v>
      </c>
      <c r="O892" s="16">
        <f t="shared" si="827"/>
        <v>30.02834302007215</v>
      </c>
      <c r="P892" s="49">
        <f t="shared" si="843"/>
        <v>4.365968722925205E-2</v>
      </c>
      <c r="Q892" s="20">
        <f t="shared" si="797"/>
        <v>4.365968722925205E-2</v>
      </c>
      <c r="R892" s="49">
        <f t="shared" si="844"/>
        <v>8.7244582589389164E-2</v>
      </c>
      <c r="S892" s="20">
        <f t="shared" si="798"/>
        <v>8.7244582589389164E-2</v>
      </c>
      <c r="T892" s="57">
        <f t="shared" si="845"/>
        <v>-8.3787105276840454E-2</v>
      </c>
      <c r="U892" s="16">
        <f t="shared" si="828"/>
        <v>-8.2526759979647951E-3</v>
      </c>
      <c r="V892" s="16">
        <f t="shared" si="846"/>
        <v>-8.2526759979647951E-3</v>
      </c>
      <c r="W892" s="34">
        <f t="shared" si="799"/>
        <v>4</v>
      </c>
      <c r="X892" s="49">
        <f t="shared" si="847"/>
        <v>59.97162854464132</v>
      </c>
      <c r="Y892" s="20">
        <f t="shared" si="848"/>
        <v>59.97162854464132</v>
      </c>
      <c r="Z892" s="16">
        <f t="shared" si="829"/>
        <v>30.02837145535868</v>
      </c>
      <c r="AA892" s="49">
        <f t="shared" si="800"/>
        <v>-4.7701350012641277E-3</v>
      </c>
      <c r="AB892" s="20">
        <f t="shared" si="830"/>
        <v>359.99522986499875</v>
      </c>
      <c r="AC892" s="49">
        <f t="shared" si="831"/>
        <v>9.5320957415977025E-3</v>
      </c>
      <c r="AD892" s="20">
        <f t="shared" si="832"/>
        <v>359.99046790425842</v>
      </c>
      <c r="AF892" s="58">
        <f t="shared" si="849"/>
        <v>6.1115037315714069</v>
      </c>
      <c r="AG892" s="51">
        <f t="shared" si="833"/>
        <v>366.69022389428443</v>
      </c>
      <c r="AH892" s="16">
        <f t="shared" si="834"/>
        <v>250.01606174610305</v>
      </c>
      <c r="AI892" s="52">
        <f t="shared" si="801"/>
        <v>159.85456584388783</v>
      </c>
      <c r="AJ892" s="52">
        <f t="shared" si="835"/>
        <v>4.842982223050285E-2</v>
      </c>
      <c r="AK892" s="16">
        <f t="shared" si="850"/>
        <v>41.919152608136528</v>
      </c>
      <c r="AL892" s="16">
        <f t="shared" si="851"/>
        <v>41.914382473135277</v>
      </c>
      <c r="AM892" s="32">
        <f t="shared" si="802"/>
        <v>6.1115036681753256</v>
      </c>
      <c r="AN892" s="32">
        <f t="shared" si="803"/>
        <v>-8.8027879908850464E-4</v>
      </c>
      <c r="AO892" s="32">
        <f t="shared" si="804"/>
        <v>4.5478380672170067</v>
      </c>
      <c r="AP892" s="32">
        <f t="shared" si="805"/>
        <v>-8.8027879908850464E-4</v>
      </c>
      <c r="AQ892" s="32">
        <f t="shared" si="806"/>
        <v>4.0826028462847503</v>
      </c>
      <c r="AR892" s="56">
        <f t="shared" si="853"/>
        <v>4838.174768136977</v>
      </c>
      <c r="AS892" s="56">
        <f t="shared" si="853"/>
        <v>-0.28783934794377675</v>
      </c>
      <c r="AT892" s="56">
        <f t="shared" si="853"/>
        <v>1852.7616741156055</v>
      </c>
      <c r="AU892" s="55">
        <f t="shared" si="837"/>
        <v>0.31005890174502254</v>
      </c>
      <c r="AV892" s="56">
        <f t="shared" si="807"/>
        <v>11548.489152004599</v>
      </c>
      <c r="AW892" s="53">
        <f t="shared" si="808"/>
        <v>1.0321141388238777E-2</v>
      </c>
      <c r="AX892" s="53">
        <f t="shared" si="809"/>
        <v>9.6761430128723125E-2</v>
      </c>
      <c r="AY892" s="56">
        <f t="shared" si="810"/>
        <v>676.62986198544593</v>
      </c>
      <c r="AZ892" s="56">
        <f t="shared" si="811"/>
        <v>399.63641460971957</v>
      </c>
      <c r="BA892" s="53">
        <f t="shared" si="812"/>
        <v>7.4403432051347793E-3</v>
      </c>
      <c r="BB892" s="56">
        <f t="shared" si="813"/>
        <v>277.12387003921742</v>
      </c>
      <c r="BC892" s="56">
        <f t="shared" si="814"/>
        <v>-0.13042266349106058</v>
      </c>
      <c r="BD892" s="53">
        <f t="shared" si="815"/>
        <v>-1.1656163264337175E-7</v>
      </c>
      <c r="BE892" s="32">
        <f t="shared" si="816"/>
        <v>6.1115036150097746</v>
      </c>
      <c r="BF892" s="53">
        <f t="shared" si="817"/>
        <v>1.2872850268132006E-6</v>
      </c>
      <c r="BG892" s="51">
        <f t="shared" si="838"/>
        <v>6.1115049022948016</v>
      </c>
      <c r="BH892" s="51">
        <f t="shared" si="818"/>
        <v>-8.9372221295142915E-3</v>
      </c>
      <c r="BI892" s="51">
        <f t="shared" si="819"/>
        <v>-8.3787089247252616E-2</v>
      </c>
    </row>
    <row r="893" spans="1:61" ht="12.75" customHeight="1" x14ac:dyDescent="0.2">
      <c r="A893" s="45">
        <f t="shared" si="820"/>
        <v>867</v>
      </c>
      <c r="B893" s="57">
        <f t="shared" si="839"/>
        <v>9.6761430128723125E-2</v>
      </c>
      <c r="C893" s="16">
        <f t="shared" si="821"/>
        <v>8.7229334387131985E-2</v>
      </c>
      <c r="D893" s="34">
        <f t="shared" si="822"/>
        <v>1</v>
      </c>
      <c r="E893" s="49">
        <f t="shared" si="840"/>
        <v>7.5521206061474083E-2</v>
      </c>
      <c r="F893" s="49">
        <f t="shared" si="823"/>
        <v>4.3652094063926138E-2</v>
      </c>
      <c r="G893" s="20">
        <f t="shared" si="794"/>
        <v>4.3652094063926138E-2</v>
      </c>
      <c r="H893" s="49">
        <f t="shared" si="824"/>
        <v>30.028400224139336</v>
      </c>
      <c r="I893" s="20">
        <f t="shared" si="795"/>
        <v>30.028400224139336</v>
      </c>
      <c r="J893" s="57">
        <f t="shared" si="825"/>
        <v>0</v>
      </c>
      <c r="K893" s="16">
        <f t="shared" si="796"/>
        <v>30.028400224139336</v>
      </c>
      <c r="L893" s="34">
        <f t="shared" si="826"/>
        <v>1</v>
      </c>
      <c r="M893" s="49">
        <f t="shared" si="841"/>
        <v>59.97162854464132</v>
      </c>
      <c r="N893" s="20">
        <f t="shared" si="842"/>
        <v>59.97162854464132</v>
      </c>
      <c r="O893" s="16">
        <f t="shared" si="827"/>
        <v>30.02837145535868</v>
      </c>
      <c r="P893" s="49">
        <f t="shared" si="843"/>
        <v>4.3652094063926124E-2</v>
      </c>
      <c r="Q893" s="20">
        <f t="shared" si="797"/>
        <v>4.3652094063926124E-2</v>
      </c>
      <c r="R893" s="49">
        <f t="shared" si="844"/>
        <v>8.7229334383753299E-2</v>
      </c>
      <c r="S893" s="20">
        <f t="shared" si="798"/>
        <v>8.7229334383753299E-2</v>
      </c>
      <c r="T893" s="57">
        <f t="shared" si="845"/>
        <v>-8.3787089247252616E-2</v>
      </c>
      <c r="U893" s="16">
        <f t="shared" si="828"/>
        <v>-8.2658831857785331E-3</v>
      </c>
      <c r="V893" s="16">
        <f t="shared" si="846"/>
        <v>-8.2658831857785331E-3</v>
      </c>
      <c r="W893" s="34">
        <f t="shared" si="799"/>
        <v>4</v>
      </c>
      <c r="X893" s="49">
        <f t="shared" si="847"/>
        <v>59.971600120497961</v>
      </c>
      <c r="Y893" s="20">
        <f t="shared" si="848"/>
        <v>59.971600120497961</v>
      </c>
      <c r="Z893" s="16">
        <f t="shared" si="829"/>
        <v>30.028399879502039</v>
      </c>
      <c r="AA893" s="49">
        <f t="shared" si="800"/>
        <v>-4.7777743678945831E-3</v>
      </c>
      <c r="AB893" s="20">
        <f t="shared" si="830"/>
        <v>359.99522222563212</v>
      </c>
      <c r="AC893" s="49">
        <f t="shared" si="831"/>
        <v>9.5473531950652588E-3</v>
      </c>
      <c r="AD893" s="20">
        <f t="shared" si="832"/>
        <v>359.99045264680495</v>
      </c>
      <c r="AF893" s="58">
        <f t="shared" si="849"/>
        <v>6.1115049022948016</v>
      </c>
      <c r="AG893" s="51">
        <f t="shared" si="833"/>
        <v>366.69029413768811</v>
      </c>
      <c r="AH893" s="16">
        <f t="shared" si="834"/>
        <v>250.01610963933283</v>
      </c>
      <c r="AI893" s="52">
        <f t="shared" si="801"/>
        <v>159.85462708757061</v>
      </c>
      <c r="AJ893" s="52">
        <f t="shared" si="835"/>
        <v>4.8429868431810519E-2</v>
      </c>
      <c r="AK893" s="16">
        <f t="shared" si="850"/>
        <v>41.967582476568339</v>
      </c>
      <c r="AL893" s="16">
        <f t="shared" si="851"/>
        <v>41.962804702200458</v>
      </c>
      <c r="AM893" s="32">
        <f t="shared" si="802"/>
        <v>6.1115048386956339</v>
      </c>
      <c r="AN893" s="32">
        <f t="shared" si="803"/>
        <v>-8.8168772404802914E-4</v>
      </c>
      <c r="AO893" s="32">
        <f t="shared" si="804"/>
        <v>4.5443869946416635</v>
      </c>
      <c r="AP893" s="32">
        <f t="shared" si="805"/>
        <v>-8.8168772404802914E-4</v>
      </c>
      <c r="AQ893" s="32">
        <f t="shared" si="806"/>
        <v>4.0864456727493454</v>
      </c>
      <c r="AR893" s="56">
        <f t="shared" si="853"/>
        <v>4842.7191551316191</v>
      </c>
      <c r="AS893" s="56">
        <f t="shared" si="853"/>
        <v>-0.28872103566782475</v>
      </c>
      <c r="AT893" s="56">
        <f t="shared" si="853"/>
        <v>1856.8481197883548</v>
      </c>
      <c r="AU893" s="55">
        <f t="shared" si="837"/>
        <v>0.31005890174502254</v>
      </c>
      <c r="AV893" s="56">
        <f t="shared" si="807"/>
        <v>11548.49357647632</v>
      </c>
      <c r="AW893" s="53">
        <f t="shared" si="808"/>
        <v>1.0321145342487476E-2</v>
      </c>
      <c r="AX893" s="53">
        <f t="shared" si="809"/>
        <v>9.6761448664401895E-2</v>
      </c>
      <c r="AY893" s="56">
        <f t="shared" si="810"/>
        <v>676.62973236984033</v>
      </c>
      <c r="AZ893" s="56">
        <f t="shared" si="811"/>
        <v>399.63656771892653</v>
      </c>
      <c r="BA893" s="53">
        <f t="shared" si="812"/>
        <v>7.4403432051347793E-3</v>
      </c>
      <c r="BB893" s="56">
        <f t="shared" si="813"/>
        <v>277.12397621126388</v>
      </c>
      <c r="BC893" s="56">
        <f t="shared" si="814"/>
        <v>-0.13081156035008235</v>
      </c>
      <c r="BD893" s="53">
        <f t="shared" si="815"/>
        <v>-1.1690919840843192E-7</v>
      </c>
      <c r="BE893" s="32">
        <f t="shared" si="816"/>
        <v>6.1115047853856028</v>
      </c>
      <c r="BF893" s="53">
        <f t="shared" si="817"/>
        <v>1.2893451361650367E-6</v>
      </c>
      <c r="BG893" s="51">
        <f t="shared" si="838"/>
        <v>6.1115060747307393</v>
      </c>
      <c r="BH893" s="51">
        <f t="shared" si="818"/>
        <v>-8.9372221292173225E-3</v>
      </c>
      <c r="BI893" s="51">
        <f t="shared" si="819"/>
        <v>-8.3787073194165507E-2</v>
      </c>
    </row>
    <row r="894" spans="1:61" ht="12.75" customHeight="1" x14ac:dyDescent="0.2">
      <c r="A894" s="45">
        <f t="shared" si="820"/>
        <v>868</v>
      </c>
      <c r="B894" s="57">
        <f t="shared" si="839"/>
        <v>9.6761448664401895E-2</v>
      </c>
      <c r="C894" s="16">
        <f t="shared" si="821"/>
        <v>8.7214095469335007E-2</v>
      </c>
      <c r="D894" s="34">
        <f t="shared" si="822"/>
        <v>1</v>
      </c>
      <c r="E894" s="49">
        <f t="shared" si="840"/>
        <v>7.5507990898145166E-2</v>
      </c>
      <c r="F894" s="49">
        <f t="shared" si="823"/>
        <v>4.3644505516887581E-2</v>
      </c>
      <c r="G894" s="20">
        <f t="shared" si="794"/>
        <v>4.3644505516887581E-2</v>
      </c>
      <c r="H894" s="49">
        <f t="shared" si="824"/>
        <v>30.02842863824824</v>
      </c>
      <c r="I894" s="20">
        <f t="shared" si="795"/>
        <v>30.02842863824824</v>
      </c>
      <c r="J894" s="57">
        <f t="shared" si="825"/>
        <v>0</v>
      </c>
      <c r="K894" s="16">
        <f t="shared" si="796"/>
        <v>30.02842863824824</v>
      </c>
      <c r="L894" s="34">
        <f t="shared" si="826"/>
        <v>1</v>
      </c>
      <c r="M894" s="49">
        <f t="shared" si="841"/>
        <v>59.971600120497961</v>
      </c>
      <c r="N894" s="20">
        <f t="shared" si="842"/>
        <v>59.971600120497961</v>
      </c>
      <c r="O894" s="16">
        <f t="shared" si="827"/>
        <v>30.028399879502039</v>
      </c>
      <c r="P894" s="49">
        <f t="shared" si="843"/>
        <v>4.3644505516887588E-2</v>
      </c>
      <c r="Q894" s="20">
        <f t="shared" si="797"/>
        <v>4.3644505516887588E-2</v>
      </c>
      <c r="R894" s="49">
        <f t="shared" si="844"/>
        <v>8.7214095472385192E-2</v>
      </c>
      <c r="S894" s="20">
        <f t="shared" si="798"/>
        <v>8.7214095472385192E-2</v>
      </c>
      <c r="T894" s="57">
        <f t="shared" si="845"/>
        <v>-8.3787073194165507E-2</v>
      </c>
      <c r="U894" s="16">
        <f t="shared" si="828"/>
        <v>-8.2790822960203403E-3</v>
      </c>
      <c r="V894" s="16">
        <f t="shared" si="846"/>
        <v>-8.2790822960203403E-3</v>
      </c>
      <c r="W894" s="34">
        <f t="shared" si="799"/>
        <v>4</v>
      </c>
      <c r="X894" s="49">
        <f t="shared" si="847"/>
        <v>59.97157170749098</v>
      </c>
      <c r="Y894" s="20">
        <f t="shared" si="848"/>
        <v>59.97157170749098</v>
      </c>
      <c r="Z894" s="16">
        <f t="shared" si="829"/>
        <v>30.02842829250902</v>
      </c>
      <c r="AA894" s="49">
        <f t="shared" si="800"/>
        <v>-4.7854090809302825E-3</v>
      </c>
      <c r="AB894" s="20">
        <f t="shared" si="830"/>
        <v>359.99521459091909</v>
      </c>
      <c r="AC894" s="49">
        <f t="shared" si="831"/>
        <v>9.5626012833768329E-3</v>
      </c>
      <c r="AD894" s="20">
        <f t="shared" si="832"/>
        <v>359.99043739871661</v>
      </c>
      <c r="AF894" s="58">
        <f t="shared" si="849"/>
        <v>6.1115060747307393</v>
      </c>
      <c r="AG894" s="51">
        <f t="shared" si="833"/>
        <v>366.69036448384435</v>
      </c>
      <c r="AH894" s="16">
        <f t="shared" si="834"/>
        <v>250.01615760262118</v>
      </c>
      <c r="AI894" s="52">
        <f t="shared" si="801"/>
        <v>159.85468842085282</v>
      </c>
      <c r="AJ894" s="52">
        <f t="shared" si="835"/>
        <v>4.8429914597818424E-2</v>
      </c>
      <c r="AK894" s="16">
        <f t="shared" si="850"/>
        <v>42.016012391166157</v>
      </c>
      <c r="AL894" s="16">
        <f t="shared" si="851"/>
        <v>42.011226982085248</v>
      </c>
      <c r="AM894" s="32">
        <f t="shared" si="802"/>
        <v>6.1115060109282853</v>
      </c>
      <c r="AN894" s="32">
        <f t="shared" si="803"/>
        <v>-8.8309578819319189E-4</v>
      </c>
      <c r="AO894" s="32">
        <f t="shared" si="804"/>
        <v>4.5409326726040637</v>
      </c>
      <c r="AP894" s="32">
        <f t="shared" si="805"/>
        <v>-8.8309578819319189E-4</v>
      </c>
      <c r="AQ894" s="32">
        <f t="shared" si="806"/>
        <v>4.0902855871551909</v>
      </c>
      <c r="AR894" s="56">
        <f t="shared" si="853"/>
        <v>4847.2600878042231</v>
      </c>
      <c r="AS894" s="56">
        <f t="shared" si="853"/>
        <v>-0.28960413145601793</v>
      </c>
      <c r="AT894" s="56">
        <f t="shared" si="853"/>
        <v>1860.93840537551</v>
      </c>
      <c r="AU894" s="55">
        <f t="shared" si="837"/>
        <v>0.31005890174502254</v>
      </c>
      <c r="AV894" s="56">
        <f t="shared" si="807"/>
        <v>11548.498007421038</v>
      </c>
      <c r="AW894" s="53">
        <f t="shared" si="808"/>
        <v>1.0321149302521235E-2</v>
      </c>
      <c r="AX894" s="53">
        <f t="shared" si="809"/>
        <v>9.6761467227194753E-2</v>
      </c>
      <c r="AY894" s="56">
        <f t="shared" si="810"/>
        <v>676.62960256468193</v>
      </c>
      <c r="AZ894" s="56">
        <f t="shared" si="811"/>
        <v>399.63672105213209</v>
      </c>
      <c r="BA894" s="53">
        <f t="shared" si="812"/>
        <v>7.4403432051347793E-3</v>
      </c>
      <c r="BB894" s="56">
        <f t="shared" si="813"/>
        <v>277.12408253863987</v>
      </c>
      <c r="BC894" s="56">
        <f t="shared" si="814"/>
        <v>-0.13120102609002515</v>
      </c>
      <c r="BD894" s="53">
        <f t="shared" si="815"/>
        <v>-1.1725727259501302E-7</v>
      </c>
      <c r="BE894" s="32">
        <f t="shared" si="816"/>
        <v>6.1115059574734669</v>
      </c>
      <c r="BF894" s="53">
        <f t="shared" si="817"/>
        <v>1.2914039855452105E-6</v>
      </c>
      <c r="BG894" s="51">
        <f t="shared" si="838"/>
        <v>6.1115072488774524</v>
      </c>
      <c r="BH894" s="51">
        <f t="shared" si="818"/>
        <v>-8.937222128920062E-3</v>
      </c>
      <c r="BI894" s="51">
        <f t="shared" si="819"/>
        <v>-8.3787057117603314E-2</v>
      </c>
    </row>
    <row r="895" spans="1:61" ht="12.75" customHeight="1" x14ac:dyDescent="0.2">
      <c r="A895" s="45">
        <f t="shared" si="820"/>
        <v>869</v>
      </c>
      <c r="B895" s="57">
        <f t="shared" si="839"/>
        <v>9.6761467227194753E-2</v>
      </c>
      <c r="C895" s="16">
        <f t="shared" si="821"/>
        <v>8.7198865943776127E-2</v>
      </c>
      <c r="D895" s="34">
        <f t="shared" si="822"/>
        <v>1</v>
      </c>
      <c r="E895" s="49">
        <f t="shared" si="840"/>
        <v>7.5494783882427682E-2</v>
      </c>
      <c r="F895" s="49">
        <f t="shared" si="823"/>
        <v>4.3636921642241179E-2</v>
      </c>
      <c r="G895" s="20">
        <f t="shared" si="794"/>
        <v>4.3636921642241179E-2</v>
      </c>
      <c r="H895" s="49">
        <f t="shared" si="824"/>
        <v>30.028457041228673</v>
      </c>
      <c r="I895" s="20">
        <f t="shared" si="795"/>
        <v>30.028457041228673</v>
      </c>
      <c r="J895" s="57">
        <f t="shared" si="825"/>
        <v>0</v>
      </c>
      <c r="K895" s="16">
        <f t="shared" si="796"/>
        <v>30.028457041228673</v>
      </c>
      <c r="L895" s="34">
        <f t="shared" si="826"/>
        <v>1</v>
      </c>
      <c r="M895" s="49">
        <f t="shared" si="841"/>
        <v>59.971571707490966</v>
      </c>
      <c r="N895" s="20">
        <f t="shared" si="842"/>
        <v>59.971571707490966</v>
      </c>
      <c r="O895" s="16">
        <f t="shared" si="827"/>
        <v>30.028428292509034</v>
      </c>
      <c r="P895" s="49">
        <f t="shared" si="843"/>
        <v>4.3636921642241186E-2</v>
      </c>
      <c r="Q895" s="20">
        <f t="shared" si="797"/>
        <v>4.3636921642241186E-2</v>
      </c>
      <c r="R895" s="49">
        <f t="shared" si="844"/>
        <v>8.7198865943755186E-2</v>
      </c>
      <c r="S895" s="20">
        <f t="shared" si="798"/>
        <v>8.7198865943755186E-2</v>
      </c>
      <c r="T895" s="57">
        <f t="shared" si="845"/>
        <v>-8.3787057117603314E-2</v>
      </c>
      <c r="U895" s="16">
        <f t="shared" si="828"/>
        <v>-8.2922732351756318E-3</v>
      </c>
      <c r="V895" s="16">
        <f t="shared" si="846"/>
        <v>-8.2922732351756318E-3</v>
      </c>
      <c r="W895" s="34">
        <f t="shared" si="799"/>
        <v>4</v>
      </c>
      <c r="X895" s="49">
        <f t="shared" si="847"/>
        <v>59.971543305613551</v>
      </c>
      <c r="Y895" s="20">
        <f t="shared" si="848"/>
        <v>59.971543305613551</v>
      </c>
      <c r="Z895" s="16">
        <f t="shared" si="829"/>
        <v>30.028456694386449</v>
      </c>
      <c r="AA895" s="49">
        <f t="shared" si="800"/>
        <v>-4.7930390862936387E-3</v>
      </c>
      <c r="AB895" s="20">
        <f t="shared" si="830"/>
        <v>359.99520696091372</v>
      </c>
      <c r="AC895" s="49">
        <f t="shared" si="831"/>
        <v>9.5778400132115905E-3</v>
      </c>
      <c r="AD895" s="20">
        <f t="shared" si="832"/>
        <v>359.99042215998679</v>
      </c>
      <c r="AF895" s="58">
        <f t="shared" si="849"/>
        <v>6.1115072488774524</v>
      </c>
      <c r="AG895" s="51">
        <f t="shared" si="833"/>
        <v>366.69043493264718</v>
      </c>
      <c r="AH895" s="16">
        <f t="shared" si="834"/>
        <v>250.01620563589583</v>
      </c>
      <c r="AI895" s="52">
        <f t="shared" si="801"/>
        <v>159.8547498436422</v>
      </c>
      <c r="AJ895" s="52">
        <f t="shared" si="835"/>
        <v>4.8429960728526567E-2</v>
      </c>
      <c r="AK895" s="16">
        <f t="shared" si="850"/>
        <v>42.064442351894684</v>
      </c>
      <c r="AL895" s="16">
        <f t="shared" si="851"/>
        <v>42.059649312808403</v>
      </c>
      <c r="AM895" s="32">
        <f t="shared" si="802"/>
        <v>6.1115071848715123</v>
      </c>
      <c r="AN895" s="32">
        <f t="shared" si="803"/>
        <v>-8.8450298154960538E-4</v>
      </c>
      <c r="AO895" s="32">
        <f t="shared" si="804"/>
        <v>4.5374751035544083</v>
      </c>
      <c r="AP895" s="32">
        <f t="shared" si="805"/>
        <v>-8.8450298154960538E-4</v>
      </c>
      <c r="AQ895" s="32">
        <f t="shared" si="806"/>
        <v>4.0941225867528726</v>
      </c>
      <c r="AR895" s="56">
        <f t="shared" si="853"/>
        <v>4851.7975629077773</v>
      </c>
      <c r="AS895" s="56">
        <f t="shared" si="853"/>
        <v>-0.29048863443756756</v>
      </c>
      <c r="AT895" s="56">
        <f t="shared" si="853"/>
        <v>1865.032527962263</v>
      </c>
      <c r="AU895" s="55">
        <f t="shared" si="837"/>
        <v>0.31005890174502254</v>
      </c>
      <c r="AV895" s="56">
        <f t="shared" si="807"/>
        <v>11548.502444832089</v>
      </c>
      <c r="AW895" s="53">
        <f t="shared" si="808"/>
        <v>1.0321153268334101E-2</v>
      </c>
      <c r="AX895" s="53">
        <f t="shared" si="809"/>
        <v>9.6761485817073847E-2</v>
      </c>
      <c r="AY895" s="56">
        <f t="shared" si="810"/>
        <v>676.62947257016629</v>
      </c>
      <c r="AZ895" s="56">
        <f t="shared" si="811"/>
        <v>399.63687460910546</v>
      </c>
      <c r="BA895" s="53">
        <f t="shared" si="812"/>
        <v>7.4403432051347793E-3</v>
      </c>
      <c r="BB895" s="56">
        <f t="shared" si="813"/>
        <v>277.12418902118554</v>
      </c>
      <c r="BC895" s="56">
        <f t="shared" si="814"/>
        <v>-0.13159106012471966</v>
      </c>
      <c r="BD895" s="53">
        <f t="shared" si="815"/>
        <v>-1.1760585467924251E-7</v>
      </c>
      <c r="BE895" s="32">
        <f t="shared" si="816"/>
        <v>6.1115071312715976</v>
      </c>
      <c r="BF895" s="53">
        <f t="shared" si="817"/>
        <v>1.2934615603669481E-6</v>
      </c>
      <c r="BG895" s="51">
        <f t="shared" si="838"/>
        <v>6.1115084247331577</v>
      </c>
      <c r="BH895" s="51">
        <f t="shared" si="818"/>
        <v>-8.9372221286225118E-3</v>
      </c>
      <c r="BI895" s="51">
        <f t="shared" si="819"/>
        <v>-8.3787041017590325E-2</v>
      </c>
    </row>
    <row r="896" spans="1:61" ht="12.75" customHeight="1" x14ac:dyDescent="0.2">
      <c r="A896" s="45">
        <f t="shared" si="820"/>
        <v>870</v>
      </c>
      <c r="B896" s="57">
        <f t="shared" si="839"/>
        <v>9.6761485817073847E-2</v>
      </c>
      <c r="C896" s="16">
        <f t="shared" si="821"/>
        <v>8.7183645803861509E-2</v>
      </c>
      <c r="D896" s="34">
        <f t="shared" si="822"/>
        <v>1</v>
      </c>
      <c r="E896" s="49">
        <f t="shared" si="840"/>
        <v>7.548158500859628E-2</v>
      </c>
      <c r="F896" s="49">
        <f t="shared" si="823"/>
        <v>4.3629342436715984E-2</v>
      </c>
      <c r="G896" s="20">
        <f t="shared" si="794"/>
        <v>4.3629342436715984E-2</v>
      </c>
      <c r="H896" s="49">
        <f t="shared" si="824"/>
        <v>30.028485433087496</v>
      </c>
      <c r="I896" s="20">
        <f t="shared" si="795"/>
        <v>30.028485433087496</v>
      </c>
      <c r="J896" s="57">
        <f t="shared" si="825"/>
        <v>0</v>
      </c>
      <c r="K896" s="16">
        <f t="shared" si="796"/>
        <v>30.028485433087496</v>
      </c>
      <c r="L896" s="34">
        <f t="shared" si="826"/>
        <v>1</v>
      </c>
      <c r="M896" s="49">
        <f t="shared" si="841"/>
        <v>59.971543305613551</v>
      </c>
      <c r="N896" s="20">
        <f t="shared" si="842"/>
        <v>59.971543305613551</v>
      </c>
      <c r="O896" s="16">
        <f t="shared" si="827"/>
        <v>30.028456694386449</v>
      </c>
      <c r="P896" s="49">
        <f t="shared" si="843"/>
        <v>4.3629342436716012E-2</v>
      </c>
      <c r="Q896" s="20">
        <f t="shared" si="797"/>
        <v>4.3629342436716012E-2</v>
      </c>
      <c r="R896" s="49">
        <f t="shared" si="844"/>
        <v>8.718364580694693E-2</v>
      </c>
      <c r="S896" s="20">
        <f t="shared" si="798"/>
        <v>8.718364580694693E-2</v>
      </c>
      <c r="T896" s="57">
        <f t="shared" si="845"/>
        <v>-8.3787041017590325E-2</v>
      </c>
      <c r="U896" s="16">
        <f t="shared" si="828"/>
        <v>-8.3054560089940443E-3</v>
      </c>
      <c r="V896" s="16">
        <f t="shared" si="846"/>
        <v>-8.3054560089940443E-3</v>
      </c>
      <c r="W896" s="34">
        <f t="shared" si="799"/>
        <v>4</v>
      </c>
      <c r="X896" s="49">
        <f t="shared" si="847"/>
        <v>59.971514914858787</v>
      </c>
      <c r="Y896" s="20">
        <f t="shared" si="848"/>
        <v>59.971514914858787</v>
      </c>
      <c r="Z896" s="16">
        <f t="shared" si="829"/>
        <v>30.028485085141213</v>
      </c>
      <c r="AA896" s="49">
        <f t="shared" si="800"/>
        <v>-4.8006643872828946E-3</v>
      </c>
      <c r="AB896" s="20">
        <f t="shared" si="830"/>
        <v>359.99519933561271</v>
      </c>
      <c r="AC896" s="49">
        <f t="shared" si="831"/>
        <v>9.5930692771940031E-3</v>
      </c>
      <c r="AD896" s="20">
        <f t="shared" si="832"/>
        <v>359.99040693072283</v>
      </c>
      <c r="AF896" s="58">
        <f t="shared" si="849"/>
        <v>6.1115084247331577</v>
      </c>
      <c r="AG896" s="51">
        <f t="shared" si="833"/>
        <v>366.69050548398945</v>
      </c>
      <c r="AH896" s="16">
        <f t="shared" si="834"/>
        <v>250.01625373908374</v>
      </c>
      <c r="AI896" s="52">
        <f t="shared" si="801"/>
        <v>159.85481135584527</v>
      </c>
      <c r="AJ896" s="52">
        <f t="shared" si="835"/>
        <v>4.8430006823991789E-2</v>
      </c>
      <c r="AK896" s="16">
        <f t="shared" si="850"/>
        <v>42.112872358718676</v>
      </c>
      <c r="AL896" s="16">
        <f t="shared" si="851"/>
        <v>42.108071694331386</v>
      </c>
      <c r="AM896" s="32">
        <f t="shared" si="802"/>
        <v>6.1115083605235352</v>
      </c>
      <c r="AN896" s="32">
        <f t="shared" si="803"/>
        <v>-8.8590930473098084E-4</v>
      </c>
      <c r="AO896" s="32">
        <f t="shared" si="804"/>
        <v>4.5340142899493152</v>
      </c>
      <c r="AP896" s="32">
        <f t="shared" si="805"/>
        <v>-8.8590930473098084E-4</v>
      </c>
      <c r="AQ896" s="32">
        <f t="shared" si="806"/>
        <v>4.0979566687904931</v>
      </c>
      <c r="AR896" s="56">
        <f t="shared" si="853"/>
        <v>4856.3315771977268</v>
      </c>
      <c r="AS896" s="56">
        <f t="shared" si="853"/>
        <v>-0.29137454374229854</v>
      </c>
      <c r="AT896" s="56">
        <f t="shared" si="853"/>
        <v>1869.1304846310534</v>
      </c>
      <c r="AU896" s="55">
        <f t="shared" si="837"/>
        <v>0.31005890174502254</v>
      </c>
      <c r="AV896" s="56">
        <f t="shared" si="807"/>
        <v>11548.506888702716</v>
      </c>
      <c r="AW896" s="53">
        <f t="shared" si="808"/>
        <v>1.0321157239920031E-2</v>
      </c>
      <c r="AX896" s="53">
        <f t="shared" si="809"/>
        <v>9.6761504434010728E-2</v>
      </c>
      <c r="AY896" s="56">
        <f t="shared" si="810"/>
        <v>676.62934238649154</v>
      </c>
      <c r="AZ896" s="56">
        <f t="shared" si="811"/>
        <v>399.63702838961319</v>
      </c>
      <c r="BA896" s="53">
        <f t="shared" si="812"/>
        <v>7.4403432051347793E-3</v>
      </c>
      <c r="BB896" s="56">
        <f t="shared" si="813"/>
        <v>277.12429565873873</v>
      </c>
      <c r="BC896" s="56">
        <f t="shared" si="814"/>
        <v>-0.13198166186037952</v>
      </c>
      <c r="BD896" s="53">
        <f t="shared" si="815"/>
        <v>-1.179549441304403E-7</v>
      </c>
      <c r="BE896" s="32">
        <f t="shared" si="816"/>
        <v>6.1115083067782132</v>
      </c>
      <c r="BF896" s="53">
        <f t="shared" si="817"/>
        <v>1.2955178615271006E-6</v>
      </c>
      <c r="BG896" s="51">
        <f t="shared" si="838"/>
        <v>6.1115096022960751</v>
      </c>
      <c r="BH896" s="51">
        <f t="shared" si="818"/>
        <v>-8.9372221283246719E-3</v>
      </c>
      <c r="BI896" s="51">
        <f t="shared" si="819"/>
        <v>-8.3787024894151019E-2</v>
      </c>
    </row>
    <row r="897" spans="1:61" ht="12.75" customHeight="1" x14ac:dyDescent="0.2">
      <c r="A897" s="45">
        <f t="shared" si="820"/>
        <v>871</v>
      </c>
      <c r="B897" s="57">
        <f t="shared" si="839"/>
        <v>9.6761504434010728E-2</v>
      </c>
      <c r="C897" s="16">
        <f t="shared" si="821"/>
        <v>8.7168435156854684E-2</v>
      </c>
      <c r="D897" s="34">
        <f t="shared" si="822"/>
        <v>1</v>
      </c>
      <c r="E897" s="49">
        <f t="shared" si="840"/>
        <v>7.5468394369500549E-2</v>
      </c>
      <c r="F897" s="49">
        <f t="shared" si="823"/>
        <v>4.362176795401887E-2</v>
      </c>
      <c r="G897" s="20">
        <f t="shared" si="794"/>
        <v>4.362176795401887E-2</v>
      </c>
      <c r="H897" s="49">
        <f t="shared" si="824"/>
        <v>30.028513813831619</v>
      </c>
      <c r="I897" s="20">
        <f t="shared" si="795"/>
        <v>30.028513813831619</v>
      </c>
      <c r="J897" s="57">
        <f t="shared" si="825"/>
        <v>0</v>
      </c>
      <c r="K897" s="16">
        <f t="shared" si="796"/>
        <v>30.028513813831619</v>
      </c>
      <c r="L897" s="34">
        <f t="shared" si="826"/>
        <v>1</v>
      </c>
      <c r="M897" s="49">
        <f t="shared" si="841"/>
        <v>59.971514914858787</v>
      </c>
      <c r="N897" s="20">
        <f t="shared" si="842"/>
        <v>59.971514914858787</v>
      </c>
      <c r="O897" s="16">
        <f t="shared" si="827"/>
        <v>30.028485085141213</v>
      </c>
      <c r="P897" s="49">
        <f t="shared" si="843"/>
        <v>4.3621767954018877E-2</v>
      </c>
      <c r="Q897" s="20">
        <f t="shared" si="797"/>
        <v>4.3621767954018877E-2</v>
      </c>
      <c r="R897" s="49">
        <f t="shared" si="844"/>
        <v>8.7168435154679966E-2</v>
      </c>
      <c r="S897" s="20">
        <f t="shared" si="798"/>
        <v>8.7168435154679966E-2</v>
      </c>
      <c r="T897" s="57">
        <f t="shared" si="845"/>
        <v>-8.3787024894151019E-2</v>
      </c>
      <c r="U897" s="16">
        <f t="shared" si="828"/>
        <v>-8.3186305246504694E-3</v>
      </c>
      <c r="V897" s="16">
        <f t="shared" si="846"/>
        <v>-8.3186305246504694E-3</v>
      </c>
      <c r="W897" s="34">
        <f t="shared" si="799"/>
        <v>4</v>
      </c>
      <c r="X897" s="49">
        <f t="shared" si="847"/>
        <v>59.971486535219803</v>
      </c>
      <c r="Y897" s="20">
        <f t="shared" si="848"/>
        <v>59.971486535219803</v>
      </c>
      <c r="Z897" s="16">
        <f t="shared" si="829"/>
        <v>30.028513464780197</v>
      </c>
      <c r="AA897" s="49">
        <f t="shared" si="800"/>
        <v>-4.808284930218747E-3</v>
      </c>
      <c r="AB897" s="20">
        <f t="shared" si="830"/>
        <v>359.99519171506978</v>
      </c>
      <c r="AC897" s="49">
        <f t="shared" si="831"/>
        <v>9.6082890065604821E-3</v>
      </c>
      <c r="AD897" s="20">
        <f t="shared" si="832"/>
        <v>359.99039171099344</v>
      </c>
      <c r="AF897" s="58">
        <f t="shared" si="849"/>
        <v>6.1115096022960751</v>
      </c>
      <c r="AG897" s="51">
        <f t="shared" si="833"/>
        <v>366.69057613776454</v>
      </c>
      <c r="AH897" s="16">
        <f t="shared" si="834"/>
        <v>250.0163019121122</v>
      </c>
      <c r="AI897" s="52">
        <f t="shared" si="801"/>
        <v>159.85487295736922</v>
      </c>
      <c r="AJ897" s="52">
        <f t="shared" si="835"/>
        <v>4.8430052884214092E-2</v>
      </c>
      <c r="AK897" s="16">
        <f t="shared" si="850"/>
        <v>42.16130241160289</v>
      </c>
      <c r="AL897" s="16">
        <f t="shared" si="851"/>
        <v>42.156494126672669</v>
      </c>
      <c r="AM897" s="32">
        <f t="shared" si="802"/>
        <v>6.1115095378825739</v>
      </c>
      <c r="AN897" s="32">
        <f t="shared" si="803"/>
        <v>-8.8731474783645687E-4</v>
      </c>
      <c r="AO897" s="32">
        <f t="shared" si="804"/>
        <v>4.5305502342436617</v>
      </c>
      <c r="AP897" s="32">
        <f t="shared" si="805"/>
        <v>-8.8731474783645687E-4</v>
      </c>
      <c r="AQ897" s="32">
        <f t="shared" si="806"/>
        <v>4.1017878305227313</v>
      </c>
      <c r="AR897" s="56">
        <f t="shared" si="853"/>
        <v>4860.8621274319703</v>
      </c>
      <c r="AS897" s="56">
        <f t="shared" si="853"/>
        <v>-0.29226185849013497</v>
      </c>
      <c r="AT897" s="56">
        <f t="shared" si="853"/>
        <v>1873.232272461576</v>
      </c>
      <c r="AU897" s="55">
        <f t="shared" si="837"/>
        <v>0.31005890174502254</v>
      </c>
      <c r="AV897" s="56">
        <f t="shared" si="807"/>
        <v>11548.511339026218</v>
      </c>
      <c r="AW897" s="53">
        <f t="shared" si="808"/>
        <v>1.0321161217273042E-2</v>
      </c>
      <c r="AX897" s="53">
        <f t="shared" si="809"/>
        <v>9.6761523077977488E-2</v>
      </c>
      <c r="AY897" s="56">
        <f t="shared" si="810"/>
        <v>676.6292120138545</v>
      </c>
      <c r="AZ897" s="56">
        <f t="shared" si="811"/>
        <v>399.63718239342307</v>
      </c>
      <c r="BA897" s="53">
        <f t="shared" si="812"/>
        <v>7.4403432051347793E-3</v>
      </c>
      <c r="BB897" s="56">
        <f t="shared" si="813"/>
        <v>277.12440245113856</v>
      </c>
      <c r="BC897" s="56">
        <f t="shared" si="814"/>
        <v>-0.13237283070714057</v>
      </c>
      <c r="BD897" s="53">
        <f t="shared" si="815"/>
        <v>-1.1830454042143169E-7</v>
      </c>
      <c r="BE897" s="32">
        <f t="shared" si="816"/>
        <v>6.1115094839915347</v>
      </c>
      <c r="BF897" s="53">
        <f t="shared" si="817"/>
        <v>1.2975728745464402E-6</v>
      </c>
      <c r="BG897" s="51">
        <f t="shared" si="838"/>
        <v>6.1115107815644096</v>
      </c>
      <c r="BH897" s="51">
        <f t="shared" si="818"/>
        <v>-8.9372221280265458E-3</v>
      </c>
      <c r="BI897" s="51">
        <f t="shared" si="819"/>
        <v>-8.3787008747309863E-2</v>
      </c>
    </row>
    <row r="898" spans="1:61" ht="12.75" customHeight="1" x14ac:dyDescent="0.2">
      <c r="A898" s="45">
        <f t="shared" si="820"/>
        <v>872</v>
      </c>
      <c r="B898" s="57">
        <f t="shared" si="839"/>
        <v>9.6761523077977488E-2</v>
      </c>
      <c r="C898" s="16">
        <f t="shared" si="821"/>
        <v>8.7153234071422503E-2</v>
      </c>
      <c r="D898" s="34">
        <f t="shared" si="822"/>
        <v>1</v>
      </c>
      <c r="E898" s="49">
        <f t="shared" si="840"/>
        <v>7.5455212024573906E-2</v>
      </c>
      <c r="F898" s="49">
        <f t="shared" si="823"/>
        <v>4.3614198228541852E-2</v>
      </c>
      <c r="G898" s="20">
        <f t="shared" si="794"/>
        <v>4.3614198228541852E-2</v>
      </c>
      <c r="H898" s="49">
        <f t="shared" si="824"/>
        <v>30.028542183467994</v>
      </c>
      <c r="I898" s="20">
        <f t="shared" si="795"/>
        <v>30.028542183467994</v>
      </c>
      <c r="J898" s="57">
        <f t="shared" si="825"/>
        <v>0</v>
      </c>
      <c r="K898" s="16">
        <f t="shared" si="796"/>
        <v>30.028542183467994</v>
      </c>
      <c r="L898" s="34">
        <f t="shared" si="826"/>
        <v>1</v>
      </c>
      <c r="M898" s="49">
        <f t="shared" si="841"/>
        <v>59.971486535219803</v>
      </c>
      <c r="N898" s="20">
        <f t="shared" si="842"/>
        <v>59.971486535219803</v>
      </c>
      <c r="O898" s="16">
        <f t="shared" si="827"/>
        <v>30.028513464780197</v>
      </c>
      <c r="P898" s="49">
        <f t="shared" si="843"/>
        <v>4.3614198228541831E-2</v>
      </c>
      <c r="Q898" s="20">
        <f t="shared" si="797"/>
        <v>4.3614198228541831E-2</v>
      </c>
      <c r="R898" s="49">
        <f t="shared" si="844"/>
        <v>8.7153234071404351E-2</v>
      </c>
      <c r="S898" s="20">
        <f t="shared" si="798"/>
        <v>8.7153234071404351E-2</v>
      </c>
      <c r="T898" s="57">
        <f t="shared" si="845"/>
        <v>-8.3787008747309863E-2</v>
      </c>
      <c r="U898" s="16">
        <f t="shared" si="828"/>
        <v>-8.3317967227359568E-3</v>
      </c>
      <c r="V898" s="16">
        <f t="shared" si="846"/>
        <v>-8.3317967227359568E-3</v>
      </c>
      <c r="W898" s="34">
        <f t="shared" si="799"/>
        <v>4</v>
      </c>
      <c r="X898" s="49">
        <f t="shared" si="847"/>
        <v>59.971458166689601</v>
      </c>
      <c r="Y898" s="20">
        <f t="shared" si="848"/>
        <v>59.971458166689601</v>
      </c>
      <c r="Z898" s="16">
        <f t="shared" si="829"/>
        <v>30.028541833310399</v>
      </c>
      <c r="AA898" s="49">
        <f t="shared" si="800"/>
        <v>-4.8159006807367167E-3</v>
      </c>
      <c r="AB898" s="20">
        <f t="shared" si="830"/>
        <v>359.99518409931926</v>
      </c>
      <c r="AC898" s="49">
        <f t="shared" si="831"/>
        <v>9.6234991329036557E-3</v>
      </c>
      <c r="AD898" s="20">
        <f t="shared" si="832"/>
        <v>359.99037650086711</v>
      </c>
      <c r="AF898" s="58">
        <f t="shared" si="849"/>
        <v>6.1115107815644096</v>
      </c>
      <c r="AG898" s="51">
        <f t="shared" si="833"/>
        <v>366.6906468938646</v>
      </c>
      <c r="AH898" s="16">
        <f t="shared" si="834"/>
        <v>250.01635015490768</v>
      </c>
      <c r="AI898" s="52">
        <f t="shared" si="801"/>
        <v>159.85493464812004</v>
      </c>
      <c r="AJ898" s="52">
        <f t="shared" si="835"/>
        <v>4.8430098909307162E-2</v>
      </c>
      <c r="AK898" s="16">
        <f t="shared" si="850"/>
        <v>42.209732510512197</v>
      </c>
      <c r="AL898" s="16">
        <f t="shared" si="851"/>
        <v>42.204916609831457</v>
      </c>
      <c r="AM898" s="32">
        <f t="shared" si="802"/>
        <v>6.1115107169468352</v>
      </c>
      <c r="AN898" s="32">
        <f t="shared" si="803"/>
        <v>-8.8871930452952719E-4</v>
      </c>
      <c r="AO898" s="32">
        <f t="shared" si="804"/>
        <v>4.5270829388960214</v>
      </c>
      <c r="AP898" s="32">
        <f t="shared" si="805"/>
        <v>-8.8871930452952719E-4</v>
      </c>
      <c r="AQ898" s="32">
        <f t="shared" si="806"/>
        <v>4.1056160692047889</v>
      </c>
      <c r="AR898" s="56">
        <f t="shared" si="853"/>
        <v>4865.3892103708667</v>
      </c>
      <c r="AS898" s="56">
        <f t="shared" si="853"/>
        <v>-0.29315057779466452</v>
      </c>
      <c r="AT898" s="56">
        <f t="shared" si="853"/>
        <v>1877.3378885307809</v>
      </c>
      <c r="AU898" s="55">
        <f t="shared" si="837"/>
        <v>0.31005890174502254</v>
      </c>
      <c r="AV898" s="56">
        <f t="shared" si="807"/>
        <v>11548.515795795798</v>
      </c>
      <c r="AW898" s="53">
        <f t="shared" si="808"/>
        <v>1.0321165200387054E-2</v>
      </c>
      <c r="AX898" s="53">
        <f t="shared" si="809"/>
        <v>9.676154174894544E-2</v>
      </c>
      <c r="AY898" s="56">
        <f t="shared" si="810"/>
        <v>676.62908145245456</v>
      </c>
      <c r="AZ898" s="56">
        <f t="shared" si="811"/>
        <v>399.63733662030006</v>
      </c>
      <c r="BA898" s="53">
        <f t="shared" si="812"/>
        <v>7.4403432051347793E-3</v>
      </c>
      <c r="BB898" s="56">
        <f t="shared" si="813"/>
        <v>277.12450939822213</v>
      </c>
      <c r="BC898" s="56">
        <f t="shared" si="814"/>
        <v>-0.13276456606763531</v>
      </c>
      <c r="BD898" s="53">
        <f t="shared" si="815"/>
        <v>-1.1865464301833607E-7</v>
      </c>
      <c r="BE898" s="32">
        <f t="shared" si="816"/>
        <v>6.1115106629097662</v>
      </c>
      <c r="BF898" s="53">
        <f t="shared" si="817"/>
        <v>1.2996265901581244E-6</v>
      </c>
      <c r="BG898" s="51">
        <f t="shared" si="838"/>
        <v>6.1115119625363565</v>
      </c>
      <c r="BH898" s="51">
        <f t="shared" si="818"/>
        <v>-8.9372221277281352E-3</v>
      </c>
      <c r="BI898" s="51">
        <f t="shared" si="819"/>
        <v>-8.3786992577091476E-2</v>
      </c>
    </row>
    <row r="899" spans="1:61" ht="12.75" customHeight="1" x14ac:dyDescent="0.2">
      <c r="A899" s="45">
        <f t="shared" si="820"/>
        <v>873</v>
      </c>
      <c r="B899" s="57">
        <f t="shared" si="839"/>
        <v>9.676154174894544E-2</v>
      </c>
      <c r="C899" s="16">
        <f t="shared" si="821"/>
        <v>8.7138042616061284E-2</v>
      </c>
      <c r="D899" s="34">
        <f t="shared" si="822"/>
        <v>1</v>
      </c>
      <c r="E899" s="49">
        <f t="shared" si="840"/>
        <v>7.5442038033101982E-2</v>
      </c>
      <c r="F899" s="49">
        <f t="shared" si="823"/>
        <v>4.3606633294591905E-2</v>
      </c>
      <c r="G899" s="20">
        <f t="shared" si="794"/>
        <v>4.3606633294591905E-2</v>
      </c>
      <c r="H899" s="49">
        <f t="shared" si="824"/>
        <v>30.028570542003688</v>
      </c>
      <c r="I899" s="20">
        <f t="shared" si="795"/>
        <v>30.028570542003688</v>
      </c>
      <c r="J899" s="57">
        <f t="shared" si="825"/>
        <v>0</v>
      </c>
      <c r="K899" s="16">
        <f t="shared" si="796"/>
        <v>30.028570542003688</v>
      </c>
      <c r="L899" s="34">
        <f t="shared" si="826"/>
        <v>1</v>
      </c>
      <c r="M899" s="49">
        <f t="shared" si="841"/>
        <v>59.971458166689601</v>
      </c>
      <c r="N899" s="20">
        <f t="shared" si="842"/>
        <v>59.971458166689601</v>
      </c>
      <c r="O899" s="16">
        <f t="shared" si="827"/>
        <v>30.028541833310399</v>
      </c>
      <c r="P899" s="49">
        <f t="shared" si="843"/>
        <v>4.3606633294591905E-2</v>
      </c>
      <c r="Q899" s="20">
        <f t="shared" si="797"/>
        <v>4.3606633294591905E-2</v>
      </c>
      <c r="R899" s="49">
        <f t="shared" si="844"/>
        <v>8.7138042616481989E-2</v>
      </c>
      <c r="S899" s="20">
        <f t="shared" si="798"/>
        <v>8.7138042616481989E-2</v>
      </c>
      <c r="T899" s="57">
        <f t="shared" si="845"/>
        <v>-8.3786992577091476E-2</v>
      </c>
      <c r="U899" s="16">
        <f t="shared" si="828"/>
        <v>-8.344954543989494E-3</v>
      </c>
      <c r="V899" s="16">
        <f t="shared" si="846"/>
        <v>-8.344954543989494E-3</v>
      </c>
      <c r="W899" s="34">
        <f t="shared" si="799"/>
        <v>4</v>
      </c>
      <c r="X899" s="49">
        <f t="shared" si="847"/>
        <v>59.971429809261146</v>
      </c>
      <c r="Y899" s="20">
        <f t="shared" si="848"/>
        <v>59.971429809261146</v>
      </c>
      <c r="Z899" s="16">
        <f t="shared" si="829"/>
        <v>30.028570190738854</v>
      </c>
      <c r="AA899" s="49">
        <f t="shared" si="800"/>
        <v>-4.8235116045577146E-3</v>
      </c>
      <c r="AB899" s="20">
        <f t="shared" si="830"/>
        <v>359.99517648839543</v>
      </c>
      <c r="AC899" s="49">
        <f t="shared" si="831"/>
        <v>9.6386996260591426E-3</v>
      </c>
      <c r="AD899" s="20">
        <f t="shared" si="832"/>
        <v>359.99036130037393</v>
      </c>
      <c r="AF899" s="58">
        <f t="shared" si="849"/>
        <v>6.1115119625363565</v>
      </c>
      <c r="AG899" s="51">
        <f t="shared" si="833"/>
        <v>366.6907177521814</v>
      </c>
      <c r="AH899" s="16">
        <f t="shared" si="834"/>
        <v>250.01639846739641</v>
      </c>
      <c r="AI899" s="52">
        <f t="shared" si="801"/>
        <v>159.85499642800337</v>
      </c>
      <c r="AJ899" s="52">
        <f t="shared" si="835"/>
        <v>4.8430144899157312E-2</v>
      </c>
      <c r="AK899" s="16">
        <f t="shared" si="850"/>
        <v>42.258162655411354</v>
      </c>
      <c r="AL899" s="16">
        <f t="shared" si="851"/>
        <v>42.253339143806784</v>
      </c>
      <c r="AM899" s="32">
        <f t="shared" si="802"/>
        <v>6.1115118977145162</v>
      </c>
      <c r="AN899" s="32">
        <f t="shared" si="803"/>
        <v>-8.9012296848945533E-4</v>
      </c>
      <c r="AO899" s="32">
        <f t="shared" si="804"/>
        <v>4.523612406367298</v>
      </c>
      <c r="AP899" s="32">
        <f t="shared" si="805"/>
        <v>-8.9012296848945533E-4</v>
      </c>
      <c r="AQ899" s="32">
        <f t="shared" si="806"/>
        <v>4.1094413820939151</v>
      </c>
      <c r="AR899" s="56">
        <f t="shared" si="853"/>
        <v>4869.9128227772344</v>
      </c>
      <c r="AS899" s="56">
        <f t="shared" si="853"/>
        <v>-0.29404070076315397</v>
      </c>
      <c r="AT899" s="56">
        <f t="shared" si="853"/>
        <v>1881.4473299128749</v>
      </c>
      <c r="AU899" s="55">
        <f t="shared" si="837"/>
        <v>0.31005890174502254</v>
      </c>
      <c r="AV899" s="56">
        <f t="shared" si="807"/>
        <v>11548.520259004647</v>
      </c>
      <c r="AW899" s="53">
        <f t="shared" si="808"/>
        <v>1.0321169189255986E-2</v>
      </c>
      <c r="AX899" s="53">
        <f t="shared" si="809"/>
        <v>9.6761560446886177E-2</v>
      </c>
      <c r="AY899" s="56">
        <f t="shared" si="810"/>
        <v>676.62895070249147</v>
      </c>
      <c r="AZ899" s="56">
        <f t="shared" si="811"/>
        <v>399.63749107000842</v>
      </c>
      <c r="BA899" s="53">
        <f t="shared" si="812"/>
        <v>7.4403432051347793E-3</v>
      </c>
      <c r="BB899" s="56">
        <f t="shared" si="813"/>
        <v>277.12461649982583</v>
      </c>
      <c r="BC899" s="56">
        <f t="shared" si="814"/>
        <v>-0.13315686734279097</v>
      </c>
      <c r="BD899" s="53">
        <f t="shared" si="815"/>
        <v>-1.1900525138574879E-7</v>
      </c>
      <c r="BE899" s="32">
        <f t="shared" si="816"/>
        <v>6.1115118435311055</v>
      </c>
      <c r="BF899" s="53">
        <f t="shared" si="817"/>
        <v>1.3016789991183865E-6</v>
      </c>
      <c r="BG899" s="51">
        <f t="shared" si="838"/>
        <v>6.1115131452101048</v>
      </c>
      <c r="BH899" s="51">
        <f t="shared" si="818"/>
        <v>-8.9372221274294453E-3</v>
      </c>
      <c r="BI899" s="51">
        <f t="shared" si="819"/>
        <v>-8.3786976383520714E-2</v>
      </c>
    </row>
    <row r="900" spans="1:61" ht="12.75" customHeight="1" x14ac:dyDescent="0.2">
      <c r="A900" s="45">
        <f t="shared" si="820"/>
        <v>874</v>
      </c>
      <c r="B900" s="57">
        <f t="shared" si="839"/>
        <v>9.6761560446886177E-2</v>
      </c>
      <c r="C900" s="16">
        <f t="shared" si="821"/>
        <v>8.7122860820841197E-2</v>
      </c>
      <c r="D900" s="34">
        <f t="shared" si="822"/>
        <v>1</v>
      </c>
      <c r="E900" s="49">
        <f t="shared" si="840"/>
        <v>7.5428872421101939E-2</v>
      </c>
      <c r="F900" s="49">
        <f t="shared" si="823"/>
        <v>4.359907316724642E-2</v>
      </c>
      <c r="G900" s="20">
        <f t="shared" si="794"/>
        <v>4.359907316724642E-2</v>
      </c>
      <c r="H900" s="49">
        <f t="shared" si="824"/>
        <v>30.028598889445711</v>
      </c>
      <c r="I900" s="20">
        <f t="shared" si="795"/>
        <v>30.028598889445711</v>
      </c>
      <c r="J900" s="57">
        <f t="shared" si="825"/>
        <v>0</v>
      </c>
      <c r="K900" s="16">
        <f t="shared" si="796"/>
        <v>30.028598889445711</v>
      </c>
      <c r="L900" s="34">
        <f t="shared" si="826"/>
        <v>1</v>
      </c>
      <c r="M900" s="49">
        <f t="shared" si="841"/>
        <v>59.97142980926116</v>
      </c>
      <c r="N900" s="20">
        <f t="shared" si="842"/>
        <v>59.97142980926116</v>
      </c>
      <c r="O900" s="16">
        <f t="shared" si="827"/>
        <v>30.02857019073884</v>
      </c>
      <c r="P900" s="49">
        <f t="shared" si="843"/>
        <v>4.3599073167246406E-2</v>
      </c>
      <c r="Q900" s="20">
        <f t="shared" si="797"/>
        <v>4.3599073167246406E-2</v>
      </c>
      <c r="R900" s="49">
        <f t="shared" si="844"/>
        <v>8.7122860820039089E-2</v>
      </c>
      <c r="S900" s="20">
        <f t="shared" si="798"/>
        <v>8.7122860820039089E-2</v>
      </c>
      <c r="T900" s="57">
        <f t="shared" si="845"/>
        <v>-8.3786976383520714E-2</v>
      </c>
      <c r="U900" s="16">
        <f t="shared" si="828"/>
        <v>-8.3581039624187753E-3</v>
      </c>
      <c r="V900" s="16">
        <f t="shared" si="846"/>
        <v>-8.3581039624187753E-3</v>
      </c>
      <c r="W900" s="34">
        <f t="shared" si="799"/>
        <v>4</v>
      </c>
      <c r="X900" s="49">
        <f t="shared" si="847"/>
        <v>59.971401462927396</v>
      </c>
      <c r="Y900" s="20">
        <f t="shared" si="848"/>
        <v>59.971401462927396</v>
      </c>
      <c r="Z900" s="16">
        <f t="shared" si="829"/>
        <v>30.028598537072604</v>
      </c>
      <c r="AA900" s="49">
        <f t="shared" si="800"/>
        <v>-4.8311176866323493E-3</v>
      </c>
      <c r="AB900" s="20">
        <f t="shared" si="830"/>
        <v>359.99516888231335</v>
      </c>
      <c r="AC900" s="49">
        <f t="shared" si="831"/>
        <v>9.6538904182938527E-3</v>
      </c>
      <c r="AD900" s="20">
        <f t="shared" si="832"/>
        <v>359.99034610958171</v>
      </c>
      <c r="AF900" s="58">
        <f t="shared" si="849"/>
        <v>6.1115131452101048</v>
      </c>
      <c r="AG900" s="51">
        <f t="shared" si="833"/>
        <v>366.69078871260632</v>
      </c>
      <c r="AH900" s="16">
        <f t="shared" si="834"/>
        <v>250.01644684950432</v>
      </c>
      <c r="AI900" s="52">
        <f t="shared" si="801"/>
        <v>159.85505829692465</v>
      </c>
      <c r="AJ900" s="52">
        <f t="shared" si="835"/>
        <v>4.843019085387823E-2</v>
      </c>
      <c r="AK900" s="16">
        <f t="shared" si="850"/>
        <v>42.306592846265232</v>
      </c>
      <c r="AL900" s="16">
        <f t="shared" si="851"/>
        <v>42.301761728578583</v>
      </c>
      <c r="AM900" s="32">
        <f t="shared" si="802"/>
        <v>6.1115130801838076</v>
      </c>
      <c r="AN900" s="32">
        <f t="shared" si="803"/>
        <v>-8.9152573694413679E-4</v>
      </c>
      <c r="AO900" s="32">
        <f t="shared" si="804"/>
        <v>4.5201386391220897</v>
      </c>
      <c r="AP900" s="32">
        <f t="shared" si="805"/>
        <v>-8.9152573694413679E-4</v>
      </c>
      <c r="AQ900" s="32">
        <f t="shared" si="806"/>
        <v>4.1132637664479139</v>
      </c>
      <c r="AR900" s="56">
        <f t="shared" si="853"/>
        <v>4874.4329614163562</v>
      </c>
      <c r="AS900" s="56">
        <f t="shared" si="853"/>
        <v>-0.29493222650009809</v>
      </c>
      <c r="AT900" s="56">
        <f t="shared" si="853"/>
        <v>1885.5605936793229</v>
      </c>
      <c r="AU900" s="55">
        <f t="shared" si="837"/>
        <v>0.31005890174502254</v>
      </c>
      <c r="AV900" s="56">
        <f t="shared" si="807"/>
        <v>11548.524728645925</v>
      </c>
      <c r="AW900" s="53">
        <f t="shared" si="808"/>
        <v>1.0321173183873723E-2</v>
      </c>
      <c r="AX900" s="53">
        <f t="shared" si="809"/>
        <v>9.6761579171771001E-2</v>
      </c>
      <c r="AY900" s="56">
        <f t="shared" si="810"/>
        <v>676.62881976416588</v>
      </c>
      <c r="AZ900" s="56">
        <f t="shared" si="811"/>
        <v>399.63764574231163</v>
      </c>
      <c r="BA900" s="53">
        <f t="shared" si="812"/>
        <v>7.4403432051347793E-3</v>
      </c>
      <c r="BB900" s="56">
        <f t="shared" si="813"/>
        <v>277.12472375578574</v>
      </c>
      <c r="BC900" s="56">
        <f t="shared" si="814"/>
        <v>-0.13354973393148839</v>
      </c>
      <c r="BD900" s="53">
        <f t="shared" si="815"/>
        <v>-1.193563649864363E-7</v>
      </c>
      <c r="BE900" s="32">
        <f t="shared" si="816"/>
        <v>6.11151302585374</v>
      </c>
      <c r="BF900" s="53">
        <f t="shared" si="817"/>
        <v>1.3037300973728433E-6</v>
      </c>
      <c r="BG900" s="51">
        <f t="shared" si="838"/>
        <v>6.1115143295838372</v>
      </c>
      <c r="BH900" s="51">
        <f t="shared" si="818"/>
        <v>-8.9372221271304727E-3</v>
      </c>
      <c r="BI900" s="51">
        <f t="shared" si="819"/>
        <v>-8.378696016662239E-2</v>
      </c>
    </row>
    <row r="901" spans="1:61" ht="12.75" customHeight="1" x14ac:dyDescent="0.2">
      <c r="A901" s="45">
        <f t="shared" si="820"/>
        <v>875</v>
      </c>
      <c r="B901" s="57">
        <f t="shared" si="839"/>
        <v>9.6761579171771001E-2</v>
      </c>
      <c r="C901" s="16">
        <f t="shared" si="821"/>
        <v>8.7107688753462753E-2</v>
      </c>
      <c r="D901" s="34">
        <f t="shared" si="822"/>
        <v>1</v>
      </c>
      <c r="E901" s="49">
        <f t="shared" si="840"/>
        <v>7.5415715247170279E-2</v>
      </c>
      <c r="F901" s="49">
        <f t="shared" si="823"/>
        <v>4.3591517880414307E-2</v>
      </c>
      <c r="G901" s="20">
        <f t="shared" si="794"/>
        <v>4.3591517880414307E-2</v>
      </c>
      <c r="H901" s="49">
        <f t="shared" si="824"/>
        <v>30.02862722580117</v>
      </c>
      <c r="I901" s="20">
        <f t="shared" si="795"/>
        <v>30.02862722580117</v>
      </c>
      <c r="J901" s="57">
        <f t="shared" si="825"/>
        <v>0</v>
      </c>
      <c r="K901" s="16">
        <f t="shared" si="796"/>
        <v>30.02862722580117</v>
      </c>
      <c r="L901" s="34">
        <f t="shared" si="826"/>
        <v>1</v>
      </c>
      <c r="M901" s="49">
        <f t="shared" si="841"/>
        <v>59.971401462927396</v>
      </c>
      <c r="N901" s="20">
        <f t="shared" si="842"/>
        <v>59.971401462927396</v>
      </c>
      <c r="O901" s="16">
        <f t="shared" si="827"/>
        <v>30.028598537072604</v>
      </c>
      <c r="P901" s="49">
        <f t="shared" si="843"/>
        <v>4.3591517880414307E-2</v>
      </c>
      <c r="Q901" s="20">
        <f t="shared" si="797"/>
        <v>4.3591517880414307E-2</v>
      </c>
      <c r="R901" s="49">
        <f t="shared" si="844"/>
        <v>8.7107688754096121E-2</v>
      </c>
      <c r="S901" s="20">
        <f t="shared" si="798"/>
        <v>8.7107688754096121E-2</v>
      </c>
      <c r="T901" s="57">
        <f t="shared" si="845"/>
        <v>-8.378696016662239E-2</v>
      </c>
      <c r="U901" s="16">
        <f t="shared" si="828"/>
        <v>-8.3712449194521116E-3</v>
      </c>
      <c r="V901" s="16">
        <f t="shared" si="846"/>
        <v>-8.3712449194521116E-3</v>
      </c>
      <c r="W901" s="34">
        <f t="shared" si="799"/>
        <v>4</v>
      </c>
      <c r="X901" s="49">
        <f t="shared" si="847"/>
        <v>59.971373127681247</v>
      </c>
      <c r="Y901" s="20">
        <f t="shared" si="848"/>
        <v>59.971373127681247</v>
      </c>
      <c r="Z901" s="16">
        <f t="shared" si="829"/>
        <v>30.028626872318753</v>
      </c>
      <c r="AA901" s="49">
        <f t="shared" si="800"/>
        <v>-4.8387188930797808E-3</v>
      </c>
      <c r="AB901" s="20">
        <f t="shared" si="830"/>
        <v>359.9951612811069</v>
      </c>
      <c r="AC901" s="49">
        <f t="shared" si="831"/>
        <v>9.6690714045477005E-3</v>
      </c>
      <c r="AD901" s="20">
        <f t="shared" si="832"/>
        <v>359.99033092859543</v>
      </c>
      <c r="AF901" s="58">
        <f t="shared" si="849"/>
        <v>6.1115143295838372</v>
      </c>
      <c r="AG901" s="51">
        <f t="shared" si="833"/>
        <v>366.69085977503022</v>
      </c>
      <c r="AH901" s="16">
        <f t="shared" si="834"/>
        <v>250.01649530115699</v>
      </c>
      <c r="AI901" s="52">
        <f t="shared" si="801"/>
        <v>159.85512025478866</v>
      </c>
      <c r="AJ901" s="52">
        <f t="shared" si="835"/>
        <v>4.8430236773526758E-2</v>
      </c>
      <c r="AK901" s="16">
        <f t="shared" si="850"/>
        <v>42.355023083038759</v>
      </c>
      <c r="AL901" s="16">
        <f t="shared" si="851"/>
        <v>42.350184364145662</v>
      </c>
      <c r="AM901" s="32">
        <f t="shared" si="802"/>
        <v>6.1115142643528921</v>
      </c>
      <c r="AN901" s="32">
        <f t="shared" si="803"/>
        <v>-8.9292760364634727E-4</v>
      </c>
      <c r="AO901" s="32">
        <f t="shared" si="804"/>
        <v>4.5166616396259611</v>
      </c>
      <c r="AP901" s="32">
        <f t="shared" si="805"/>
        <v>-8.9292760364634727E-4</v>
      </c>
      <c r="AQ901" s="32">
        <f t="shared" si="806"/>
        <v>4.1170832195281406</v>
      </c>
      <c r="AR901" s="56">
        <f t="shared" si="853"/>
        <v>4878.9496230559826</v>
      </c>
      <c r="AS901" s="56">
        <f t="shared" si="853"/>
        <v>-0.29582515410374444</v>
      </c>
      <c r="AT901" s="56">
        <f t="shared" si="853"/>
        <v>1889.6776768988511</v>
      </c>
      <c r="AU901" s="55">
        <f t="shared" si="837"/>
        <v>0.31005890174502254</v>
      </c>
      <c r="AV901" s="56">
        <f t="shared" si="807"/>
        <v>11548.529204712759</v>
      </c>
      <c r="AW901" s="53">
        <f t="shared" si="808"/>
        <v>1.0321177184234118E-2</v>
      </c>
      <c r="AX901" s="53">
        <f t="shared" si="809"/>
        <v>9.6761597923571016E-2</v>
      </c>
      <c r="AY901" s="56">
        <f t="shared" si="810"/>
        <v>676.6286886376796</v>
      </c>
      <c r="AZ901" s="56">
        <f t="shared" si="811"/>
        <v>399.63780063697163</v>
      </c>
      <c r="BA901" s="53">
        <f t="shared" si="812"/>
        <v>7.4403432051347793E-3</v>
      </c>
      <c r="BB901" s="56">
        <f t="shared" si="813"/>
        <v>277.12483116593671</v>
      </c>
      <c r="BC901" s="56">
        <f t="shared" si="814"/>
        <v>-0.13394316522874306</v>
      </c>
      <c r="BD901" s="53">
        <f t="shared" si="815"/>
        <v>-1.1970798327971052E-7</v>
      </c>
      <c r="BE901" s="32">
        <f t="shared" si="816"/>
        <v>6.1115142098758541</v>
      </c>
      <c r="BF901" s="53">
        <f t="shared" si="817"/>
        <v>1.3057798757852521E-6</v>
      </c>
      <c r="BG901" s="51">
        <f t="shared" si="838"/>
        <v>6.1115155156557304</v>
      </c>
      <c r="BH901" s="51">
        <f t="shared" si="818"/>
        <v>-8.9372221268312242E-3</v>
      </c>
      <c r="BI901" s="51">
        <f t="shared" si="819"/>
        <v>-8.3786943926421512E-2</v>
      </c>
    </row>
    <row r="902" spans="1:61" ht="12.75" customHeight="1" x14ac:dyDescent="0.2">
      <c r="A902" s="45">
        <f t="shared" si="820"/>
        <v>876</v>
      </c>
      <c r="B902" s="57">
        <f t="shared" si="839"/>
        <v>9.6761597923571016E-2</v>
      </c>
      <c r="C902" s="16">
        <f t="shared" si="821"/>
        <v>8.7092526518972591E-2</v>
      </c>
      <c r="D902" s="34">
        <f t="shared" si="822"/>
        <v>1</v>
      </c>
      <c r="E902" s="49">
        <f t="shared" si="840"/>
        <v>7.5402566602236737E-2</v>
      </c>
      <c r="F902" s="49">
        <f t="shared" si="823"/>
        <v>4.3583967486693895E-2</v>
      </c>
      <c r="G902" s="20">
        <f t="shared" si="794"/>
        <v>4.3583967486693895E-2</v>
      </c>
      <c r="H902" s="49">
        <f t="shared" si="824"/>
        <v>30.028655551077218</v>
      </c>
      <c r="I902" s="20">
        <f t="shared" si="795"/>
        <v>30.028655551077218</v>
      </c>
      <c r="J902" s="57">
        <f t="shared" si="825"/>
        <v>0</v>
      </c>
      <c r="K902" s="16">
        <f t="shared" si="796"/>
        <v>30.028655551077218</v>
      </c>
      <c r="L902" s="34">
        <f t="shared" si="826"/>
        <v>1</v>
      </c>
      <c r="M902" s="49">
        <f t="shared" si="841"/>
        <v>59.971373127681247</v>
      </c>
      <c r="N902" s="20">
        <f t="shared" si="842"/>
        <v>59.971373127681247</v>
      </c>
      <c r="O902" s="16">
        <f t="shared" si="827"/>
        <v>30.028626872318753</v>
      </c>
      <c r="P902" s="49">
        <f t="shared" si="843"/>
        <v>4.3583967486693888E-2</v>
      </c>
      <c r="Q902" s="20">
        <f t="shared" si="797"/>
        <v>4.3583967486693888E-2</v>
      </c>
      <c r="R902" s="49">
        <f t="shared" si="844"/>
        <v>8.7092526515799962E-2</v>
      </c>
      <c r="S902" s="20">
        <f t="shared" si="798"/>
        <v>8.7092526515799962E-2</v>
      </c>
      <c r="T902" s="57">
        <f t="shared" si="845"/>
        <v>-8.3786943926421512E-2</v>
      </c>
      <c r="U902" s="16">
        <f t="shared" si="828"/>
        <v>-8.3843773241847747E-3</v>
      </c>
      <c r="V902" s="16">
        <f t="shared" si="846"/>
        <v>-8.3843773241847747E-3</v>
      </c>
      <c r="W902" s="34">
        <f t="shared" si="799"/>
        <v>4</v>
      </c>
      <c r="X902" s="49">
        <f t="shared" si="847"/>
        <v>59.971344803515521</v>
      </c>
      <c r="Y902" s="20">
        <f t="shared" si="848"/>
        <v>59.971344803515521</v>
      </c>
      <c r="Z902" s="16">
        <f t="shared" si="829"/>
        <v>30.028655196484479</v>
      </c>
      <c r="AA902" s="49">
        <f t="shared" si="800"/>
        <v>-4.8463151713299853E-3</v>
      </c>
      <c r="AB902" s="20">
        <f t="shared" si="830"/>
        <v>359.99515368482867</v>
      </c>
      <c r="AC902" s="49">
        <f t="shared" si="831"/>
        <v>9.6842425556486408E-3</v>
      </c>
      <c r="AD902" s="20">
        <f t="shared" si="832"/>
        <v>359.99031575744436</v>
      </c>
      <c r="AF902" s="58">
        <f t="shared" si="849"/>
        <v>6.1115155156557304</v>
      </c>
      <c r="AG902" s="51">
        <f t="shared" si="833"/>
        <v>366.69093093934384</v>
      </c>
      <c r="AH902" s="16">
        <f t="shared" si="834"/>
        <v>250.01654382227991</v>
      </c>
      <c r="AI902" s="52">
        <f t="shared" si="801"/>
        <v>159.85518230150032</v>
      </c>
      <c r="AJ902" s="52">
        <f t="shared" si="835"/>
        <v>4.8430282658046053E-2</v>
      </c>
      <c r="AK902" s="16">
        <f t="shared" si="850"/>
        <v>42.403453365696805</v>
      </c>
      <c r="AL902" s="16">
        <f t="shared" si="851"/>
        <v>42.39860705052547</v>
      </c>
      <c r="AM902" s="32">
        <f t="shared" si="802"/>
        <v>6.11151545021995</v>
      </c>
      <c r="AN902" s="32">
        <f t="shared" si="803"/>
        <v>-8.9432855890001482E-4</v>
      </c>
      <c r="AO902" s="32">
        <f t="shared" si="804"/>
        <v>4.5131814103454566</v>
      </c>
      <c r="AP902" s="32">
        <f t="shared" si="805"/>
        <v>-8.9432855890001482E-4</v>
      </c>
      <c r="AQ902" s="32">
        <f t="shared" si="806"/>
        <v>4.1208997385994914</v>
      </c>
      <c r="AR902" s="56">
        <f t="shared" si="853"/>
        <v>4883.4628044663277</v>
      </c>
      <c r="AS902" s="56">
        <f t="shared" si="853"/>
        <v>-0.29671948266264447</v>
      </c>
      <c r="AT902" s="56">
        <f t="shared" si="853"/>
        <v>1893.7985766374507</v>
      </c>
      <c r="AU902" s="55">
        <f t="shared" si="837"/>
        <v>0.31005890174502254</v>
      </c>
      <c r="AV902" s="56">
        <f t="shared" si="807"/>
        <v>11548.533687198278</v>
      </c>
      <c r="AW902" s="53">
        <f t="shared" si="808"/>
        <v>1.032118119033104E-2</v>
      </c>
      <c r="AX902" s="53">
        <f t="shared" si="809"/>
        <v>9.6761616702257566E-2</v>
      </c>
      <c r="AY902" s="56">
        <f t="shared" si="810"/>
        <v>676.62855732323419</v>
      </c>
      <c r="AZ902" s="56">
        <f t="shared" si="811"/>
        <v>399.63795575375082</v>
      </c>
      <c r="BA902" s="53">
        <f t="shared" si="812"/>
        <v>7.4403432051347793E-3</v>
      </c>
      <c r="BB902" s="56">
        <f t="shared" si="813"/>
        <v>277.12493873011397</v>
      </c>
      <c r="BC902" s="56">
        <f t="shared" si="814"/>
        <v>-0.13433716063059364</v>
      </c>
      <c r="BD902" s="53">
        <f t="shared" si="815"/>
        <v>-1.2006010572579777E-7</v>
      </c>
      <c r="BE902" s="32">
        <f t="shared" si="816"/>
        <v>6.1115153955956245</v>
      </c>
      <c r="BF902" s="53">
        <f t="shared" si="817"/>
        <v>1.3078283201759334E-6</v>
      </c>
      <c r="BG902" s="51">
        <f t="shared" si="838"/>
        <v>6.1115167034239448</v>
      </c>
      <c r="BH902" s="51">
        <f t="shared" si="818"/>
        <v>-8.9372221265316982E-3</v>
      </c>
      <c r="BI902" s="51">
        <f t="shared" si="819"/>
        <v>-8.3786927662943059E-2</v>
      </c>
    </row>
    <row r="903" spans="1:61" ht="12.75" customHeight="1" x14ac:dyDescent="0.2">
      <c r="A903" s="45">
        <f t="shared" si="820"/>
        <v>877</v>
      </c>
      <c r="B903" s="57">
        <f t="shared" si="839"/>
        <v>9.6761616702257566E-2</v>
      </c>
      <c r="C903" s="16">
        <f t="shared" si="821"/>
        <v>8.707737414664507E-2</v>
      </c>
      <c r="D903" s="34">
        <f t="shared" si="822"/>
        <v>1</v>
      </c>
      <c r="E903" s="49">
        <f t="shared" si="840"/>
        <v>7.5389426511629234E-2</v>
      </c>
      <c r="F903" s="49">
        <f t="shared" si="823"/>
        <v>4.3576422000764822E-2</v>
      </c>
      <c r="G903" s="20">
        <f t="shared" si="794"/>
        <v>4.3576422000764822E-2</v>
      </c>
      <c r="H903" s="49">
        <f t="shared" si="824"/>
        <v>30.028683865281081</v>
      </c>
      <c r="I903" s="20">
        <f t="shared" si="795"/>
        <v>30.028683865281081</v>
      </c>
      <c r="J903" s="57">
        <f t="shared" si="825"/>
        <v>0</v>
      </c>
      <c r="K903" s="16">
        <f t="shared" si="796"/>
        <v>30.028683865281081</v>
      </c>
      <c r="L903" s="34">
        <f t="shared" si="826"/>
        <v>1</v>
      </c>
      <c r="M903" s="49">
        <f t="shared" si="841"/>
        <v>59.971344803515507</v>
      </c>
      <c r="N903" s="20">
        <f t="shared" si="842"/>
        <v>59.971344803515507</v>
      </c>
      <c r="O903" s="16">
        <f t="shared" si="827"/>
        <v>30.028655196484493</v>
      </c>
      <c r="P903" s="49">
        <f t="shared" si="843"/>
        <v>4.3576422000764815E-2</v>
      </c>
      <c r="Q903" s="20">
        <f t="shared" si="797"/>
        <v>4.3576422000764815E-2</v>
      </c>
      <c r="R903" s="49">
        <f t="shared" si="844"/>
        <v>8.7077374147935413E-2</v>
      </c>
      <c r="S903" s="20">
        <f t="shared" si="798"/>
        <v>8.7077374147935413E-2</v>
      </c>
      <c r="T903" s="57">
        <f t="shared" si="845"/>
        <v>-8.3786927662943059E-2</v>
      </c>
      <c r="U903" s="16">
        <f t="shared" si="828"/>
        <v>-8.3975011513138242E-3</v>
      </c>
      <c r="V903" s="16">
        <f t="shared" si="846"/>
        <v>-8.3975011513138242E-3</v>
      </c>
      <c r="W903" s="34">
        <f t="shared" si="799"/>
        <v>4</v>
      </c>
      <c r="X903" s="49">
        <f t="shared" si="847"/>
        <v>59.971316490423007</v>
      </c>
      <c r="Y903" s="20">
        <f t="shared" si="848"/>
        <v>59.971316490423007</v>
      </c>
      <c r="Z903" s="16">
        <f t="shared" si="829"/>
        <v>30.028683509576993</v>
      </c>
      <c r="AA903" s="49">
        <f t="shared" si="800"/>
        <v>-4.8539065067317476E-3</v>
      </c>
      <c r="AB903" s="20">
        <f t="shared" si="830"/>
        <v>359.99514609349325</v>
      </c>
      <c r="AC903" s="49">
        <f t="shared" si="831"/>
        <v>9.6994038050340244E-3</v>
      </c>
      <c r="AD903" s="20">
        <f t="shared" si="832"/>
        <v>359.99030059619497</v>
      </c>
      <c r="AF903" s="58">
        <f t="shared" si="849"/>
        <v>6.1115167034239448</v>
      </c>
      <c r="AG903" s="51">
        <f t="shared" si="833"/>
        <v>366.69100220543669</v>
      </c>
      <c r="AH903" s="16">
        <f t="shared" si="834"/>
        <v>250.01659241279776</v>
      </c>
      <c r="AI903" s="52">
        <f t="shared" si="801"/>
        <v>159.85524443696323</v>
      </c>
      <c r="AJ903" s="52">
        <f t="shared" si="835"/>
        <v>4.8430328507492959E-2</v>
      </c>
      <c r="AK903" s="16">
        <f t="shared" si="850"/>
        <v>42.451883694204298</v>
      </c>
      <c r="AL903" s="16">
        <f t="shared" si="851"/>
        <v>42.447029787697545</v>
      </c>
      <c r="AM903" s="32">
        <f t="shared" si="802"/>
        <v>6.1115166377831418</v>
      </c>
      <c r="AN903" s="32">
        <f t="shared" si="803"/>
        <v>-8.9572860000654091E-4</v>
      </c>
      <c r="AO903" s="32">
        <f t="shared" si="804"/>
        <v>4.5096979537521502</v>
      </c>
      <c r="AP903" s="32">
        <f t="shared" si="805"/>
        <v>-8.9572860000654091E-4</v>
      </c>
      <c r="AQ903" s="32">
        <f t="shared" si="806"/>
        <v>4.124713320925931</v>
      </c>
      <c r="AR903" s="56">
        <f t="shared" si="853"/>
        <v>4887.9725024200798</v>
      </c>
      <c r="AS903" s="56">
        <f t="shared" si="853"/>
        <v>-0.297615211262651</v>
      </c>
      <c r="AT903" s="56">
        <f t="shared" si="853"/>
        <v>1897.9232899583765</v>
      </c>
      <c r="AU903" s="55">
        <f t="shared" si="837"/>
        <v>0.31005890174502254</v>
      </c>
      <c r="AV903" s="56">
        <f t="shared" si="807"/>
        <v>11548.538176095519</v>
      </c>
      <c r="AW903" s="53">
        <f t="shared" si="808"/>
        <v>1.0321185202158255E-2</v>
      </c>
      <c r="AX903" s="53">
        <f t="shared" si="809"/>
        <v>9.6761635507801341E-2</v>
      </c>
      <c r="AY903" s="56">
        <f t="shared" si="810"/>
        <v>676.62842582103406</v>
      </c>
      <c r="AZ903" s="56">
        <f t="shared" si="811"/>
        <v>399.63811109240805</v>
      </c>
      <c r="BA903" s="53">
        <f t="shared" si="812"/>
        <v>7.4403432051347793E-3</v>
      </c>
      <c r="BB903" s="56">
        <f t="shared" si="813"/>
        <v>277.12504644815044</v>
      </c>
      <c r="BC903" s="56">
        <f t="shared" si="814"/>
        <v>-0.13473171952443863</v>
      </c>
      <c r="BD903" s="53">
        <f t="shared" si="815"/>
        <v>-1.2041273177720245E-7</v>
      </c>
      <c r="BE903" s="32">
        <f t="shared" si="816"/>
        <v>6.1115165830112135</v>
      </c>
      <c r="BF903" s="53">
        <f t="shared" si="817"/>
        <v>1.3098754265980351E-6</v>
      </c>
      <c r="BG903" s="51">
        <f t="shared" si="838"/>
        <v>6.1115178928866403</v>
      </c>
      <c r="BH903" s="51">
        <f t="shared" si="818"/>
        <v>-8.9372221262319015E-3</v>
      </c>
      <c r="BI903" s="51">
        <f t="shared" si="819"/>
        <v>-8.37869113762124E-2</v>
      </c>
    </row>
    <row r="904" spans="1:61" ht="12.75" customHeight="1" x14ac:dyDescent="0.2">
      <c r="A904" s="45">
        <f t="shared" si="820"/>
        <v>878</v>
      </c>
      <c r="B904" s="57">
        <f t="shared" si="839"/>
        <v>9.6761635507801341E-2</v>
      </c>
      <c r="C904" s="16">
        <f t="shared" si="821"/>
        <v>8.7062231702759618E-2</v>
      </c>
      <c r="D904" s="34">
        <f t="shared" si="822"/>
        <v>1</v>
      </c>
      <c r="E904" s="49">
        <f t="shared" si="840"/>
        <v>7.5376295032713689E-2</v>
      </c>
      <c r="F904" s="49">
        <f t="shared" si="823"/>
        <v>4.3568881455825298E-2</v>
      </c>
      <c r="G904" s="20">
        <f t="shared" si="794"/>
        <v>4.3568881455825298E-2</v>
      </c>
      <c r="H904" s="49">
        <f t="shared" si="824"/>
        <v>30.028712168419961</v>
      </c>
      <c r="I904" s="20">
        <f t="shared" si="795"/>
        <v>30.028712168419961</v>
      </c>
      <c r="J904" s="57">
        <f t="shared" si="825"/>
        <v>0</v>
      </c>
      <c r="K904" s="16">
        <f t="shared" si="796"/>
        <v>30.028712168419961</v>
      </c>
      <c r="L904" s="34">
        <f t="shared" si="826"/>
        <v>1</v>
      </c>
      <c r="M904" s="49">
        <f t="shared" si="841"/>
        <v>59.971316490423007</v>
      </c>
      <c r="N904" s="20">
        <f t="shared" si="842"/>
        <v>59.971316490423007</v>
      </c>
      <c r="O904" s="16">
        <f t="shared" si="827"/>
        <v>30.028683509576993</v>
      </c>
      <c r="P904" s="49">
        <f t="shared" si="843"/>
        <v>4.3568881455825298E-2</v>
      </c>
      <c r="Q904" s="20">
        <f t="shared" si="797"/>
        <v>4.3568881455825298E-2</v>
      </c>
      <c r="R904" s="49">
        <f t="shared" si="844"/>
        <v>8.7062231701709417E-2</v>
      </c>
      <c r="S904" s="20">
        <f t="shared" si="798"/>
        <v>8.7062231701709417E-2</v>
      </c>
      <c r="T904" s="57">
        <f t="shared" si="845"/>
        <v>-8.37869113762124E-2</v>
      </c>
      <c r="U904" s="16">
        <f t="shared" si="828"/>
        <v>-8.4106163434987113E-3</v>
      </c>
      <c r="V904" s="16">
        <f t="shared" si="846"/>
        <v>-8.4106163434987113E-3</v>
      </c>
      <c r="W904" s="34">
        <f t="shared" si="799"/>
        <v>4</v>
      </c>
      <c r="X904" s="49">
        <f t="shared" si="847"/>
        <v>59.971288188396471</v>
      </c>
      <c r="Y904" s="20">
        <f t="shared" si="848"/>
        <v>59.971288188396471</v>
      </c>
      <c r="Z904" s="16">
        <f t="shared" si="829"/>
        <v>30.028711811603529</v>
      </c>
      <c r="AA904" s="49">
        <f t="shared" si="800"/>
        <v>-4.8614928661154695E-3</v>
      </c>
      <c r="AB904" s="20">
        <f t="shared" si="830"/>
        <v>359.9951385071339</v>
      </c>
      <c r="AC904" s="49">
        <f t="shared" si="831"/>
        <v>9.714555049005048E-3</v>
      </c>
      <c r="AD904" s="20">
        <f t="shared" si="832"/>
        <v>359.99028544495098</v>
      </c>
      <c r="AF904" s="58">
        <f t="shared" si="849"/>
        <v>6.1115178928866403</v>
      </c>
      <c r="AG904" s="51">
        <f t="shared" si="833"/>
        <v>366.69107357319842</v>
      </c>
      <c r="AH904" s="16">
        <f t="shared" si="834"/>
        <v>250.01664107263531</v>
      </c>
      <c r="AI904" s="52">
        <f t="shared" si="801"/>
        <v>159.8553066610813</v>
      </c>
      <c r="AJ904" s="52">
        <f t="shared" si="835"/>
        <v>4.8430374321924319E-2</v>
      </c>
      <c r="AK904" s="16">
        <f t="shared" si="850"/>
        <v>42.500314068526222</v>
      </c>
      <c r="AL904" s="16">
        <f t="shared" si="851"/>
        <v>42.495452575660124</v>
      </c>
      <c r="AM904" s="32">
        <f t="shared" si="802"/>
        <v>6.111517827040629</v>
      </c>
      <c r="AN904" s="32">
        <f t="shared" si="803"/>
        <v>-8.9712772084999412E-4</v>
      </c>
      <c r="AO904" s="32">
        <f t="shared" si="804"/>
        <v>4.5062112723185974</v>
      </c>
      <c r="AP904" s="32">
        <f t="shared" si="805"/>
        <v>-8.9712772084999412E-4</v>
      </c>
      <c r="AQ904" s="32">
        <f t="shared" si="806"/>
        <v>4.1285239637749731</v>
      </c>
      <c r="AR904" s="56">
        <f t="shared" si="853"/>
        <v>4892.4787136923987</v>
      </c>
      <c r="AS904" s="56">
        <f t="shared" si="853"/>
        <v>-0.29851233898350099</v>
      </c>
      <c r="AT904" s="56">
        <f t="shared" si="853"/>
        <v>1902.0518139221515</v>
      </c>
      <c r="AU904" s="55">
        <f t="shared" si="837"/>
        <v>0.31005890174502254</v>
      </c>
      <c r="AV904" s="56">
        <f t="shared" si="807"/>
        <v>11548.542671397536</v>
      </c>
      <c r="AW904" s="53">
        <f t="shared" si="808"/>
        <v>1.0321189219709564E-2</v>
      </c>
      <c r="AX904" s="53">
        <f t="shared" si="809"/>
        <v>9.6761654340173309E-2</v>
      </c>
      <c r="AY904" s="56">
        <f t="shared" si="810"/>
        <v>676.6282941312827</v>
      </c>
      <c r="AZ904" s="56">
        <f t="shared" si="811"/>
        <v>399.63826665270324</v>
      </c>
      <c r="BA904" s="53">
        <f t="shared" si="812"/>
        <v>7.4403432051347793E-3</v>
      </c>
      <c r="BB904" s="56">
        <f t="shared" si="813"/>
        <v>277.12515431987941</v>
      </c>
      <c r="BC904" s="56">
        <f t="shared" si="814"/>
        <v>-0.13512684129995023</v>
      </c>
      <c r="BD904" s="53">
        <f t="shared" si="815"/>
        <v>-1.2076586088846107E-7</v>
      </c>
      <c r="BE904" s="32">
        <f t="shared" si="816"/>
        <v>6.111517772120779</v>
      </c>
      <c r="BF904" s="53">
        <f t="shared" si="817"/>
        <v>1.3119211861073513E-6</v>
      </c>
      <c r="BG904" s="51">
        <f t="shared" si="838"/>
        <v>6.1115190840419649</v>
      </c>
      <c r="BH904" s="51">
        <f t="shared" si="818"/>
        <v>-8.9372221259318325E-3</v>
      </c>
      <c r="BI904" s="51">
        <f t="shared" si="819"/>
        <v>-8.3786895066254738E-2</v>
      </c>
    </row>
    <row r="905" spans="1:61" ht="12.75" customHeight="1" x14ac:dyDescent="0.2">
      <c r="A905" s="45">
        <f t="shared" si="820"/>
        <v>879</v>
      </c>
      <c r="B905" s="57">
        <f t="shared" si="839"/>
        <v>9.6761654340173309E-2</v>
      </c>
      <c r="C905" s="16">
        <f t="shared" si="821"/>
        <v>8.7047099291169161E-2</v>
      </c>
      <c r="D905" s="34">
        <f t="shared" si="822"/>
        <v>1</v>
      </c>
      <c r="E905" s="49">
        <f t="shared" si="840"/>
        <v>7.5363172255386024E-2</v>
      </c>
      <c r="F905" s="49">
        <f t="shared" si="823"/>
        <v>4.3561345903876843E-2</v>
      </c>
      <c r="G905" s="20">
        <f t="shared" si="794"/>
        <v>4.3561345903876843E-2</v>
      </c>
      <c r="H905" s="49">
        <f t="shared" si="824"/>
        <v>30.028740460501183</v>
      </c>
      <c r="I905" s="20">
        <f t="shared" si="795"/>
        <v>30.028740460501183</v>
      </c>
      <c r="J905" s="57">
        <f t="shared" si="825"/>
        <v>0</v>
      </c>
      <c r="K905" s="16">
        <f t="shared" si="796"/>
        <v>30.028740460501183</v>
      </c>
      <c r="L905" s="34">
        <f t="shared" si="826"/>
        <v>1</v>
      </c>
      <c r="M905" s="49">
        <f t="shared" si="841"/>
        <v>59.971288188396471</v>
      </c>
      <c r="N905" s="20">
        <f t="shared" si="842"/>
        <v>59.971288188396471</v>
      </c>
      <c r="O905" s="16">
        <f t="shared" si="827"/>
        <v>30.028711811603529</v>
      </c>
      <c r="P905" s="49">
        <f t="shared" si="843"/>
        <v>4.3561345903876836E-2</v>
      </c>
      <c r="Q905" s="20">
        <f t="shared" si="797"/>
        <v>4.3561345903876836E-2</v>
      </c>
      <c r="R905" s="49">
        <f t="shared" si="844"/>
        <v>8.7047099291176655E-2</v>
      </c>
      <c r="S905" s="20">
        <f t="shared" si="798"/>
        <v>8.7047099291176655E-2</v>
      </c>
      <c r="T905" s="57">
        <f t="shared" si="845"/>
        <v>-8.3786895066254738E-2</v>
      </c>
      <c r="U905" s="16">
        <f t="shared" si="828"/>
        <v>-8.423722810868714E-3</v>
      </c>
      <c r="V905" s="16">
        <f t="shared" si="846"/>
        <v>-8.423722810868714E-3</v>
      </c>
      <c r="W905" s="34">
        <f t="shared" si="799"/>
        <v>4</v>
      </c>
      <c r="X905" s="49">
        <f t="shared" si="847"/>
        <v>59.971259897428595</v>
      </c>
      <c r="Y905" s="20">
        <f t="shared" si="848"/>
        <v>59.971259897428595</v>
      </c>
      <c r="Z905" s="16">
        <f t="shared" si="829"/>
        <v>30.028740102571405</v>
      </c>
      <c r="AA905" s="49">
        <f t="shared" si="800"/>
        <v>-4.8690741975083813E-3</v>
      </c>
      <c r="AB905" s="20">
        <f t="shared" si="830"/>
        <v>359.99513092580247</v>
      </c>
      <c r="AC905" s="49">
        <f t="shared" si="831"/>
        <v>9.7296962593565496E-3</v>
      </c>
      <c r="AD905" s="20">
        <f t="shared" si="832"/>
        <v>359.99027030374066</v>
      </c>
      <c r="AF905" s="58">
        <f t="shared" si="849"/>
        <v>6.1115190840419649</v>
      </c>
      <c r="AG905" s="51">
        <f t="shared" si="833"/>
        <v>366.69114504251792</v>
      </c>
      <c r="AH905" s="16">
        <f t="shared" si="834"/>
        <v>250.01668980171678</v>
      </c>
      <c r="AI905" s="52">
        <f t="shared" si="801"/>
        <v>159.85536897375766</v>
      </c>
      <c r="AJ905" s="52">
        <f t="shared" si="835"/>
        <v>4.8430420101396976E-2</v>
      </c>
      <c r="AK905" s="16">
        <f t="shared" si="850"/>
        <v>42.548744488627619</v>
      </c>
      <c r="AL905" s="16">
        <f t="shared" si="851"/>
        <v>42.54387541443009</v>
      </c>
      <c r="AM905" s="32">
        <f t="shared" si="802"/>
        <v>6.1115190179905623</v>
      </c>
      <c r="AN905" s="32">
        <f t="shared" si="803"/>
        <v>-8.9852591184456671E-4</v>
      </c>
      <c r="AO905" s="32">
        <f t="shared" si="804"/>
        <v>4.5027213685183138</v>
      </c>
      <c r="AP905" s="32">
        <f t="shared" si="805"/>
        <v>-8.9852591184456671E-4</v>
      </c>
      <c r="AQ905" s="32">
        <f t="shared" si="806"/>
        <v>4.1323316644176664</v>
      </c>
      <c r="AR905" s="56">
        <f t="shared" si="853"/>
        <v>4896.9814350609167</v>
      </c>
      <c r="AS905" s="56">
        <f t="shared" si="853"/>
        <v>-0.29941086489534557</v>
      </c>
      <c r="AT905" s="56">
        <f t="shared" si="853"/>
        <v>1906.1841455865692</v>
      </c>
      <c r="AU905" s="55">
        <f t="shared" si="837"/>
        <v>0.31005890174502254</v>
      </c>
      <c r="AV905" s="56">
        <f t="shared" si="807"/>
        <v>11548.547173097337</v>
      </c>
      <c r="AW905" s="53">
        <f t="shared" si="808"/>
        <v>1.0321193242978715E-2</v>
      </c>
      <c r="AX905" s="53">
        <f t="shared" si="809"/>
        <v>9.6761673199344117E-2</v>
      </c>
      <c r="AY905" s="56">
        <f t="shared" si="810"/>
        <v>676.62816225418567</v>
      </c>
      <c r="AZ905" s="56">
        <f t="shared" si="811"/>
        <v>399.63842243439416</v>
      </c>
      <c r="BA905" s="53">
        <f t="shared" si="812"/>
        <v>7.4403432051347793E-3</v>
      </c>
      <c r="BB905" s="56">
        <f t="shared" si="813"/>
        <v>277.12526234513314</v>
      </c>
      <c r="BC905" s="56">
        <f t="shared" si="814"/>
        <v>-0.1355225253416279</v>
      </c>
      <c r="BD905" s="53">
        <f t="shared" si="815"/>
        <v>-1.2111949250948711E-7</v>
      </c>
      <c r="BE905" s="32">
        <f t="shared" si="816"/>
        <v>6.1115189629224727</v>
      </c>
      <c r="BF905" s="53">
        <f t="shared" si="817"/>
        <v>1.3139655846854925E-6</v>
      </c>
      <c r="BG905" s="51">
        <f t="shared" si="838"/>
        <v>6.111520276888057</v>
      </c>
      <c r="BH905" s="51">
        <f t="shared" si="818"/>
        <v>-8.9372221256314947E-3</v>
      </c>
      <c r="BI905" s="51">
        <f t="shared" si="819"/>
        <v>-8.3786878733095496E-2</v>
      </c>
    </row>
    <row r="906" spans="1:61" ht="12.75" customHeight="1" x14ac:dyDescent="0.2">
      <c r="A906" s="45">
        <f t="shared" si="820"/>
        <v>880</v>
      </c>
      <c r="B906" s="57">
        <f t="shared" si="839"/>
        <v>9.6761673199344117E-2</v>
      </c>
      <c r="C906" s="16">
        <f t="shared" si="821"/>
        <v>8.7031976940011191E-2</v>
      </c>
      <c r="D906" s="34">
        <f t="shared" si="822"/>
        <v>1</v>
      </c>
      <c r="E906" s="49">
        <f t="shared" si="840"/>
        <v>7.5350058203989628E-2</v>
      </c>
      <c r="F906" s="49">
        <f t="shared" si="823"/>
        <v>4.3553815359030523E-2</v>
      </c>
      <c r="G906" s="20">
        <f t="shared" si="794"/>
        <v>4.3553815359030523E-2</v>
      </c>
      <c r="H906" s="49">
        <f t="shared" si="824"/>
        <v>30.028768741532105</v>
      </c>
      <c r="I906" s="20">
        <f t="shared" si="795"/>
        <v>30.028768741532105</v>
      </c>
      <c r="J906" s="57">
        <f t="shared" si="825"/>
        <v>0</v>
      </c>
      <c r="K906" s="16">
        <f t="shared" si="796"/>
        <v>30.028768741532105</v>
      </c>
      <c r="L906" s="34">
        <f t="shared" si="826"/>
        <v>1</v>
      </c>
      <c r="M906" s="49">
        <f t="shared" si="841"/>
        <v>59.971259897428567</v>
      </c>
      <c r="N906" s="20">
        <f t="shared" si="842"/>
        <v>59.971259897428567</v>
      </c>
      <c r="O906" s="16">
        <f t="shared" si="827"/>
        <v>30.028740102571433</v>
      </c>
      <c r="P906" s="49">
        <f t="shared" si="843"/>
        <v>4.3553815359030551E-2</v>
      </c>
      <c r="Q906" s="20">
        <f t="shared" si="797"/>
        <v>4.3553815359030551E-2</v>
      </c>
      <c r="R906" s="49">
        <f t="shared" si="844"/>
        <v>8.703197694250675E-2</v>
      </c>
      <c r="S906" s="20">
        <f t="shared" si="798"/>
        <v>8.703197694250675E-2</v>
      </c>
      <c r="T906" s="57">
        <f t="shared" si="845"/>
        <v>-8.3786878733095496E-2</v>
      </c>
      <c r="U906" s="16">
        <f t="shared" si="828"/>
        <v>-8.4368205291058679E-3</v>
      </c>
      <c r="V906" s="16">
        <f t="shared" si="846"/>
        <v>-8.4368205291058679E-3</v>
      </c>
      <c r="W906" s="34">
        <f t="shared" si="799"/>
        <v>4</v>
      </c>
      <c r="X906" s="49">
        <f t="shared" si="847"/>
        <v>59.971231617512011</v>
      </c>
      <c r="Y906" s="20">
        <f t="shared" si="848"/>
        <v>59.971231617512011</v>
      </c>
      <c r="Z906" s="16">
        <f t="shared" si="829"/>
        <v>30.028768382487989</v>
      </c>
      <c r="AA906" s="49">
        <f t="shared" si="800"/>
        <v>-4.876650486828304E-3</v>
      </c>
      <c r="AB906" s="20">
        <f t="shared" si="830"/>
        <v>359.99512334951316</v>
      </c>
      <c r="AC906" s="49">
        <f t="shared" si="831"/>
        <v>9.7448274080869281E-3</v>
      </c>
      <c r="AD906" s="20">
        <f t="shared" si="832"/>
        <v>359.9902551725919</v>
      </c>
      <c r="AF906" s="58">
        <f t="shared" si="849"/>
        <v>6.111520276888057</v>
      </c>
      <c r="AG906" s="51">
        <f t="shared" si="833"/>
        <v>366.69121661328342</v>
      </c>
      <c r="AH906" s="16">
        <f t="shared" si="834"/>
        <v>250.01673859996598</v>
      </c>
      <c r="AI906" s="52">
        <f t="shared" si="801"/>
        <v>159.85543137489495</v>
      </c>
      <c r="AJ906" s="52">
        <f t="shared" si="835"/>
        <v>4.8430465845854087E-2</v>
      </c>
      <c r="AK906" s="16">
        <f t="shared" si="850"/>
        <v>42.597174954473473</v>
      </c>
      <c r="AL906" s="16">
        <f t="shared" si="851"/>
        <v>42.592298303986638</v>
      </c>
      <c r="AM906" s="32">
        <f t="shared" si="802"/>
        <v>6.1115202106310793</v>
      </c>
      <c r="AN906" s="32">
        <f t="shared" si="803"/>
        <v>-8.9992317039669758E-4</v>
      </c>
      <c r="AO906" s="32">
        <f t="shared" si="804"/>
        <v>4.4992282448298404</v>
      </c>
      <c r="AP906" s="32">
        <f t="shared" si="805"/>
        <v>-8.9992317039669758E-4</v>
      </c>
      <c r="AQ906" s="32">
        <f t="shared" si="806"/>
        <v>4.1361364201241653</v>
      </c>
      <c r="AR906" s="56">
        <f t="shared" si="853"/>
        <v>4901.4806633057469</v>
      </c>
      <c r="AS906" s="56">
        <f t="shared" si="853"/>
        <v>-0.3003107880657423</v>
      </c>
      <c r="AT906" s="56">
        <f t="shared" si="853"/>
        <v>1910.3202820066933</v>
      </c>
      <c r="AU906" s="55">
        <f t="shared" si="837"/>
        <v>0.31005890174502254</v>
      </c>
      <c r="AV906" s="56">
        <f t="shared" si="807"/>
        <v>11548.551681187882</v>
      </c>
      <c r="AW906" s="53">
        <f t="shared" si="808"/>
        <v>1.0321197271959414E-2</v>
      </c>
      <c r="AX906" s="53">
        <f t="shared" si="809"/>
        <v>9.6761692085284248E-2</v>
      </c>
      <c r="AY906" s="56">
        <f t="shared" si="810"/>
        <v>676.62803018994919</v>
      </c>
      <c r="AZ906" s="56">
        <f t="shared" si="811"/>
        <v>399.63857843723736</v>
      </c>
      <c r="BA906" s="53">
        <f t="shared" si="812"/>
        <v>7.4403432051347793E-3</v>
      </c>
      <c r="BB906" s="56">
        <f t="shared" si="813"/>
        <v>277.12537052374262</v>
      </c>
      <c r="BC906" s="56">
        <f t="shared" si="814"/>
        <v>-0.13591877103078787</v>
      </c>
      <c r="BD906" s="53">
        <f t="shared" si="815"/>
        <v>-1.2147362608734912E-7</v>
      </c>
      <c r="BE906" s="32">
        <f t="shared" si="816"/>
        <v>6.1115201554144312</v>
      </c>
      <c r="BF906" s="53">
        <f t="shared" si="817"/>
        <v>1.3160086185392456E-6</v>
      </c>
      <c r="BG906" s="51">
        <f t="shared" si="838"/>
        <v>6.1115214714230497</v>
      </c>
      <c r="BH906" s="51">
        <f t="shared" si="818"/>
        <v>-8.9372221253308914E-3</v>
      </c>
      <c r="BI906" s="51">
        <f t="shared" si="819"/>
        <v>-8.3786862376760321E-2</v>
      </c>
    </row>
    <row r="907" spans="1:61" ht="12.75" customHeight="1" x14ac:dyDescent="0.2">
      <c r="A907" s="45">
        <f t="shared" si="820"/>
        <v>881</v>
      </c>
      <c r="B907" s="57">
        <f t="shared" si="839"/>
        <v>9.6761692085284248E-2</v>
      </c>
      <c r="C907" s="16">
        <f t="shared" si="821"/>
        <v>8.7016864677195827E-2</v>
      </c>
      <c r="D907" s="34">
        <f t="shared" si="822"/>
        <v>1</v>
      </c>
      <c r="E907" s="49">
        <f t="shared" si="840"/>
        <v>7.5336952902670951E-2</v>
      </c>
      <c r="F907" s="49">
        <f t="shared" si="823"/>
        <v>4.3546289835283747E-2</v>
      </c>
      <c r="G907" s="20">
        <f t="shared" si="794"/>
        <v>4.3546289835283747E-2</v>
      </c>
      <c r="H907" s="49">
        <f t="shared" si="824"/>
        <v>30.028797011520048</v>
      </c>
      <c r="I907" s="20">
        <f t="shared" si="795"/>
        <v>30.028797011520048</v>
      </c>
      <c r="J907" s="57">
        <f t="shared" si="825"/>
        <v>0</v>
      </c>
      <c r="K907" s="16">
        <f t="shared" si="796"/>
        <v>30.028797011520048</v>
      </c>
      <c r="L907" s="34">
        <f t="shared" si="826"/>
        <v>1</v>
      </c>
      <c r="M907" s="49">
        <f t="shared" si="841"/>
        <v>59.971231617512011</v>
      </c>
      <c r="N907" s="20">
        <f t="shared" si="842"/>
        <v>59.971231617512011</v>
      </c>
      <c r="O907" s="16">
        <f t="shared" si="827"/>
        <v>30.028768382487989</v>
      </c>
      <c r="P907" s="49">
        <f t="shared" si="843"/>
        <v>4.3546289835283761E-2</v>
      </c>
      <c r="Q907" s="20">
        <f t="shared" si="797"/>
        <v>4.3546289835283761E-2</v>
      </c>
      <c r="R907" s="49">
        <f t="shared" si="844"/>
        <v>8.7016864677683686E-2</v>
      </c>
      <c r="S907" s="20">
        <f t="shared" si="798"/>
        <v>8.7016864677683686E-2</v>
      </c>
      <c r="T907" s="57">
        <f t="shared" si="845"/>
        <v>-8.3786862376760321E-2</v>
      </c>
      <c r="U907" s="16">
        <f t="shared" si="828"/>
        <v>-8.4499094740893704E-3</v>
      </c>
      <c r="V907" s="16">
        <f t="shared" si="846"/>
        <v>-8.4499094740893704E-3</v>
      </c>
      <c r="W907" s="34">
        <f t="shared" si="799"/>
        <v>4</v>
      </c>
      <c r="X907" s="49">
        <f t="shared" si="847"/>
        <v>59.971203348639385</v>
      </c>
      <c r="Y907" s="20">
        <f t="shared" si="848"/>
        <v>59.971203348639385</v>
      </c>
      <c r="Z907" s="16">
        <f t="shared" si="829"/>
        <v>30.028796651360615</v>
      </c>
      <c r="AA907" s="49">
        <f t="shared" si="800"/>
        <v>-4.8842217201069743E-3</v>
      </c>
      <c r="AB907" s="20">
        <f t="shared" si="830"/>
        <v>359.99511577827991</v>
      </c>
      <c r="AC907" s="49">
        <f t="shared" si="831"/>
        <v>9.7599483552517768E-3</v>
      </c>
      <c r="AD907" s="20">
        <f t="shared" si="832"/>
        <v>359.99024005164478</v>
      </c>
      <c r="AF907" s="58">
        <f t="shared" si="849"/>
        <v>6.1115214714230497</v>
      </c>
      <c r="AG907" s="51">
        <f t="shared" si="833"/>
        <v>366.691288285383</v>
      </c>
      <c r="AH907" s="16">
        <f t="shared" si="834"/>
        <v>250.01678746730661</v>
      </c>
      <c r="AI907" s="52">
        <f t="shared" si="801"/>
        <v>159.85549386439561</v>
      </c>
      <c r="AJ907" s="52">
        <f t="shared" si="835"/>
        <v>4.8430511555352496E-2</v>
      </c>
      <c r="AK907" s="16">
        <f t="shared" si="850"/>
        <v>42.645605466028826</v>
      </c>
      <c r="AL907" s="16">
        <f t="shared" si="851"/>
        <v>42.640721244308736</v>
      </c>
      <c r="AM907" s="32">
        <f t="shared" si="802"/>
        <v>6.1115214049603175</v>
      </c>
      <c r="AN907" s="32">
        <f t="shared" si="803"/>
        <v>-9.0131949393385132E-4</v>
      </c>
      <c r="AO907" s="32">
        <f t="shared" si="804"/>
        <v>4.4957319037340504</v>
      </c>
      <c r="AP907" s="32">
        <f t="shared" si="805"/>
        <v>-9.0131949393385132E-4</v>
      </c>
      <c r="AQ907" s="32">
        <f t="shared" si="806"/>
        <v>4.139938228166689</v>
      </c>
      <c r="AR907" s="56">
        <f t="shared" ref="AR907:AT922" si="854">AR906+AO907</f>
        <v>4905.9763952094809</v>
      </c>
      <c r="AS907" s="56">
        <f t="shared" si="854"/>
        <v>-0.30121210755967615</v>
      </c>
      <c r="AT907" s="56">
        <f t="shared" si="854"/>
        <v>1914.4602202348601</v>
      </c>
      <c r="AU907" s="55">
        <f t="shared" si="837"/>
        <v>0.31005890174502254</v>
      </c>
      <c r="AV907" s="56">
        <f t="shared" si="807"/>
        <v>11548.556195662128</v>
      </c>
      <c r="AW907" s="53">
        <f t="shared" si="808"/>
        <v>1.0321201306645369E-2</v>
      </c>
      <c r="AX907" s="53">
        <f t="shared" si="809"/>
        <v>9.676171099796424E-2</v>
      </c>
      <c r="AY907" s="56">
        <f t="shared" si="810"/>
        <v>676.62789793878017</v>
      </c>
      <c r="AZ907" s="56">
        <f t="shared" si="811"/>
        <v>399.63873466098903</v>
      </c>
      <c r="BA907" s="53">
        <f t="shared" si="812"/>
        <v>7.4403432051347793E-3</v>
      </c>
      <c r="BB907" s="56">
        <f t="shared" si="813"/>
        <v>277.12547885553892</v>
      </c>
      <c r="BC907" s="56">
        <f t="shared" si="814"/>
        <v>-0.13631557774778003</v>
      </c>
      <c r="BD907" s="53">
        <f t="shared" si="815"/>
        <v>-1.2182826106825205E-7</v>
      </c>
      <c r="BE907" s="32">
        <f t="shared" si="816"/>
        <v>6.1115213495947884</v>
      </c>
      <c r="BF907" s="53">
        <f t="shared" si="817"/>
        <v>1.3180502839061534E-6</v>
      </c>
      <c r="BG907" s="51">
        <f t="shared" si="838"/>
        <v>6.1115226676450725</v>
      </c>
      <c r="BH907" s="51">
        <f t="shared" si="818"/>
        <v>-8.9372221250300227E-3</v>
      </c>
      <c r="BI907" s="51">
        <f t="shared" si="819"/>
        <v>-8.3786845997274789E-2</v>
      </c>
    </row>
    <row r="908" spans="1:61" ht="12.75" customHeight="1" x14ac:dyDescent="0.2">
      <c r="A908" s="45">
        <f t="shared" si="820"/>
        <v>882</v>
      </c>
      <c r="B908" s="57">
        <f t="shared" si="839"/>
        <v>9.676171099796424E-2</v>
      </c>
      <c r="C908" s="16">
        <f t="shared" si="821"/>
        <v>8.7001762642728409E-2</v>
      </c>
      <c r="D908" s="34">
        <f t="shared" si="822"/>
        <v>1</v>
      </c>
      <c r="E908" s="49">
        <f t="shared" si="840"/>
        <v>7.5323856472625517E-2</v>
      </c>
      <c r="F908" s="49">
        <f t="shared" si="823"/>
        <v>4.3538769402730389E-2</v>
      </c>
      <c r="G908" s="20">
        <f t="shared" si="794"/>
        <v>4.3538769402730389E-2</v>
      </c>
      <c r="H908" s="49">
        <f t="shared" si="824"/>
        <v>30.028825270472488</v>
      </c>
      <c r="I908" s="20">
        <f t="shared" si="795"/>
        <v>30.028825270472488</v>
      </c>
      <c r="J908" s="57">
        <f t="shared" si="825"/>
        <v>0</v>
      </c>
      <c r="K908" s="16">
        <f t="shared" si="796"/>
        <v>30.028825270472488</v>
      </c>
      <c r="L908" s="34">
        <f t="shared" si="826"/>
        <v>1</v>
      </c>
      <c r="M908" s="49">
        <f t="shared" si="841"/>
        <v>59.971203348639385</v>
      </c>
      <c r="N908" s="20">
        <f t="shared" si="842"/>
        <v>59.971203348639385</v>
      </c>
      <c r="O908" s="16">
        <f t="shared" si="827"/>
        <v>30.028796651360615</v>
      </c>
      <c r="P908" s="49">
        <f t="shared" si="843"/>
        <v>4.3538769402730382E-2</v>
      </c>
      <c r="Q908" s="20">
        <f t="shared" si="797"/>
        <v>4.3538769402730382E-2</v>
      </c>
      <c r="R908" s="49">
        <f t="shared" si="844"/>
        <v>8.7001762644412423E-2</v>
      </c>
      <c r="S908" s="20">
        <f t="shared" si="798"/>
        <v>8.7001762644412423E-2</v>
      </c>
      <c r="T908" s="57">
        <f t="shared" si="845"/>
        <v>-8.3786845997274789E-2</v>
      </c>
      <c r="U908" s="16">
        <f t="shared" si="828"/>
        <v>-8.4629895246492726E-3</v>
      </c>
      <c r="V908" s="16">
        <f t="shared" si="846"/>
        <v>-8.4629895246492726E-3</v>
      </c>
      <c r="W908" s="34">
        <f t="shared" si="799"/>
        <v>4</v>
      </c>
      <c r="X908" s="49">
        <f t="shared" si="847"/>
        <v>59.971175090803236</v>
      </c>
      <c r="Y908" s="20">
        <f t="shared" si="848"/>
        <v>59.971175090803236</v>
      </c>
      <c r="Z908" s="16">
        <f t="shared" si="829"/>
        <v>30.028824909196764</v>
      </c>
      <c r="AA908" s="49">
        <f t="shared" si="800"/>
        <v>-4.8917878272796483E-3</v>
      </c>
      <c r="AB908" s="20">
        <f t="shared" si="830"/>
        <v>359.99510821217274</v>
      </c>
      <c r="AC908" s="49">
        <f t="shared" si="831"/>
        <v>9.77505907363827E-3</v>
      </c>
      <c r="AD908" s="20">
        <f t="shared" si="832"/>
        <v>359.99022494092634</v>
      </c>
      <c r="AF908" s="58">
        <f t="shared" si="849"/>
        <v>6.1115226676450725</v>
      </c>
      <c r="AG908" s="51">
        <f t="shared" si="833"/>
        <v>366.69136005870433</v>
      </c>
      <c r="AH908" s="16">
        <f t="shared" si="834"/>
        <v>250.01683640366207</v>
      </c>
      <c r="AI908" s="52">
        <f t="shared" si="801"/>
        <v>159.8555564421618</v>
      </c>
      <c r="AJ908" s="52">
        <f t="shared" si="835"/>
        <v>4.8430557230005888E-2</v>
      </c>
      <c r="AK908" s="16">
        <f t="shared" si="850"/>
        <v>42.694036023258832</v>
      </c>
      <c r="AL908" s="16">
        <f t="shared" si="851"/>
        <v>42.68914423543157</v>
      </c>
      <c r="AM908" s="32">
        <f t="shared" si="802"/>
        <v>6.1115226009764054</v>
      </c>
      <c r="AN908" s="32">
        <f t="shared" si="803"/>
        <v>-9.0271486953162302E-4</v>
      </c>
      <c r="AO908" s="32">
        <f t="shared" si="804"/>
        <v>4.4922323477100656</v>
      </c>
      <c r="AP908" s="32">
        <f t="shared" si="805"/>
        <v>-9.0271486953162302E-4</v>
      </c>
      <c r="AQ908" s="32">
        <f t="shared" si="806"/>
        <v>4.1437370858239451</v>
      </c>
      <c r="AR908" s="56">
        <f t="shared" si="854"/>
        <v>4910.4686275571912</v>
      </c>
      <c r="AS908" s="56">
        <f t="shared" si="854"/>
        <v>-0.30211482242920779</v>
      </c>
      <c r="AT908" s="56">
        <f t="shared" si="854"/>
        <v>1918.603957320684</v>
      </c>
      <c r="AU908" s="55">
        <f t="shared" si="837"/>
        <v>0.31005890174502254</v>
      </c>
      <c r="AV908" s="56">
        <f t="shared" si="807"/>
        <v>11548.560716513002</v>
      </c>
      <c r="AW908" s="53">
        <f t="shared" si="808"/>
        <v>1.032120534703026E-2</v>
      </c>
      <c r="AX908" s="53">
        <f t="shared" si="809"/>
        <v>9.6761729937354365E-2</v>
      </c>
      <c r="AY908" s="56">
        <f t="shared" si="810"/>
        <v>676.62776550088597</v>
      </c>
      <c r="AZ908" s="56">
        <f t="shared" si="811"/>
        <v>399.63889110540447</v>
      </c>
      <c r="BA908" s="53">
        <f t="shared" si="812"/>
        <v>7.4403432051347793E-3</v>
      </c>
      <c r="BB908" s="56">
        <f t="shared" si="813"/>
        <v>277.12558734035235</v>
      </c>
      <c r="BC908" s="56">
        <f t="shared" si="814"/>
        <v>-0.13671294487085106</v>
      </c>
      <c r="BD908" s="53">
        <f t="shared" si="815"/>
        <v>-1.2218339689652117E-7</v>
      </c>
      <c r="BE908" s="32">
        <f t="shared" si="816"/>
        <v>6.1115225454616757</v>
      </c>
      <c r="BF908" s="53">
        <f t="shared" si="817"/>
        <v>1.3200905618856475E-6</v>
      </c>
      <c r="BG908" s="51">
        <f t="shared" si="838"/>
        <v>6.1115238655522379</v>
      </c>
      <c r="BH908" s="51">
        <f t="shared" si="818"/>
        <v>-8.937222124728892E-3</v>
      </c>
      <c r="BI908" s="51">
        <f t="shared" si="819"/>
        <v>-8.3786829594664589E-2</v>
      </c>
    </row>
    <row r="909" spans="1:61" ht="12.75" customHeight="1" x14ac:dyDescent="0.2">
      <c r="A909" s="45">
        <f t="shared" si="820"/>
        <v>883</v>
      </c>
      <c r="B909" s="57">
        <f t="shared" si="839"/>
        <v>9.6761729937354365E-2</v>
      </c>
      <c r="C909" s="16">
        <f t="shared" si="821"/>
        <v>8.6986670863666404E-2</v>
      </c>
      <c r="D909" s="34">
        <f t="shared" si="822"/>
        <v>1</v>
      </c>
      <c r="E909" s="49">
        <f t="shared" si="840"/>
        <v>7.5310768937261408E-2</v>
      </c>
      <c r="F909" s="49">
        <f t="shared" si="823"/>
        <v>4.3531254074941517E-2</v>
      </c>
      <c r="G909" s="20">
        <f t="shared" si="794"/>
        <v>4.3531254074941517E-2</v>
      </c>
      <c r="H909" s="49">
        <f t="shared" si="824"/>
        <v>30.028853518396911</v>
      </c>
      <c r="I909" s="20">
        <f t="shared" si="795"/>
        <v>30.028853518396911</v>
      </c>
      <c r="J909" s="57">
        <f t="shared" si="825"/>
        <v>0</v>
      </c>
      <c r="K909" s="16">
        <f t="shared" si="796"/>
        <v>30.028853518396911</v>
      </c>
      <c r="L909" s="34">
        <f t="shared" si="826"/>
        <v>1</v>
      </c>
      <c r="M909" s="49">
        <f t="shared" si="841"/>
        <v>59.971175090803236</v>
      </c>
      <c r="N909" s="20">
        <f t="shared" si="842"/>
        <v>59.971175090803236</v>
      </c>
      <c r="O909" s="16">
        <f t="shared" si="827"/>
        <v>30.028824909196764</v>
      </c>
      <c r="P909" s="49">
        <f t="shared" si="843"/>
        <v>4.3531254074941517E-2</v>
      </c>
      <c r="Q909" s="20">
        <f t="shared" si="797"/>
        <v>4.3531254074941517E-2</v>
      </c>
      <c r="R909" s="49">
        <f t="shared" si="844"/>
        <v>8.6986670860580387E-2</v>
      </c>
      <c r="S909" s="20">
        <f t="shared" si="798"/>
        <v>8.6986670860580387E-2</v>
      </c>
      <c r="T909" s="57">
        <f t="shared" si="845"/>
        <v>-8.3786829594664589E-2</v>
      </c>
      <c r="U909" s="16">
        <f t="shared" si="828"/>
        <v>-8.476060657403181E-3</v>
      </c>
      <c r="V909" s="16">
        <f t="shared" si="846"/>
        <v>-8.476060657403181E-3</v>
      </c>
      <c r="W909" s="34">
        <f t="shared" si="799"/>
        <v>4</v>
      </c>
      <c r="X909" s="49">
        <f t="shared" si="847"/>
        <v>59.971146843996074</v>
      </c>
      <c r="Y909" s="20">
        <f t="shared" si="848"/>
        <v>59.971146843996074</v>
      </c>
      <c r="Z909" s="16">
        <f t="shared" si="829"/>
        <v>30.028853156003926</v>
      </c>
      <c r="AA909" s="49">
        <f t="shared" si="800"/>
        <v>-4.8993487948046435E-3</v>
      </c>
      <c r="AB909" s="20">
        <f t="shared" si="830"/>
        <v>359.99510065120518</v>
      </c>
      <c r="AC909" s="49">
        <f t="shared" si="831"/>
        <v>9.7901594989355922E-3</v>
      </c>
      <c r="AD909" s="20">
        <f t="shared" si="832"/>
        <v>359.99020984050105</v>
      </c>
      <c r="AF909" s="58">
        <f t="shared" si="849"/>
        <v>6.1115238655522379</v>
      </c>
      <c r="AG909" s="51">
        <f t="shared" si="833"/>
        <v>366.69143193313425</v>
      </c>
      <c r="AH909" s="16">
        <f t="shared" si="834"/>
        <v>250.0168854089552</v>
      </c>
      <c r="AI909" s="52">
        <f t="shared" si="801"/>
        <v>159.85561910809491</v>
      </c>
      <c r="AJ909" s="52">
        <f t="shared" si="835"/>
        <v>4.8430602869757422E-2</v>
      </c>
      <c r="AK909" s="16">
        <f t="shared" si="850"/>
        <v>42.742466626128589</v>
      </c>
      <c r="AL909" s="16">
        <f t="shared" si="851"/>
        <v>42.737567277333767</v>
      </c>
      <c r="AM909" s="32">
        <f t="shared" si="802"/>
        <v>6.1115237986774584</v>
      </c>
      <c r="AN909" s="32">
        <f t="shared" si="803"/>
        <v>-9.0410929469622093E-4</v>
      </c>
      <c r="AO909" s="32">
        <f t="shared" si="804"/>
        <v>4.4887295792433903</v>
      </c>
      <c r="AP909" s="32">
        <f t="shared" si="805"/>
        <v>-9.0410929469622093E-4</v>
      </c>
      <c r="AQ909" s="32">
        <f t="shared" si="806"/>
        <v>4.1475329903722775</v>
      </c>
      <c r="AR909" s="56">
        <f t="shared" si="854"/>
        <v>4914.9573571364344</v>
      </c>
      <c r="AS909" s="56">
        <f t="shared" si="854"/>
        <v>-0.30301893172390398</v>
      </c>
      <c r="AT909" s="56">
        <f t="shared" si="854"/>
        <v>1922.7514903110564</v>
      </c>
      <c r="AU909" s="55">
        <f t="shared" si="837"/>
        <v>0.31005890174502254</v>
      </c>
      <c r="AV909" s="56">
        <f t="shared" si="807"/>
        <v>11548.565243733387</v>
      </c>
      <c r="AW909" s="53">
        <f t="shared" si="808"/>
        <v>1.0321209393107721E-2</v>
      </c>
      <c r="AX909" s="53">
        <f t="shared" si="809"/>
        <v>9.6761748903424871E-2</v>
      </c>
      <c r="AY909" s="56">
        <f t="shared" si="810"/>
        <v>676.62763287647567</v>
      </c>
      <c r="AZ909" s="56">
        <f t="shared" si="811"/>
        <v>399.63904777023731</v>
      </c>
      <c r="BA909" s="53">
        <f t="shared" si="812"/>
        <v>7.4403432051347793E-3</v>
      </c>
      <c r="BB909" s="56">
        <f t="shared" si="813"/>
        <v>277.12569597801189</v>
      </c>
      <c r="BC909" s="56">
        <f t="shared" si="814"/>
        <v>-0.13711087177352965</v>
      </c>
      <c r="BD909" s="53">
        <f t="shared" si="815"/>
        <v>-1.2253903301226509E-7</v>
      </c>
      <c r="BE909" s="32">
        <f t="shared" si="816"/>
        <v>6.1115237430132048</v>
      </c>
      <c r="BF909" s="53">
        <f t="shared" si="817"/>
        <v>1.3221294488304505E-6</v>
      </c>
      <c r="BG909" s="51">
        <f t="shared" si="838"/>
        <v>6.1115250651426534</v>
      </c>
      <c r="BH909" s="51">
        <f t="shared" si="818"/>
        <v>-8.9372221244275012E-3</v>
      </c>
      <c r="BI909" s="51">
        <f t="shared" si="819"/>
        <v>-8.3786813168955698E-2</v>
      </c>
    </row>
    <row r="910" spans="1:61" ht="12.75" customHeight="1" x14ac:dyDescent="0.2">
      <c r="A910" s="45">
        <f t="shared" si="820"/>
        <v>884</v>
      </c>
      <c r="B910" s="57">
        <f t="shared" si="839"/>
        <v>9.6761748903424871E-2</v>
      </c>
      <c r="C910" s="16">
        <f t="shared" si="821"/>
        <v>8.6971589404470251E-2</v>
      </c>
      <c r="D910" s="34">
        <f t="shared" si="822"/>
        <v>1</v>
      </c>
      <c r="E910" s="49">
        <f t="shared" si="840"/>
        <v>7.529769035236912E-2</v>
      </c>
      <c r="F910" s="49">
        <f t="shared" si="823"/>
        <v>4.3523743884206004E-2</v>
      </c>
      <c r="G910" s="20">
        <f t="shared" si="794"/>
        <v>4.3523743884206004E-2</v>
      </c>
      <c r="H910" s="49">
        <f t="shared" si="824"/>
        <v>30.028881755300816</v>
      </c>
      <c r="I910" s="20">
        <f t="shared" si="795"/>
        <v>30.028881755300816</v>
      </c>
      <c r="J910" s="57">
        <f t="shared" si="825"/>
        <v>0</v>
      </c>
      <c r="K910" s="16">
        <f t="shared" si="796"/>
        <v>30.028881755300816</v>
      </c>
      <c r="L910" s="34">
        <f t="shared" si="826"/>
        <v>1</v>
      </c>
      <c r="M910" s="49">
        <f t="shared" si="841"/>
        <v>59.971146843996088</v>
      </c>
      <c r="N910" s="20">
        <f t="shared" si="842"/>
        <v>59.971146843996088</v>
      </c>
      <c r="O910" s="16">
        <f t="shared" si="827"/>
        <v>30.028853156003912</v>
      </c>
      <c r="P910" s="49">
        <f t="shared" si="843"/>
        <v>4.3523743884205983E-2</v>
      </c>
      <c r="Q910" s="20">
        <f t="shared" si="797"/>
        <v>4.3523743884205983E-2</v>
      </c>
      <c r="R910" s="49">
        <f t="shared" si="844"/>
        <v>8.6971589402762631E-2</v>
      </c>
      <c r="S910" s="20">
        <f t="shared" si="798"/>
        <v>8.6971589402762631E-2</v>
      </c>
      <c r="T910" s="57">
        <f t="shared" si="845"/>
        <v>-8.3786813168955698E-2</v>
      </c>
      <c r="U910" s="16">
        <f t="shared" si="828"/>
        <v>-8.4891228165865779E-3</v>
      </c>
      <c r="V910" s="16">
        <f t="shared" si="846"/>
        <v>-8.4891228165865779E-3</v>
      </c>
      <c r="W910" s="34">
        <f t="shared" si="799"/>
        <v>4</v>
      </c>
      <c r="X910" s="49">
        <f t="shared" si="847"/>
        <v>59.971118608210375</v>
      </c>
      <c r="Y910" s="20">
        <f t="shared" si="848"/>
        <v>59.971118608210375</v>
      </c>
      <c r="Z910" s="16">
        <f t="shared" si="829"/>
        <v>30.028881391789625</v>
      </c>
      <c r="AA910" s="49">
        <f t="shared" si="800"/>
        <v>-4.9069045904226319E-3</v>
      </c>
      <c r="AB910" s="20">
        <f t="shared" si="830"/>
        <v>359.99509309540957</v>
      </c>
      <c r="AC910" s="49">
        <f t="shared" si="831"/>
        <v>9.8052495671637051E-3</v>
      </c>
      <c r="AD910" s="20">
        <f t="shared" si="832"/>
        <v>359.99019475043286</v>
      </c>
      <c r="AF910" s="58">
        <f t="shared" si="849"/>
        <v>6.1115250651426534</v>
      </c>
      <c r="AG910" s="51">
        <f t="shared" si="833"/>
        <v>366.69150390855918</v>
      </c>
      <c r="AH910" s="16">
        <f t="shared" si="834"/>
        <v>250.01693448310854</v>
      </c>
      <c r="AI910" s="52">
        <f t="shared" si="801"/>
        <v>159.85568186209591</v>
      </c>
      <c r="AJ910" s="52">
        <f t="shared" si="835"/>
        <v>4.8430648474607096E-2</v>
      </c>
      <c r="AK910" s="16">
        <f t="shared" si="850"/>
        <v>42.790897274603196</v>
      </c>
      <c r="AL910" s="16">
        <f t="shared" si="851"/>
        <v>42.785990370012769</v>
      </c>
      <c r="AM910" s="32">
        <f t="shared" si="802"/>
        <v>6.1115249980615856</v>
      </c>
      <c r="AN910" s="32">
        <f t="shared" si="803"/>
        <v>-9.0550276347976691E-4</v>
      </c>
      <c r="AO910" s="32">
        <f t="shared" si="804"/>
        <v>4.4852236008204773</v>
      </c>
      <c r="AP910" s="32">
        <f t="shared" si="805"/>
        <v>-9.0550276347976691E-4</v>
      </c>
      <c r="AQ910" s="32">
        <f t="shared" si="806"/>
        <v>4.1513259390915875</v>
      </c>
      <c r="AR910" s="56">
        <f t="shared" si="854"/>
        <v>4919.4425807372545</v>
      </c>
      <c r="AS910" s="56">
        <f t="shared" si="854"/>
        <v>-0.30392443448738377</v>
      </c>
      <c r="AT910" s="56">
        <f t="shared" si="854"/>
        <v>1926.9028162501479</v>
      </c>
      <c r="AU910" s="55">
        <f t="shared" si="837"/>
        <v>0.31005890174502254</v>
      </c>
      <c r="AV910" s="56">
        <f t="shared" si="807"/>
        <v>11548.569777316121</v>
      </c>
      <c r="AW910" s="53">
        <f t="shared" si="808"/>
        <v>1.0321213444871358E-2</v>
      </c>
      <c r="AX910" s="53">
        <f t="shared" si="809"/>
        <v>9.6761767896145698E-2</v>
      </c>
      <c r="AY910" s="56">
        <f t="shared" si="810"/>
        <v>676.62750006575914</v>
      </c>
      <c r="AZ910" s="56">
        <f t="shared" si="811"/>
        <v>399.63920465523978</v>
      </c>
      <c r="BA910" s="53">
        <f t="shared" si="812"/>
        <v>7.4403432051347793E-3</v>
      </c>
      <c r="BB910" s="56">
        <f t="shared" si="813"/>
        <v>277.12580476834592</v>
      </c>
      <c r="BC910" s="56">
        <f t="shared" si="814"/>
        <v>-0.13750935782655915</v>
      </c>
      <c r="BD910" s="53">
        <f t="shared" si="815"/>
        <v>-1.2289516885310317E-7</v>
      </c>
      <c r="BE910" s="32">
        <f t="shared" si="816"/>
        <v>6.1115249422474847</v>
      </c>
      <c r="BF910" s="53">
        <f t="shared" si="817"/>
        <v>1.3241669360421921E-6</v>
      </c>
      <c r="BG910" s="51">
        <f t="shared" si="838"/>
        <v>6.1115262664144208</v>
      </c>
      <c r="BH910" s="51">
        <f t="shared" si="818"/>
        <v>-8.9372221241258536E-3</v>
      </c>
      <c r="BI910" s="51">
        <f t="shared" si="819"/>
        <v>-8.378679672017407E-2</v>
      </c>
    </row>
    <row r="911" spans="1:61" ht="12.75" customHeight="1" x14ac:dyDescent="0.2">
      <c r="A911" s="45">
        <f t="shared" si="820"/>
        <v>885</v>
      </c>
      <c r="B911" s="57">
        <f t="shared" si="839"/>
        <v>9.6761767896145698E-2</v>
      </c>
      <c r="C911" s="16">
        <f t="shared" si="821"/>
        <v>8.6956518329031951E-2</v>
      </c>
      <c r="D911" s="34">
        <f t="shared" si="822"/>
        <v>1</v>
      </c>
      <c r="E911" s="49">
        <f t="shared" si="840"/>
        <v>7.5284620773246935E-2</v>
      </c>
      <c r="F911" s="49">
        <f t="shared" si="823"/>
        <v>4.3516238862528513E-2</v>
      </c>
      <c r="G911" s="20">
        <f t="shared" si="794"/>
        <v>4.3516238862528513E-2</v>
      </c>
      <c r="H911" s="49">
        <f t="shared" si="824"/>
        <v>30.02890998119182</v>
      </c>
      <c r="I911" s="20">
        <f t="shared" si="795"/>
        <v>30.02890998119182</v>
      </c>
      <c r="J911" s="57">
        <f t="shared" si="825"/>
        <v>0</v>
      </c>
      <c r="K911" s="16">
        <f t="shared" si="796"/>
        <v>30.02890998119182</v>
      </c>
      <c r="L911" s="34">
        <f t="shared" si="826"/>
        <v>1</v>
      </c>
      <c r="M911" s="49">
        <f t="shared" si="841"/>
        <v>59.971118608210375</v>
      </c>
      <c r="N911" s="20">
        <f t="shared" si="842"/>
        <v>59.971118608210375</v>
      </c>
      <c r="O911" s="16">
        <f t="shared" si="827"/>
        <v>30.028881391789625</v>
      </c>
      <c r="P911" s="49">
        <f t="shared" si="843"/>
        <v>4.3516238862528499E-2</v>
      </c>
      <c r="Q911" s="20">
        <f t="shared" si="797"/>
        <v>4.3516238862528499E-2</v>
      </c>
      <c r="R911" s="49">
        <f t="shared" si="844"/>
        <v>8.6956518326644291E-2</v>
      </c>
      <c r="S911" s="20">
        <f t="shared" si="798"/>
        <v>8.6956518326644291E-2</v>
      </c>
      <c r="T911" s="57">
        <f t="shared" si="845"/>
        <v>-8.378679672017407E-2</v>
      </c>
      <c r="U911" s="16">
        <f t="shared" si="828"/>
        <v>-8.5021759469271346E-3</v>
      </c>
      <c r="V911" s="16">
        <f t="shared" si="846"/>
        <v>-8.5021759469271346E-3</v>
      </c>
      <c r="W911" s="34">
        <f t="shared" si="799"/>
        <v>4</v>
      </c>
      <c r="X911" s="49">
        <f t="shared" si="847"/>
        <v>59.971090383438558</v>
      </c>
      <c r="Y911" s="20">
        <f t="shared" si="848"/>
        <v>59.971090383438558</v>
      </c>
      <c r="Z911" s="16">
        <f t="shared" si="829"/>
        <v>30.028909616561442</v>
      </c>
      <c r="AA911" s="49">
        <f t="shared" si="800"/>
        <v>-4.9144551821586908E-3</v>
      </c>
      <c r="AB911" s="20">
        <f t="shared" si="830"/>
        <v>359.99508554481787</v>
      </c>
      <c r="AC911" s="49">
        <f t="shared" si="831"/>
        <v>9.8203292147369583E-3</v>
      </c>
      <c r="AD911" s="20">
        <f t="shared" si="832"/>
        <v>359.99017967078527</v>
      </c>
      <c r="AF911" s="58">
        <f t="shared" si="849"/>
        <v>6.1115262664144208</v>
      </c>
      <c r="AG911" s="51">
        <f t="shared" si="833"/>
        <v>366.69157598486527</v>
      </c>
      <c r="AH911" s="16">
        <f t="shared" si="834"/>
        <v>250.01698362604452</v>
      </c>
      <c r="AI911" s="52">
        <f t="shared" si="801"/>
        <v>159.85574470406559</v>
      </c>
      <c r="AJ911" s="52">
        <f t="shared" si="835"/>
        <v>4.8430694044668599E-2</v>
      </c>
      <c r="AK911" s="16">
        <f t="shared" si="850"/>
        <v>42.839327968647865</v>
      </c>
      <c r="AL911" s="16">
        <f t="shared" si="851"/>
        <v>42.834413513465734</v>
      </c>
      <c r="AM911" s="32">
        <f t="shared" si="802"/>
        <v>6.1115261991268888</v>
      </c>
      <c r="AN911" s="32">
        <f t="shared" si="803"/>
        <v>-9.0689526998687531E-4</v>
      </c>
      <c r="AO911" s="32">
        <f t="shared" si="804"/>
        <v>4.4817144149301011</v>
      </c>
      <c r="AP911" s="32">
        <f t="shared" si="805"/>
        <v>-9.0689526998687531E-4</v>
      </c>
      <c r="AQ911" s="32">
        <f t="shared" si="806"/>
        <v>4.1551159292638395</v>
      </c>
      <c r="AR911" s="56">
        <f t="shared" si="854"/>
        <v>4923.9242951521846</v>
      </c>
      <c r="AS911" s="56">
        <f t="shared" si="854"/>
        <v>-0.30483132975737065</v>
      </c>
      <c r="AT911" s="56">
        <f t="shared" si="854"/>
        <v>1931.0579321794116</v>
      </c>
      <c r="AU911" s="55">
        <f t="shared" si="837"/>
        <v>0.31005890174502254</v>
      </c>
      <c r="AV911" s="56">
        <f t="shared" si="807"/>
        <v>11548.574317254041</v>
      </c>
      <c r="AW911" s="53">
        <f t="shared" si="808"/>
        <v>1.0321217502314765E-2</v>
      </c>
      <c r="AX911" s="53">
        <f t="shared" si="809"/>
        <v>9.6761786915486828E-2</v>
      </c>
      <c r="AY911" s="56">
        <f t="shared" si="810"/>
        <v>676.62736706894657</v>
      </c>
      <c r="AZ911" s="56">
        <f t="shared" si="811"/>
        <v>399.63936176016398</v>
      </c>
      <c r="BA911" s="53">
        <f t="shared" si="812"/>
        <v>7.4403432051347793E-3</v>
      </c>
      <c r="BB911" s="56">
        <f t="shared" si="813"/>
        <v>277.12591371118248</v>
      </c>
      <c r="BC911" s="56">
        <f t="shared" si="814"/>
        <v>-0.13790840239988711</v>
      </c>
      <c r="BD911" s="53">
        <f t="shared" si="815"/>
        <v>-1.2325180385594355E-7</v>
      </c>
      <c r="BE911" s="32">
        <f t="shared" si="816"/>
        <v>6.1115261431626173</v>
      </c>
      <c r="BF911" s="53">
        <f t="shared" si="817"/>
        <v>1.3262030148992765E-6</v>
      </c>
      <c r="BG911" s="51">
        <f t="shared" si="838"/>
        <v>6.1115274693656323</v>
      </c>
      <c r="BH911" s="51">
        <f t="shared" si="818"/>
        <v>-8.9372221238239492E-3</v>
      </c>
      <c r="BI911" s="51">
        <f t="shared" si="819"/>
        <v>-8.3786780248345794E-2</v>
      </c>
    </row>
    <row r="912" spans="1:61" ht="12.75" customHeight="1" x14ac:dyDescent="0.2">
      <c r="A912" s="45">
        <f t="shared" si="820"/>
        <v>886</v>
      </c>
      <c r="B912" s="57">
        <f t="shared" si="839"/>
        <v>9.6761786915486828E-2</v>
      </c>
      <c r="C912" s="16">
        <f t="shared" si="821"/>
        <v>8.6941457700731917E-2</v>
      </c>
      <c r="D912" s="34">
        <f t="shared" si="822"/>
        <v>1</v>
      </c>
      <c r="E912" s="49">
        <f t="shared" si="840"/>
        <v>7.5271560254750167E-2</v>
      </c>
      <c r="F912" s="49">
        <f t="shared" si="823"/>
        <v>4.3508739041657724E-2</v>
      </c>
      <c r="G912" s="20">
        <f t="shared" si="794"/>
        <v>4.3508739041657724E-2</v>
      </c>
      <c r="H912" s="49">
        <f t="shared" si="824"/>
        <v>30.028938196077494</v>
      </c>
      <c r="I912" s="20">
        <f t="shared" si="795"/>
        <v>30.028938196077494</v>
      </c>
      <c r="J912" s="57">
        <f t="shared" si="825"/>
        <v>0</v>
      </c>
      <c r="K912" s="16">
        <f t="shared" si="796"/>
        <v>30.028938196077494</v>
      </c>
      <c r="L912" s="34">
        <f t="shared" si="826"/>
        <v>1</v>
      </c>
      <c r="M912" s="49">
        <f t="shared" si="841"/>
        <v>59.971090383438558</v>
      </c>
      <c r="N912" s="20">
        <f t="shared" si="842"/>
        <v>59.971090383438558</v>
      </c>
      <c r="O912" s="16">
        <f t="shared" si="827"/>
        <v>30.028909616561442</v>
      </c>
      <c r="P912" s="49">
        <f t="shared" si="843"/>
        <v>4.3508739041657717E-2</v>
      </c>
      <c r="Q912" s="20">
        <f t="shared" si="797"/>
        <v>4.3508739041657717E-2</v>
      </c>
      <c r="R912" s="49">
        <f t="shared" si="844"/>
        <v>8.694145770048009E-2</v>
      </c>
      <c r="S912" s="20">
        <f t="shared" si="798"/>
        <v>8.694145770048009E-2</v>
      </c>
      <c r="T912" s="57">
        <f t="shared" si="845"/>
        <v>-8.3786780248345794E-2</v>
      </c>
      <c r="U912" s="16">
        <f t="shared" si="828"/>
        <v>-8.5152199935956269E-3</v>
      </c>
      <c r="V912" s="16">
        <f t="shared" si="846"/>
        <v>-8.5152199935956269E-3</v>
      </c>
      <c r="W912" s="34">
        <f t="shared" si="799"/>
        <v>4</v>
      </c>
      <c r="X912" s="49">
        <f t="shared" si="847"/>
        <v>59.971062169672983</v>
      </c>
      <c r="Y912" s="20">
        <f t="shared" si="848"/>
        <v>59.971062169672983</v>
      </c>
      <c r="Z912" s="16">
        <f t="shared" si="829"/>
        <v>30.028937830327017</v>
      </c>
      <c r="AA912" s="49">
        <f t="shared" si="800"/>
        <v>-4.9220005382938879E-3</v>
      </c>
      <c r="AB912" s="20">
        <f t="shared" si="830"/>
        <v>359.99507799946173</v>
      </c>
      <c r="AC912" s="49">
        <f t="shared" si="831"/>
        <v>9.8353983784259282E-3</v>
      </c>
      <c r="AD912" s="20">
        <f t="shared" si="832"/>
        <v>359.99016460162159</v>
      </c>
      <c r="AF912" s="58">
        <f t="shared" si="849"/>
        <v>6.1115274693656323</v>
      </c>
      <c r="AG912" s="51">
        <f t="shared" si="833"/>
        <v>366.69164816193796</v>
      </c>
      <c r="AH912" s="16">
        <f t="shared" si="834"/>
        <v>250.01703283768498</v>
      </c>
      <c r="AI912" s="52">
        <f t="shared" si="801"/>
        <v>159.85580763390416</v>
      </c>
      <c r="AJ912" s="52">
        <f t="shared" si="835"/>
        <v>4.8430739579941928E-2</v>
      </c>
      <c r="AK912" s="16">
        <f t="shared" si="850"/>
        <v>42.887758708227807</v>
      </c>
      <c r="AL912" s="16">
        <f t="shared" si="851"/>
        <v>42.882836707689535</v>
      </c>
      <c r="AM912" s="32">
        <f t="shared" si="802"/>
        <v>6.1115274018714638</v>
      </c>
      <c r="AN912" s="32">
        <f t="shared" si="803"/>
        <v>-9.0828680836941428E-4</v>
      </c>
      <c r="AO912" s="32">
        <f t="shared" si="804"/>
        <v>4.4782020240633589</v>
      </c>
      <c r="AP912" s="32">
        <f t="shared" si="805"/>
        <v>-9.0828680836941428E-4</v>
      </c>
      <c r="AQ912" s="32">
        <f t="shared" si="806"/>
        <v>4.1589029581730568</v>
      </c>
      <c r="AR912" s="56">
        <f t="shared" si="854"/>
        <v>4928.4024971762483</v>
      </c>
      <c r="AS912" s="56">
        <f t="shared" si="854"/>
        <v>-0.30573961656574006</v>
      </c>
      <c r="AT912" s="56">
        <f t="shared" si="854"/>
        <v>1935.2168351375847</v>
      </c>
      <c r="AU912" s="55">
        <f t="shared" si="837"/>
        <v>0.31005890174502254</v>
      </c>
      <c r="AV912" s="56">
        <f t="shared" si="807"/>
        <v>11548.578863539937</v>
      </c>
      <c r="AW912" s="53">
        <f t="shared" si="808"/>
        <v>1.0321221565431497E-2</v>
      </c>
      <c r="AX912" s="53">
        <f t="shared" si="809"/>
        <v>9.6761805961418021E-2</v>
      </c>
      <c r="AY912" s="56">
        <f t="shared" si="810"/>
        <v>676.62723388624954</v>
      </c>
      <c r="AZ912" s="56">
        <f t="shared" si="811"/>
        <v>399.63951908476042</v>
      </c>
      <c r="BA912" s="53">
        <f t="shared" si="812"/>
        <v>7.4403432051347793E-3</v>
      </c>
      <c r="BB912" s="56">
        <f t="shared" si="813"/>
        <v>277.12602280634854</v>
      </c>
      <c r="BC912" s="56">
        <f t="shared" si="814"/>
        <v>-0.13830800485942518</v>
      </c>
      <c r="BD912" s="53">
        <f t="shared" si="815"/>
        <v>-1.2360893745408739E-7</v>
      </c>
      <c r="BE912" s="32">
        <f t="shared" si="816"/>
        <v>6.111527345756695</v>
      </c>
      <c r="BF912" s="53">
        <f t="shared" si="817"/>
        <v>1.3282376768492241E-6</v>
      </c>
      <c r="BG912" s="51">
        <f t="shared" si="838"/>
        <v>6.1115286739943722</v>
      </c>
      <c r="BH912" s="51">
        <f t="shared" si="818"/>
        <v>-8.9372221235217916E-3</v>
      </c>
      <c r="BI912" s="51">
        <f t="shared" si="819"/>
        <v>-8.3786763753497057E-2</v>
      </c>
    </row>
    <row r="913" spans="1:61" ht="12.75" customHeight="1" x14ac:dyDescent="0.2">
      <c r="A913" s="45">
        <f t="shared" si="820"/>
        <v>887</v>
      </c>
      <c r="B913" s="57">
        <f t="shared" si="839"/>
        <v>9.6761805961418021E-2</v>
      </c>
      <c r="C913" s="16">
        <f t="shared" si="821"/>
        <v>8.6926407583007403E-2</v>
      </c>
      <c r="D913" s="34">
        <f t="shared" si="822"/>
        <v>1</v>
      </c>
      <c r="E913" s="49">
        <f t="shared" si="840"/>
        <v>7.5258508851783187E-2</v>
      </c>
      <c r="F913" s="49">
        <f t="shared" si="823"/>
        <v>4.350124445337103E-2</v>
      </c>
      <c r="G913" s="20">
        <f t="shared" si="794"/>
        <v>4.350124445337103E-2</v>
      </c>
      <c r="H913" s="49">
        <f t="shared" si="824"/>
        <v>30.028966399965537</v>
      </c>
      <c r="I913" s="20">
        <f t="shared" si="795"/>
        <v>30.028966399965537</v>
      </c>
      <c r="J913" s="57">
        <f t="shared" si="825"/>
        <v>0</v>
      </c>
      <c r="K913" s="16">
        <f t="shared" si="796"/>
        <v>30.028966399965537</v>
      </c>
      <c r="L913" s="34">
        <f t="shared" si="826"/>
        <v>1</v>
      </c>
      <c r="M913" s="49">
        <f t="shared" si="841"/>
        <v>59.971062169672983</v>
      </c>
      <c r="N913" s="20">
        <f t="shared" si="842"/>
        <v>59.971062169672983</v>
      </c>
      <c r="O913" s="16">
        <f t="shared" si="827"/>
        <v>30.028937830327017</v>
      </c>
      <c r="P913" s="49">
        <f t="shared" si="843"/>
        <v>4.3501244453371023E-2</v>
      </c>
      <c r="Q913" s="20">
        <f t="shared" si="797"/>
        <v>4.3501244453371023E-2</v>
      </c>
      <c r="R913" s="49">
        <f t="shared" si="844"/>
        <v>8.6926407580031506E-2</v>
      </c>
      <c r="S913" s="20">
        <f t="shared" si="798"/>
        <v>8.6926407580031506E-2</v>
      </c>
      <c r="T913" s="57">
        <f t="shared" si="845"/>
        <v>-8.3786763753497057E-2</v>
      </c>
      <c r="U913" s="16">
        <f t="shared" si="828"/>
        <v>-8.5282549017138692E-3</v>
      </c>
      <c r="V913" s="16">
        <f t="shared" si="846"/>
        <v>-8.5282549017138692E-3</v>
      </c>
      <c r="W913" s="34">
        <f t="shared" si="799"/>
        <v>4</v>
      </c>
      <c r="X913" s="49">
        <f t="shared" si="847"/>
        <v>59.971033966905978</v>
      </c>
      <c r="Y913" s="20">
        <f t="shared" si="848"/>
        <v>59.971033966905978</v>
      </c>
      <c r="Z913" s="16">
        <f t="shared" si="829"/>
        <v>30.028966033094022</v>
      </c>
      <c r="AA913" s="49">
        <f t="shared" si="800"/>
        <v>-4.9295406270808929E-3</v>
      </c>
      <c r="AB913" s="20">
        <f t="shared" si="830"/>
        <v>359.99507045937293</v>
      </c>
      <c r="AC913" s="49">
        <f t="shared" si="831"/>
        <v>9.8504569953446839E-3</v>
      </c>
      <c r="AD913" s="20">
        <f t="shared" si="832"/>
        <v>359.99014954300463</v>
      </c>
      <c r="AF913" s="58">
        <f t="shared" si="849"/>
        <v>6.1115286739943722</v>
      </c>
      <c r="AG913" s="51">
        <f t="shared" si="833"/>
        <v>366.69172043966233</v>
      </c>
      <c r="AH913" s="16">
        <f t="shared" si="834"/>
        <v>250.01708211795162</v>
      </c>
      <c r="AI913" s="52">
        <f t="shared" si="801"/>
        <v>159.85587065151145</v>
      </c>
      <c r="AJ913" s="52">
        <f t="shared" si="835"/>
        <v>4.8430785080427086E-2</v>
      </c>
      <c r="AK913" s="16">
        <f t="shared" si="850"/>
        <v>42.936189493308234</v>
      </c>
      <c r="AL913" s="16">
        <f t="shared" si="851"/>
        <v>42.93125995268116</v>
      </c>
      <c r="AM913" s="32">
        <f t="shared" si="802"/>
        <v>6.1115286062933949</v>
      </c>
      <c r="AN913" s="32">
        <f t="shared" si="803"/>
        <v>-9.0967737277402097E-4</v>
      </c>
      <c r="AO913" s="32">
        <f t="shared" si="804"/>
        <v>4.4746864307136329</v>
      </c>
      <c r="AP913" s="32">
        <f t="shared" si="805"/>
        <v>-9.0967737277402097E-4</v>
      </c>
      <c r="AQ913" s="32">
        <f t="shared" si="806"/>
        <v>4.1626870231053612</v>
      </c>
      <c r="AR913" s="56">
        <f t="shared" si="854"/>
        <v>4932.8771836069618</v>
      </c>
      <c r="AS913" s="56">
        <f t="shared" si="854"/>
        <v>-0.30664929393851409</v>
      </c>
      <c r="AT913" s="56">
        <f t="shared" si="854"/>
        <v>1939.3795221606899</v>
      </c>
      <c r="AU913" s="55">
        <f t="shared" si="837"/>
        <v>0.31005890174502254</v>
      </c>
      <c r="AV913" s="56">
        <f t="shared" si="807"/>
        <v>11548.58341616657</v>
      </c>
      <c r="AW913" s="53">
        <f t="shared" si="808"/>
        <v>1.0321225634215088E-2</v>
      </c>
      <c r="AX913" s="53">
        <f t="shared" si="809"/>
        <v>9.6761825033908941E-2</v>
      </c>
      <c r="AY913" s="56">
        <f t="shared" si="810"/>
        <v>676.62710051788054</v>
      </c>
      <c r="AZ913" s="56">
        <f t="shared" si="811"/>
        <v>399.6396766287786</v>
      </c>
      <c r="BA913" s="53">
        <f t="shared" si="812"/>
        <v>7.4403432051347793E-3</v>
      </c>
      <c r="BB913" s="56">
        <f t="shared" si="813"/>
        <v>277.1261320536704</v>
      </c>
      <c r="BC913" s="56">
        <f t="shared" si="814"/>
        <v>-0.13870816456847024</v>
      </c>
      <c r="BD913" s="53">
        <f t="shared" si="815"/>
        <v>-1.2396656907849892E-7</v>
      </c>
      <c r="BE913" s="32">
        <f t="shared" si="816"/>
        <v>6.1115285500278027</v>
      </c>
      <c r="BF913" s="53">
        <f t="shared" si="817"/>
        <v>1.3302709133319194E-6</v>
      </c>
      <c r="BG913" s="51">
        <f t="shared" si="838"/>
        <v>6.1115298802987157</v>
      </c>
      <c r="BH913" s="51">
        <f t="shared" si="818"/>
        <v>-8.9372221232193842E-3</v>
      </c>
      <c r="BI913" s="51">
        <f t="shared" si="819"/>
        <v>-8.3786747235654185E-2</v>
      </c>
    </row>
    <row r="914" spans="1:61" ht="12.75" customHeight="1" x14ac:dyDescent="0.2">
      <c r="A914" s="45">
        <f t="shared" si="820"/>
        <v>888</v>
      </c>
      <c r="B914" s="57">
        <f t="shared" si="839"/>
        <v>9.6761825033908941E-2</v>
      </c>
      <c r="C914" s="16">
        <f t="shared" si="821"/>
        <v>8.6911368038556702E-2</v>
      </c>
      <c r="D914" s="34">
        <f t="shared" si="822"/>
        <v>1</v>
      </c>
      <c r="E914" s="49">
        <f t="shared" si="840"/>
        <v>7.5245466618610493E-2</v>
      </c>
      <c r="F914" s="49">
        <f t="shared" si="823"/>
        <v>4.3493755129076078E-2</v>
      </c>
      <c r="G914" s="20">
        <f t="shared" si="794"/>
        <v>4.3493755129076078E-2</v>
      </c>
      <c r="H914" s="49">
        <f t="shared" si="824"/>
        <v>30.028994592863658</v>
      </c>
      <c r="I914" s="20">
        <f t="shared" si="795"/>
        <v>30.028994592863658</v>
      </c>
      <c r="J914" s="57">
        <f t="shared" si="825"/>
        <v>0</v>
      </c>
      <c r="K914" s="16">
        <f t="shared" si="796"/>
        <v>30.028994592863658</v>
      </c>
      <c r="L914" s="34">
        <f t="shared" si="826"/>
        <v>1</v>
      </c>
      <c r="M914" s="49">
        <f t="shared" si="841"/>
        <v>59.971033966905978</v>
      </c>
      <c r="N914" s="20">
        <f t="shared" si="842"/>
        <v>59.971033966905978</v>
      </c>
      <c r="O914" s="16">
        <f t="shared" si="827"/>
        <v>30.028966033094022</v>
      </c>
      <c r="P914" s="49">
        <f t="shared" si="843"/>
        <v>4.3493755129076064E-2</v>
      </c>
      <c r="Q914" s="20">
        <f t="shared" si="797"/>
        <v>4.3493755129076064E-2</v>
      </c>
      <c r="R914" s="49">
        <f t="shared" si="844"/>
        <v>8.6911368037853334E-2</v>
      </c>
      <c r="S914" s="20">
        <f t="shared" si="798"/>
        <v>8.6911368037853334E-2</v>
      </c>
      <c r="T914" s="57">
        <f t="shared" si="845"/>
        <v>-8.3786747235654185E-2</v>
      </c>
      <c r="U914" s="16">
        <f t="shared" si="828"/>
        <v>-8.5412806170436922E-3</v>
      </c>
      <c r="V914" s="16">
        <f t="shared" si="846"/>
        <v>-8.5412806170436922E-3</v>
      </c>
      <c r="W914" s="34">
        <f t="shared" si="799"/>
        <v>4</v>
      </c>
      <c r="X914" s="49">
        <f t="shared" si="847"/>
        <v>59.971005775129818</v>
      </c>
      <c r="Y914" s="20">
        <f t="shared" si="848"/>
        <v>59.971005775129818</v>
      </c>
      <c r="Z914" s="16">
        <f t="shared" si="829"/>
        <v>30.028994224870182</v>
      </c>
      <c r="AA914" s="49">
        <f t="shared" si="800"/>
        <v>-4.9370754171422062E-3</v>
      </c>
      <c r="AB914" s="20">
        <f t="shared" si="830"/>
        <v>359.99506292458284</v>
      </c>
      <c r="AC914" s="49">
        <f t="shared" si="831"/>
        <v>9.8655049659927552E-3</v>
      </c>
      <c r="AD914" s="20">
        <f t="shared" si="832"/>
        <v>359.990134495034</v>
      </c>
      <c r="AF914" s="58">
        <f t="shared" si="849"/>
        <v>6.1115298802987157</v>
      </c>
      <c r="AG914" s="51">
        <f t="shared" si="833"/>
        <v>366.69179281792293</v>
      </c>
      <c r="AH914" s="16">
        <f t="shared" si="834"/>
        <v>250.01713146676565</v>
      </c>
      <c r="AI914" s="52">
        <f t="shared" si="801"/>
        <v>159.85593375678687</v>
      </c>
      <c r="AJ914" s="52">
        <f t="shared" si="835"/>
        <v>4.8430830546237758E-2</v>
      </c>
      <c r="AK914" s="16">
        <f t="shared" si="850"/>
        <v>42.984620323854472</v>
      </c>
      <c r="AL914" s="16">
        <f t="shared" si="851"/>
        <v>42.979683248437311</v>
      </c>
      <c r="AM914" s="32">
        <f t="shared" si="802"/>
        <v>6.11152981239076</v>
      </c>
      <c r="AN914" s="32">
        <f t="shared" si="803"/>
        <v>-9.1106695741559123E-4</v>
      </c>
      <c r="AO914" s="32">
        <f t="shared" si="804"/>
        <v>4.4711676373766283</v>
      </c>
      <c r="AP914" s="32">
        <f t="shared" si="805"/>
        <v>-9.1106695741559123E-4</v>
      </c>
      <c r="AQ914" s="32">
        <f t="shared" si="806"/>
        <v>4.1664681213489372</v>
      </c>
      <c r="AR914" s="56">
        <f t="shared" si="854"/>
        <v>4937.3483512443381</v>
      </c>
      <c r="AS914" s="56">
        <f t="shared" si="854"/>
        <v>-0.3075603608959297</v>
      </c>
      <c r="AT914" s="56">
        <f t="shared" si="854"/>
        <v>1943.5459902820389</v>
      </c>
      <c r="AU914" s="55">
        <f t="shared" si="837"/>
        <v>0.31005890174502254</v>
      </c>
      <c r="AV914" s="56">
        <f t="shared" si="807"/>
        <v>11548.587975126678</v>
      </c>
      <c r="AW914" s="53">
        <f t="shared" si="808"/>
        <v>1.0321229708659049E-2</v>
      </c>
      <c r="AX914" s="53">
        <f t="shared" si="809"/>
        <v>9.6761844132929209E-2</v>
      </c>
      <c r="AY914" s="56">
        <f t="shared" si="810"/>
        <v>676.6269669640526</v>
      </c>
      <c r="AZ914" s="56">
        <f t="shared" si="811"/>
        <v>399.63983439196716</v>
      </c>
      <c r="BA914" s="53">
        <f t="shared" si="812"/>
        <v>7.4403432051347793E-3</v>
      </c>
      <c r="BB914" s="56">
        <f t="shared" si="813"/>
        <v>277.12624145297377</v>
      </c>
      <c r="BC914" s="56">
        <f t="shared" si="814"/>
        <v>-0.13910888088832962</v>
      </c>
      <c r="BD914" s="53">
        <f t="shared" si="815"/>
        <v>-1.2432469815836436E-7</v>
      </c>
      <c r="BE914" s="32">
        <f t="shared" si="816"/>
        <v>6.1115297559740176</v>
      </c>
      <c r="BF914" s="53">
        <f t="shared" si="817"/>
        <v>1.3323027158870781E-6</v>
      </c>
      <c r="BG914" s="51">
        <f t="shared" si="838"/>
        <v>6.1115310882767337</v>
      </c>
      <c r="BH914" s="51">
        <f t="shared" si="818"/>
        <v>-8.937222122916727E-3</v>
      </c>
      <c r="BI914" s="51">
        <f t="shared" si="819"/>
        <v>-8.3786730694843617E-2</v>
      </c>
    </row>
    <row r="915" spans="1:61" ht="12.75" customHeight="1" x14ac:dyDescent="0.2">
      <c r="A915" s="45">
        <f t="shared" si="820"/>
        <v>889</v>
      </c>
      <c r="B915" s="57">
        <f t="shared" si="839"/>
        <v>9.6761844132929209E-2</v>
      </c>
      <c r="C915" s="16">
        <f t="shared" si="821"/>
        <v>8.6896339166912639E-2</v>
      </c>
      <c r="D915" s="34">
        <f t="shared" si="822"/>
        <v>1</v>
      </c>
      <c r="E915" s="49">
        <f t="shared" si="840"/>
        <v>7.5232433641386917E-2</v>
      </c>
      <c r="F915" s="49">
        <f t="shared" si="823"/>
        <v>4.3486271118614181E-2</v>
      </c>
      <c r="G915" s="20">
        <f t="shared" si="794"/>
        <v>4.3486271118614181E-2</v>
      </c>
      <c r="H915" s="49">
        <f t="shared" si="824"/>
        <v>30.029022774779623</v>
      </c>
      <c r="I915" s="20">
        <f t="shared" si="795"/>
        <v>30.029022774779623</v>
      </c>
      <c r="J915" s="57">
        <f t="shared" si="825"/>
        <v>0</v>
      </c>
      <c r="K915" s="16">
        <f t="shared" si="796"/>
        <v>30.029022774779623</v>
      </c>
      <c r="L915" s="34">
        <f t="shared" si="826"/>
        <v>1</v>
      </c>
      <c r="M915" s="49">
        <f t="shared" si="841"/>
        <v>59.971005775129818</v>
      </c>
      <c r="N915" s="20">
        <f t="shared" si="842"/>
        <v>59.971005775129818</v>
      </c>
      <c r="O915" s="16">
        <f t="shared" si="827"/>
        <v>30.028994224870182</v>
      </c>
      <c r="P915" s="49">
        <f t="shared" si="843"/>
        <v>4.3486271118614167E-2</v>
      </c>
      <c r="Q915" s="20">
        <f t="shared" si="797"/>
        <v>4.3486271118614167E-2</v>
      </c>
      <c r="R915" s="49">
        <f t="shared" si="844"/>
        <v>8.6896339167504791E-2</v>
      </c>
      <c r="S915" s="20">
        <f t="shared" si="798"/>
        <v>8.6896339167504791E-2</v>
      </c>
      <c r="T915" s="57">
        <f t="shared" si="845"/>
        <v>-8.3786730694843617E-2</v>
      </c>
      <c r="U915" s="16">
        <f t="shared" si="828"/>
        <v>-8.5542970534566998E-3</v>
      </c>
      <c r="V915" s="16">
        <f t="shared" si="846"/>
        <v>-8.5542970534566998E-3</v>
      </c>
      <c r="W915" s="34">
        <f t="shared" si="799"/>
        <v>4</v>
      </c>
      <c r="X915" s="49">
        <f t="shared" si="847"/>
        <v>59.970977594336738</v>
      </c>
      <c r="Y915" s="20">
        <f t="shared" si="848"/>
        <v>59.970977594336738</v>
      </c>
      <c r="Z915" s="16">
        <f t="shared" si="829"/>
        <v>30.029022405663262</v>
      </c>
      <c r="AA915" s="49">
        <f t="shared" si="800"/>
        <v>-4.9446048586668416E-3</v>
      </c>
      <c r="AB915" s="20">
        <f t="shared" si="830"/>
        <v>359.99505539514132</v>
      </c>
      <c r="AC915" s="49">
        <f t="shared" si="831"/>
        <v>9.8805422652692033E-3</v>
      </c>
      <c r="AD915" s="20">
        <f t="shared" si="832"/>
        <v>359.99011945773475</v>
      </c>
      <c r="AF915" s="58">
        <f t="shared" si="849"/>
        <v>6.1115310882767337</v>
      </c>
      <c r="AG915" s="51">
        <f t="shared" si="833"/>
        <v>366.69186529660402</v>
      </c>
      <c r="AH915" s="16">
        <f t="shared" si="834"/>
        <v>250.0171808840482</v>
      </c>
      <c r="AI915" s="52">
        <f t="shared" si="801"/>
        <v>159.85599694962954</v>
      </c>
      <c r="AJ915" s="52">
        <f t="shared" si="835"/>
        <v>4.84308759773171E-2</v>
      </c>
      <c r="AK915" s="16">
        <f t="shared" si="850"/>
        <v>43.033051199831789</v>
      </c>
      <c r="AL915" s="16">
        <f t="shared" si="851"/>
        <v>43.02810659497311</v>
      </c>
      <c r="AM915" s="32">
        <f t="shared" si="802"/>
        <v>6.11153102016163</v>
      </c>
      <c r="AN915" s="32">
        <f t="shared" si="803"/>
        <v>-9.1245555310739848E-4</v>
      </c>
      <c r="AO915" s="32">
        <f t="shared" si="804"/>
        <v>4.4676456465489993</v>
      </c>
      <c r="AP915" s="32">
        <f t="shared" si="805"/>
        <v>-9.1245555310739848E-4</v>
      </c>
      <c r="AQ915" s="32">
        <f t="shared" si="806"/>
        <v>4.1702462501954995</v>
      </c>
      <c r="AR915" s="56">
        <f t="shared" si="854"/>
        <v>4941.8159968908867</v>
      </c>
      <c r="AS915" s="56">
        <f t="shared" si="854"/>
        <v>-0.30847281644903707</v>
      </c>
      <c r="AT915" s="56">
        <f t="shared" si="854"/>
        <v>1947.7162365322345</v>
      </c>
      <c r="AU915" s="55">
        <f t="shared" si="837"/>
        <v>0.31005890174502254</v>
      </c>
      <c r="AV915" s="56">
        <f t="shared" si="807"/>
        <v>11548.592540412968</v>
      </c>
      <c r="AW915" s="53">
        <f t="shared" si="808"/>
        <v>1.0321233788756858E-2</v>
      </c>
      <c r="AX915" s="53">
        <f t="shared" si="809"/>
        <v>9.6761863258448155E-2</v>
      </c>
      <c r="AY915" s="56">
        <f t="shared" si="810"/>
        <v>676.62683322497946</v>
      </c>
      <c r="AZ915" s="56">
        <f t="shared" si="811"/>
        <v>399.63999237407387</v>
      </c>
      <c r="BA915" s="53">
        <f t="shared" si="812"/>
        <v>7.4403432051347793E-3</v>
      </c>
      <c r="BB915" s="56">
        <f t="shared" si="813"/>
        <v>277.12635100408374</v>
      </c>
      <c r="BC915" s="56">
        <f t="shared" si="814"/>
        <v>-0.13951015317815063</v>
      </c>
      <c r="BD915" s="53">
        <f t="shared" si="815"/>
        <v>-1.2468332412093941E-7</v>
      </c>
      <c r="BE915" s="32">
        <f t="shared" si="816"/>
        <v>6.1115309635934096</v>
      </c>
      <c r="BF915" s="53">
        <f t="shared" si="817"/>
        <v>1.3343330710800525E-6</v>
      </c>
      <c r="BG915" s="51">
        <f t="shared" si="838"/>
        <v>6.1115322979264803</v>
      </c>
      <c r="BH915" s="51">
        <f t="shared" si="818"/>
        <v>-8.9372221226138252E-3</v>
      </c>
      <c r="BI915" s="51">
        <f t="shared" si="819"/>
        <v>-8.3786714131091844E-2</v>
      </c>
    </row>
    <row r="916" spans="1:61" ht="12.75" customHeight="1" x14ac:dyDescent="0.2">
      <c r="A916" s="45">
        <f t="shared" si="820"/>
        <v>890</v>
      </c>
      <c r="B916" s="57">
        <f t="shared" si="839"/>
        <v>9.6761863258448155E-2</v>
      </c>
      <c r="C916" s="16">
        <f t="shared" si="821"/>
        <v>8.6881320993200006E-2</v>
      </c>
      <c r="D916" s="34">
        <f t="shared" si="822"/>
        <v>1</v>
      </c>
      <c r="E916" s="49">
        <f t="shared" si="840"/>
        <v>7.5219409941846685E-2</v>
      </c>
      <c r="F916" s="49">
        <f t="shared" si="823"/>
        <v>4.3478792434590095E-2</v>
      </c>
      <c r="G916" s="20">
        <f t="shared" si="794"/>
        <v>4.3478792434590095E-2</v>
      </c>
      <c r="H916" s="49">
        <f t="shared" si="824"/>
        <v>30.029050945721256</v>
      </c>
      <c r="I916" s="20">
        <f t="shared" si="795"/>
        <v>30.029050945721256</v>
      </c>
      <c r="J916" s="57">
        <f t="shared" si="825"/>
        <v>0</v>
      </c>
      <c r="K916" s="16">
        <f t="shared" si="796"/>
        <v>30.029050945721256</v>
      </c>
      <c r="L916" s="34">
        <f t="shared" si="826"/>
        <v>1</v>
      </c>
      <c r="M916" s="49">
        <f t="shared" si="841"/>
        <v>59.970977594336723</v>
      </c>
      <c r="N916" s="20">
        <f t="shared" si="842"/>
        <v>59.970977594336723</v>
      </c>
      <c r="O916" s="16">
        <f t="shared" si="827"/>
        <v>30.029022405663277</v>
      </c>
      <c r="P916" s="49">
        <f t="shared" si="843"/>
        <v>4.3478792434590102E-2</v>
      </c>
      <c r="Q916" s="20">
        <f t="shared" si="797"/>
        <v>4.3478792434590102E-2</v>
      </c>
      <c r="R916" s="49">
        <f t="shared" si="844"/>
        <v>8.6881320995524425E-2</v>
      </c>
      <c r="S916" s="20">
        <f t="shared" si="798"/>
        <v>8.6881320995524425E-2</v>
      </c>
      <c r="T916" s="57">
        <f t="shared" si="845"/>
        <v>-8.3786714131091844E-2</v>
      </c>
      <c r="U916" s="16">
        <f t="shared" si="828"/>
        <v>-8.567304189245159E-3</v>
      </c>
      <c r="V916" s="16">
        <f t="shared" si="846"/>
        <v>-8.567304189245159E-3</v>
      </c>
      <c r="W916" s="34">
        <f t="shared" si="799"/>
        <v>4</v>
      </c>
      <c r="X916" s="49">
        <f t="shared" si="847"/>
        <v>59.970949424518885</v>
      </c>
      <c r="Y916" s="20">
        <f t="shared" si="848"/>
        <v>59.970949424518885</v>
      </c>
      <c r="Z916" s="16">
        <f t="shared" si="829"/>
        <v>30.029050575481115</v>
      </c>
      <c r="AA916" s="49">
        <f t="shared" si="800"/>
        <v>-4.9521289390804723E-3</v>
      </c>
      <c r="AB916" s="20">
        <f t="shared" si="830"/>
        <v>359.99504787106093</v>
      </c>
      <c r="AC916" s="49">
        <f t="shared" si="831"/>
        <v>9.8955687944877781E-3</v>
      </c>
      <c r="AD916" s="20">
        <f t="shared" si="832"/>
        <v>359.99010443120551</v>
      </c>
      <c r="AF916" s="58">
        <f t="shared" si="849"/>
        <v>6.1115322979264803</v>
      </c>
      <c r="AG916" s="51">
        <f t="shared" si="833"/>
        <v>366.69193787558885</v>
      </c>
      <c r="AH916" s="16">
        <f t="shared" si="834"/>
        <v>250.0172303697197</v>
      </c>
      <c r="AI916" s="52">
        <f t="shared" si="801"/>
        <v>159.85606022993775</v>
      </c>
      <c r="AJ916" s="52">
        <f t="shared" si="835"/>
        <v>4.8430921373665115E-2</v>
      </c>
      <c r="AK916" s="16">
        <f t="shared" si="850"/>
        <v>43.081482121205454</v>
      </c>
      <c r="AL916" s="16">
        <f t="shared" si="851"/>
        <v>43.076529992266387</v>
      </c>
      <c r="AM916" s="32">
        <f t="shared" si="802"/>
        <v>6.1115322296040633</v>
      </c>
      <c r="AN916" s="32">
        <f t="shared" si="803"/>
        <v>-9.1384315753422049E-4</v>
      </c>
      <c r="AO916" s="32">
        <f t="shared" si="804"/>
        <v>4.4641204607324081</v>
      </c>
      <c r="AP916" s="32">
        <f t="shared" si="805"/>
        <v>-9.1384315753422049E-4</v>
      </c>
      <c r="AQ916" s="32">
        <f t="shared" si="806"/>
        <v>4.1740214069359398</v>
      </c>
      <c r="AR916" s="56">
        <f t="shared" si="854"/>
        <v>4946.2801173516191</v>
      </c>
      <c r="AS916" s="56">
        <f t="shared" si="854"/>
        <v>-0.3093866596065713</v>
      </c>
      <c r="AT916" s="56">
        <f t="shared" si="854"/>
        <v>1951.8902579391704</v>
      </c>
      <c r="AU916" s="55">
        <f t="shared" si="837"/>
        <v>0.31005890174502254</v>
      </c>
      <c r="AV916" s="56">
        <f t="shared" si="807"/>
        <v>11548.597112018097</v>
      </c>
      <c r="AW916" s="53">
        <f t="shared" si="808"/>
        <v>1.032123787450195E-2</v>
      </c>
      <c r="AX916" s="53">
        <f t="shared" si="809"/>
        <v>9.6761882410435082E-2</v>
      </c>
      <c r="AY916" s="56">
        <f t="shared" si="810"/>
        <v>676.62669930087702</v>
      </c>
      <c r="AZ916" s="56">
        <f t="shared" si="811"/>
        <v>399.64015057484437</v>
      </c>
      <c r="BA916" s="53">
        <f t="shared" si="812"/>
        <v>7.4403432051347793E-3</v>
      </c>
      <c r="BB916" s="56">
        <f t="shared" si="813"/>
        <v>277.12646070682393</v>
      </c>
      <c r="BC916" s="56">
        <f t="shared" si="814"/>
        <v>-0.13991198079128253</v>
      </c>
      <c r="BD916" s="53">
        <f t="shared" si="815"/>
        <v>-1.2504244638829789E-7</v>
      </c>
      <c r="BE916" s="32">
        <f t="shared" si="816"/>
        <v>6.1115321728840337</v>
      </c>
      <c r="BF916" s="53">
        <f t="shared" si="817"/>
        <v>1.3363619755247846E-6</v>
      </c>
      <c r="BG916" s="51">
        <f t="shared" si="838"/>
        <v>6.1115335092460095</v>
      </c>
      <c r="BH916" s="51">
        <f t="shared" si="818"/>
        <v>-8.9372221223106771E-3</v>
      </c>
      <c r="BI916" s="51">
        <f t="shared" si="819"/>
        <v>-8.3786697544425567E-2</v>
      </c>
    </row>
    <row r="917" spans="1:61" ht="12.75" customHeight="1" x14ac:dyDescent="0.2">
      <c r="A917" s="45">
        <f t="shared" si="820"/>
        <v>891</v>
      </c>
      <c r="B917" s="57">
        <f t="shared" si="839"/>
        <v>9.6761882410435082E-2</v>
      </c>
      <c r="C917" s="16">
        <f t="shared" si="821"/>
        <v>8.6866313615928448E-2</v>
      </c>
      <c r="D917" s="34">
        <f t="shared" si="822"/>
        <v>1</v>
      </c>
      <c r="E917" s="49">
        <f t="shared" si="840"/>
        <v>7.5206395605258491E-2</v>
      </c>
      <c r="F917" s="49">
        <f t="shared" si="823"/>
        <v>4.347131912633341E-2</v>
      </c>
      <c r="G917" s="20">
        <f t="shared" si="794"/>
        <v>4.347131912633341E-2</v>
      </c>
      <c r="H917" s="49">
        <f t="shared" si="824"/>
        <v>30.029079105696422</v>
      </c>
      <c r="I917" s="20">
        <f t="shared" si="795"/>
        <v>30.029079105696422</v>
      </c>
      <c r="J917" s="57">
        <f t="shared" si="825"/>
        <v>0</v>
      </c>
      <c r="K917" s="16">
        <f t="shared" si="796"/>
        <v>30.029079105696422</v>
      </c>
      <c r="L917" s="34">
        <f t="shared" si="826"/>
        <v>1</v>
      </c>
      <c r="M917" s="49">
        <f t="shared" si="841"/>
        <v>59.970949424518885</v>
      </c>
      <c r="N917" s="20">
        <f t="shared" si="842"/>
        <v>59.970949424518885</v>
      </c>
      <c r="O917" s="16">
        <f t="shared" si="827"/>
        <v>30.029050575481115</v>
      </c>
      <c r="P917" s="49">
        <f t="shared" si="843"/>
        <v>4.3471319126333417E-2</v>
      </c>
      <c r="Q917" s="20">
        <f t="shared" si="797"/>
        <v>4.3471319126333417E-2</v>
      </c>
      <c r="R917" s="49">
        <f t="shared" si="844"/>
        <v>8.6866313619733362E-2</v>
      </c>
      <c r="S917" s="20">
        <f t="shared" si="798"/>
        <v>8.6866313619733362E-2</v>
      </c>
      <c r="T917" s="57">
        <f t="shared" si="845"/>
        <v>-8.3786697544425567E-2</v>
      </c>
      <c r="U917" s="16">
        <f t="shared" si="828"/>
        <v>-8.580301939167076E-3</v>
      </c>
      <c r="V917" s="16">
        <f t="shared" si="846"/>
        <v>-8.580301939167076E-3</v>
      </c>
      <c r="W917" s="34">
        <f t="shared" si="799"/>
        <v>4</v>
      </c>
      <c r="X917" s="49">
        <f t="shared" si="847"/>
        <v>59.970921265668402</v>
      </c>
      <c r="Y917" s="20">
        <f t="shared" si="848"/>
        <v>59.970921265668402</v>
      </c>
      <c r="Z917" s="16">
        <f t="shared" si="829"/>
        <v>30.029078734331598</v>
      </c>
      <c r="AA917" s="49">
        <f t="shared" si="800"/>
        <v>-4.9596476090842216E-3</v>
      </c>
      <c r="AB917" s="20">
        <f t="shared" si="830"/>
        <v>359.9950403523909</v>
      </c>
      <c r="AC917" s="49">
        <f t="shared" si="831"/>
        <v>9.9105845290691531E-3</v>
      </c>
      <c r="AD917" s="20">
        <f t="shared" si="832"/>
        <v>359.99008941547095</v>
      </c>
      <c r="AF917" s="58">
        <f t="shared" si="849"/>
        <v>6.1115335092460095</v>
      </c>
      <c r="AG917" s="51">
        <f t="shared" si="833"/>
        <v>366.6920105547606</v>
      </c>
      <c r="AH917" s="16">
        <f t="shared" si="834"/>
        <v>250.01727992370041</v>
      </c>
      <c r="AI917" s="52">
        <f t="shared" si="801"/>
        <v>159.8561235976097</v>
      </c>
      <c r="AJ917" s="52">
        <f t="shared" si="835"/>
        <v>4.843096673545233E-2</v>
      </c>
      <c r="AK917" s="16">
        <f t="shared" si="850"/>
        <v>43.129913087940906</v>
      </c>
      <c r="AL917" s="16">
        <f t="shared" si="851"/>
        <v>43.124953440331808</v>
      </c>
      <c r="AM917" s="32">
        <f t="shared" si="802"/>
        <v>6.111533440716113</v>
      </c>
      <c r="AN917" s="32">
        <f t="shared" si="803"/>
        <v>-9.1522976160386064E-4</v>
      </c>
      <c r="AO917" s="32">
        <f t="shared" si="804"/>
        <v>4.4605920824281249</v>
      </c>
      <c r="AP917" s="32">
        <f t="shared" si="805"/>
        <v>-9.1522976160386064E-4</v>
      </c>
      <c r="AQ917" s="32">
        <f t="shared" si="806"/>
        <v>4.1777935888661206</v>
      </c>
      <c r="AR917" s="56">
        <f t="shared" si="854"/>
        <v>4950.7407094340469</v>
      </c>
      <c r="AS917" s="56">
        <f t="shared" si="854"/>
        <v>-0.31030188936817515</v>
      </c>
      <c r="AT917" s="56">
        <f t="shared" si="854"/>
        <v>1956.0680515280364</v>
      </c>
      <c r="AU917" s="55">
        <f t="shared" si="837"/>
        <v>0.31005890174502254</v>
      </c>
      <c r="AV917" s="56">
        <f t="shared" si="807"/>
        <v>11548.601689934707</v>
      </c>
      <c r="AW917" s="53">
        <f t="shared" si="808"/>
        <v>1.0321241965887757E-2</v>
      </c>
      <c r="AX917" s="53">
        <f t="shared" si="809"/>
        <v>9.6761901588859126E-2</v>
      </c>
      <c r="AY917" s="56">
        <f t="shared" si="810"/>
        <v>676.62656519196094</v>
      </c>
      <c r="AZ917" s="56">
        <f t="shared" si="811"/>
        <v>399.64030899402422</v>
      </c>
      <c r="BA917" s="53">
        <f t="shared" si="812"/>
        <v>7.4403432051347793E-3</v>
      </c>
      <c r="BB917" s="56">
        <f t="shared" si="813"/>
        <v>277.12657056101796</v>
      </c>
      <c r="BC917" s="56">
        <f t="shared" si="814"/>
        <v>-0.14031436308124512</v>
      </c>
      <c r="BD917" s="53">
        <f t="shared" si="815"/>
        <v>-1.2540206438266613E-7</v>
      </c>
      <c r="BE917" s="32">
        <f t="shared" si="816"/>
        <v>6.1115333838439447</v>
      </c>
      <c r="BF917" s="53">
        <f t="shared" si="817"/>
        <v>1.3383894159248914E-6</v>
      </c>
      <c r="BG917" s="51">
        <f t="shared" si="838"/>
        <v>6.1115347222333609</v>
      </c>
      <c r="BH917" s="51">
        <f t="shared" si="818"/>
        <v>-8.9372221220072896E-3</v>
      </c>
      <c r="BI917" s="51">
        <f t="shared" si="819"/>
        <v>-8.3786680934871571E-2</v>
      </c>
    </row>
    <row r="918" spans="1:61" ht="12.75" customHeight="1" x14ac:dyDescent="0.2">
      <c r="A918" s="45">
        <f t="shared" si="820"/>
        <v>892</v>
      </c>
      <c r="B918" s="57">
        <f t="shared" si="839"/>
        <v>9.6761901588859126E-2</v>
      </c>
      <c r="C918" s="16">
        <f t="shared" si="821"/>
        <v>8.6851317059824851E-2</v>
      </c>
      <c r="D918" s="34">
        <f t="shared" si="822"/>
        <v>1</v>
      </c>
      <c r="E918" s="49">
        <f t="shared" si="840"/>
        <v>7.5193390653011977E-2</v>
      </c>
      <c r="F918" s="49">
        <f t="shared" si="823"/>
        <v>4.3463851206250063E-2</v>
      </c>
      <c r="G918" s="20">
        <f t="shared" si="794"/>
        <v>4.3463851206250063E-2</v>
      </c>
      <c r="H918" s="49">
        <f t="shared" si="824"/>
        <v>30.029107254712986</v>
      </c>
      <c r="I918" s="20">
        <f t="shared" si="795"/>
        <v>30.029107254712986</v>
      </c>
      <c r="J918" s="57">
        <f t="shared" si="825"/>
        <v>0</v>
      </c>
      <c r="K918" s="16">
        <f t="shared" si="796"/>
        <v>30.029107254712986</v>
      </c>
      <c r="L918" s="34">
        <f t="shared" si="826"/>
        <v>1</v>
      </c>
      <c r="M918" s="49">
        <f t="shared" si="841"/>
        <v>59.970921265668416</v>
      </c>
      <c r="N918" s="20">
        <f t="shared" si="842"/>
        <v>59.970921265668416</v>
      </c>
      <c r="O918" s="16">
        <f t="shared" si="827"/>
        <v>30.029078734331584</v>
      </c>
      <c r="P918" s="49">
        <f t="shared" si="843"/>
        <v>4.3463851206250043E-2</v>
      </c>
      <c r="Q918" s="20">
        <f t="shared" si="797"/>
        <v>4.3463851206250043E-2</v>
      </c>
      <c r="R918" s="49">
        <f t="shared" si="844"/>
        <v>8.685131705833711E-2</v>
      </c>
      <c r="S918" s="20">
        <f t="shared" si="798"/>
        <v>8.685131705833711E-2</v>
      </c>
      <c r="T918" s="57">
        <f t="shared" si="845"/>
        <v>-8.3786680934871571E-2</v>
      </c>
      <c r="U918" s="16">
        <f t="shared" si="828"/>
        <v>-8.5932902818595946E-3</v>
      </c>
      <c r="V918" s="16">
        <f t="shared" si="846"/>
        <v>-8.5932902818595946E-3</v>
      </c>
      <c r="W918" s="34">
        <f t="shared" si="799"/>
        <v>4</v>
      </c>
      <c r="X918" s="49">
        <f t="shared" si="847"/>
        <v>59.970893117777422</v>
      </c>
      <c r="Y918" s="20">
        <f t="shared" si="848"/>
        <v>59.970893117777422</v>
      </c>
      <c r="Z918" s="16">
        <f t="shared" si="829"/>
        <v>30.029106882222578</v>
      </c>
      <c r="AA918" s="49">
        <f t="shared" si="800"/>
        <v>-4.9671608563029296E-3</v>
      </c>
      <c r="AB918" s="20">
        <f t="shared" si="830"/>
        <v>359.99503283914368</v>
      </c>
      <c r="AC918" s="49">
        <f t="shared" si="831"/>
        <v>9.9255894078703437E-3</v>
      </c>
      <c r="AD918" s="20">
        <f t="shared" si="832"/>
        <v>359.99007441059211</v>
      </c>
      <c r="AF918" s="58">
        <f t="shared" si="849"/>
        <v>6.1115347222333609</v>
      </c>
      <c r="AG918" s="51">
        <f t="shared" si="833"/>
        <v>366.69208333400167</v>
      </c>
      <c r="AH918" s="16">
        <f t="shared" si="834"/>
        <v>250.01732954591026</v>
      </c>
      <c r="AI918" s="52">
        <f t="shared" si="801"/>
        <v>159.85618705254282</v>
      </c>
      <c r="AJ918" s="52">
        <f t="shared" si="835"/>
        <v>4.843101206256506E-2</v>
      </c>
      <c r="AK918" s="16">
        <f t="shared" si="850"/>
        <v>43.178344100003471</v>
      </c>
      <c r="AL918" s="16">
        <f t="shared" si="851"/>
        <v>43.173376939147147</v>
      </c>
      <c r="AM918" s="32">
        <f t="shared" si="802"/>
        <v>6.1115346534958208</v>
      </c>
      <c r="AN918" s="32">
        <f t="shared" si="803"/>
        <v>-9.1661536303786699E-4</v>
      </c>
      <c r="AO918" s="32">
        <f t="shared" si="804"/>
        <v>4.4570605141423965</v>
      </c>
      <c r="AP918" s="32">
        <f t="shared" si="805"/>
        <v>-9.1661536303786699E-4</v>
      </c>
      <c r="AQ918" s="32">
        <f t="shared" si="806"/>
        <v>4.1815627932811195</v>
      </c>
      <c r="AR918" s="56">
        <f t="shared" si="854"/>
        <v>4955.1977699481895</v>
      </c>
      <c r="AS918" s="56">
        <f t="shared" si="854"/>
        <v>-0.31121850473121304</v>
      </c>
      <c r="AT918" s="56">
        <f t="shared" si="854"/>
        <v>1960.2496143213175</v>
      </c>
      <c r="AU918" s="55">
        <f t="shared" si="837"/>
        <v>0.31005890174502254</v>
      </c>
      <c r="AV918" s="56">
        <f t="shared" si="807"/>
        <v>11548.606274155389</v>
      </c>
      <c r="AW918" s="53">
        <f t="shared" si="808"/>
        <v>1.0321246062907652E-2</v>
      </c>
      <c r="AX918" s="53">
        <f t="shared" si="809"/>
        <v>9.6761920793689199E-2</v>
      </c>
      <c r="AY918" s="56">
        <f t="shared" si="810"/>
        <v>676.62643089844835</v>
      </c>
      <c r="AZ918" s="56">
        <f t="shared" si="811"/>
        <v>399.64046763135707</v>
      </c>
      <c r="BA918" s="53">
        <f t="shared" si="812"/>
        <v>7.4403432051347793E-3</v>
      </c>
      <c r="BB918" s="56">
        <f t="shared" si="813"/>
        <v>277.12668056648795</v>
      </c>
      <c r="BC918" s="56">
        <f t="shared" si="814"/>
        <v>-0.14071729939666966</v>
      </c>
      <c r="BD918" s="53">
        <f t="shared" si="815"/>
        <v>-1.2576217752190138E-7</v>
      </c>
      <c r="BE918" s="32">
        <f t="shared" si="816"/>
        <v>6.1115345964711834</v>
      </c>
      <c r="BF918" s="53">
        <f t="shared" si="817"/>
        <v>1.3404153889481107E-6</v>
      </c>
      <c r="BG918" s="51">
        <f t="shared" si="838"/>
        <v>6.1115359368865727</v>
      </c>
      <c r="BH918" s="51">
        <f t="shared" si="818"/>
        <v>-8.9372221217036609E-3</v>
      </c>
      <c r="BI918" s="51">
        <f t="shared" si="819"/>
        <v>-8.3786664302456723E-2</v>
      </c>
    </row>
    <row r="919" spans="1:61" ht="12.75" customHeight="1" x14ac:dyDescent="0.2">
      <c r="A919" s="45">
        <f t="shared" si="820"/>
        <v>893</v>
      </c>
      <c r="B919" s="57">
        <f t="shared" si="839"/>
        <v>9.6761920793689199E-2</v>
      </c>
      <c r="C919" s="16">
        <f t="shared" si="821"/>
        <v>8.683633138582536E-2</v>
      </c>
      <c r="D919" s="34">
        <f t="shared" si="822"/>
        <v>1</v>
      </c>
      <c r="E919" s="49">
        <f t="shared" si="840"/>
        <v>7.5180395137845649E-2</v>
      </c>
      <c r="F919" s="49">
        <f t="shared" si="823"/>
        <v>4.3456388704866573E-2</v>
      </c>
      <c r="G919" s="20">
        <f t="shared" si="794"/>
        <v>4.3456388704866573E-2</v>
      </c>
      <c r="H919" s="49">
        <f t="shared" si="824"/>
        <v>30.029135392778915</v>
      </c>
      <c r="I919" s="20">
        <f t="shared" si="795"/>
        <v>30.029135392778915</v>
      </c>
      <c r="J919" s="57">
        <f t="shared" si="825"/>
        <v>0</v>
      </c>
      <c r="K919" s="16">
        <f t="shared" si="796"/>
        <v>30.029135392778915</v>
      </c>
      <c r="L919" s="34">
        <f t="shared" si="826"/>
        <v>1</v>
      </c>
      <c r="M919" s="49">
        <f t="shared" si="841"/>
        <v>59.970893117777422</v>
      </c>
      <c r="N919" s="20">
        <f t="shared" si="842"/>
        <v>59.970893117777422</v>
      </c>
      <c r="O919" s="16">
        <f t="shared" si="827"/>
        <v>30.029106882222578</v>
      </c>
      <c r="P919" s="49">
        <f t="shared" si="843"/>
        <v>4.3456388704866566E-2</v>
      </c>
      <c r="Q919" s="20">
        <f t="shared" si="797"/>
        <v>4.3456388704866566E-2</v>
      </c>
      <c r="R919" s="49">
        <f t="shared" si="844"/>
        <v>8.6836331384094023E-2</v>
      </c>
      <c r="S919" s="20">
        <f t="shared" si="798"/>
        <v>8.6836331384094023E-2</v>
      </c>
      <c r="T919" s="57">
        <f t="shared" si="845"/>
        <v>-8.3786664302456723E-2</v>
      </c>
      <c r="U919" s="16">
        <f t="shared" si="828"/>
        <v>-8.6062691646110745E-3</v>
      </c>
      <c r="V919" s="16">
        <f t="shared" si="846"/>
        <v>-8.6062691646110745E-3</v>
      </c>
      <c r="W919" s="34">
        <f t="shared" si="799"/>
        <v>4</v>
      </c>
      <c r="X919" s="49">
        <f t="shared" si="847"/>
        <v>59.970864980837945</v>
      </c>
      <c r="Y919" s="20">
        <f t="shared" si="848"/>
        <v>59.970864980837945</v>
      </c>
      <c r="Z919" s="16">
        <f t="shared" si="829"/>
        <v>30.029135019162055</v>
      </c>
      <c r="AA919" s="49">
        <f t="shared" si="800"/>
        <v>-4.9746686502409347E-3</v>
      </c>
      <c r="AB919" s="20">
        <f t="shared" si="830"/>
        <v>359.99502533134978</v>
      </c>
      <c r="AC919" s="49">
        <f t="shared" si="831"/>
        <v>9.9405833333755453E-3</v>
      </c>
      <c r="AD919" s="20">
        <f t="shared" si="832"/>
        <v>359.99005941666661</v>
      </c>
      <c r="AF919" s="58">
        <f t="shared" si="849"/>
        <v>6.1115359368865727</v>
      </c>
      <c r="AG919" s="51">
        <f t="shared" si="833"/>
        <v>366.69215621319438</v>
      </c>
      <c r="AH919" s="16">
        <f t="shared" si="834"/>
        <v>250.01737923626891</v>
      </c>
      <c r="AI919" s="52">
        <f t="shared" si="801"/>
        <v>159.8562505946347</v>
      </c>
      <c r="AJ919" s="52">
        <f t="shared" si="835"/>
        <v>4.8431057355060148E-2</v>
      </c>
      <c r="AK919" s="16">
        <f t="shared" si="850"/>
        <v>43.226775157358531</v>
      </c>
      <c r="AL919" s="16">
        <f t="shared" si="851"/>
        <v>43.221800488708311</v>
      </c>
      <c r="AM919" s="32">
        <f t="shared" si="802"/>
        <v>6.1115358679412264</v>
      </c>
      <c r="AN919" s="32">
        <f t="shared" si="803"/>
        <v>-9.1799995621391953E-4</v>
      </c>
      <c r="AO919" s="32">
        <f t="shared" si="804"/>
        <v>4.4535257583824412</v>
      </c>
      <c r="AP919" s="32">
        <f t="shared" si="805"/>
        <v>-9.1799995621391953E-4</v>
      </c>
      <c r="AQ919" s="32">
        <f t="shared" si="806"/>
        <v>4.1853290174795355</v>
      </c>
      <c r="AR919" s="56">
        <f t="shared" si="854"/>
        <v>4959.6512957065715</v>
      </c>
      <c r="AS919" s="56">
        <f t="shared" si="854"/>
        <v>-0.31213650468742699</v>
      </c>
      <c r="AT919" s="56">
        <f t="shared" si="854"/>
        <v>1964.434943338797</v>
      </c>
      <c r="AU919" s="55">
        <f t="shared" si="837"/>
        <v>0.31005890174502254</v>
      </c>
      <c r="AV919" s="56">
        <f t="shared" si="807"/>
        <v>11548.610864672744</v>
      </c>
      <c r="AW919" s="53">
        <f t="shared" si="808"/>
        <v>1.0321250165555025E-2</v>
      </c>
      <c r="AX919" s="53">
        <f t="shared" si="809"/>
        <v>9.6761940024894369E-2</v>
      </c>
      <c r="AY919" s="56">
        <f t="shared" si="810"/>
        <v>676.62629642055674</v>
      </c>
      <c r="AZ919" s="56">
        <f t="shared" si="811"/>
        <v>399.64062648658677</v>
      </c>
      <c r="BA919" s="53">
        <f t="shared" si="812"/>
        <v>7.4403432051347793E-3</v>
      </c>
      <c r="BB919" s="56">
        <f t="shared" si="813"/>
        <v>277.12679072305627</v>
      </c>
      <c r="BC919" s="56">
        <f t="shared" si="814"/>
        <v>-0.1411207890863011</v>
      </c>
      <c r="BD919" s="53">
        <f t="shared" si="815"/>
        <v>-1.2612278522396254E-7</v>
      </c>
      <c r="BE919" s="32">
        <f t="shared" si="816"/>
        <v>6.1115358107637876</v>
      </c>
      <c r="BF919" s="53">
        <f t="shared" si="817"/>
        <v>1.3424398863722719E-6</v>
      </c>
      <c r="BG919" s="51">
        <f t="shared" si="838"/>
        <v>6.111537153203674</v>
      </c>
      <c r="BH919" s="51">
        <f t="shared" si="818"/>
        <v>-8.9372221213997946E-3</v>
      </c>
      <c r="BI919" s="51">
        <f t="shared" si="819"/>
        <v>-8.3786647647207987E-2</v>
      </c>
    </row>
    <row r="920" spans="1:61" ht="12.75" customHeight="1" x14ac:dyDescent="0.2">
      <c r="A920" s="45">
        <f t="shared" si="820"/>
        <v>894</v>
      </c>
      <c r="B920" s="57">
        <f t="shared" si="839"/>
        <v>9.6761940024894369E-2</v>
      </c>
      <c r="C920" s="16">
        <f t="shared" si="821"/>
        <v>8.6821356691530127E-2</v>
      </c>
      <c r="D920" s="34">
        <f t="shared" si="822"/>
        <v>1</v>
      </c>
      <c r="E920" s="49">
        <f t="shared" si="840"/>
        <v>7.5167409144240485E-2</v>
      </c>
      <c r="F920" s="49">
        <f t="shared" si="823"/>
        <v>4.3448931671057907E-2</v>
      </c>
      <c r="G920" s="20">
        <f t="shared" si="794"/>
        <v>4.3448931671057907E-2</v>
      </c>
      <c r="H920" s="49">
        <f t="shared" si="824"/>
        <v>30.029163519902234</v>
      </c>
      <c r="I920" s="20">
        <f t="shared" si="795"/>
        <v>30.029163519902234</v>
      </c>
      <c r="J920" s="57">
        <f t="shared" si="825"/>
        <v>0</v>
      </c>
      <c r="K920" s="16">
        <f t="shared" si="796"/>
        <v>30.029163519902234</v>
      </c>
      <c r="L920" s="34">
        <f t="shared" si="826"/>
        <v>1</v>
      </c>
      <c r="M920" s="49">
        <f t="shared" si="841"/>
        <v>59.970864980837931</v>
      </c>
      <c r="N920" s="20">
        <f t="shared" si="842"/>
        <v>59.970864980837931</v>
      </c>
      <c r="O920" s="16">
        <f t="shared" si="827"/>
        <v>30.029135019162069</v>
      </c>
      <c r="P920" s="49">
        <f t="shared" si="843"/>
        <v>4.3448931671057921E-2</v>
      </c>
      <c r="Q920" s="20">
        <f t="shared" si="797"/>
        <v>4.3448931671057921E-2</v>
      </c>
      <c r="R920" s="49">
        <f t="shared" si="844"/>
        <v>8.6821356690792315E-2</v>
      </c>
      <c r="S920" s="20">
        <f t="shared" si="798"/>
        <v>8.6821356690792315E-2</v>
      </c>
      <c r="T920" s="57">
        <f t="shared" si="845"/>
        <v>-8.3786647647207987E-2</v>
      </c>
      <c r="U920" s="16">
        <f t="shared" si="828"/>
        <v>-8.6192385029675023E-3</v>
      </c>
      <c r="V920" s="16">
        <f t="shared" si="846"/>
        <v>-8.6192385029675023E-3</v>
      </c>
      <c r="W920" s="34">
        <f t="shared" si="799"/>
        <v>4</v>
      </c>
      <c r="X920" s="49">
        <f t="shared" si="847"/>
        <v>59.970836854841941</v>
      </c>
      <c r="Y920" s="20">
        <f t="shared" si="848"/>
        <v>59.970836854841941</v>
      </c>
      <c r="Z920" s="16">
        <f t="shared" si="829"/>
        <v>30.029163145158059</v>
      </c>
      <c r="AA920" s="49">
        <f t="shared" si="800"/>
        <v>-4.9821709420544563E-3</v>
      </c>
      <c r="AB920" s="20">
        <f t="shared" si="830"/>
        <v>359.99501782905793</v>
      </c>
      <c r="AC920" s="49">
        <f t="shared" si="831"/>
        <v>9.9555662818705416E-3</v>
      </c>
      <c r="AD920" s="20">
        <f t="shared" si="832"/>
        <v>359.99004443371814</v>
      </c>
      <c r="AF920" s="58">
        <f t="shared" si="849"/>
        <v>6.111537153203674</v>
      </c>
      <c r="AG920" s="51">
        <f t="shared" si="833"/>
        <v>366.69222919222045</v>
      </c>
      <c r="AH920" s="16">
        <f t="shared" si="834"/>
        <v>250.01742899469579</v>
      </c>
      <c r="AI920" s="52">
        <f t="shared" si="801"/>
        <v>159.85631422378216</v>
      </c>
      <c r="AJ920" s="52">
        <f t="shared" si="835"/>
        <v>4.8431102613108123E-2</v>
      </c>
      <c r="AK920" s="16">
        <f t="shared" si="850"/>
        <v>43.27520625997164</v>
      </c>
      <c r="AL920" s="16">
        <f t="shared" si="851"/>
        <v>43.270224089029568</v>
      </c>
      <c r="AM920" s="32">
        <f t="shared" si="802"/>
        <v>6.1115370840503607</v>
      </c>
      <c r="AN920" s="32">
        <f t="shared" si="803"/>
        <v>-9.1938353212384289E-4</v>
      </c>
      <c r="AO920" s="32">
        <f t="shared" si="804"/>
        <v>4.4499878176564227</v>
      </c>
      <c r="AP920" s="32">
        <f t="shared" si="805"/>
        <v>-9.1938353212384289E-4</v>
      </c>
      <c r="AQ920" s="32">
        <f t="shared" si="806"/>
        <v>4.189092258763492</v>
      </c>
      <c r="AR920" s="56">
        <f t="shared" si="854"/>
        <v>4964.1012835242282</v>
      </c>
      <c r="AS920" s="56">
        <f t="shared" si="854"/>
        <v>-0.31305588821955083</v>
      </c>
      <c r="AT920" s="56">
        <f t="shared" si="854"/>
        <v>1968.6240355975606</v>
      </c>
      <c r="AU920" s="55">
        <f t="shared" si="837"/>
        <v>0.31005890174502254</v>
      </c>
      <c r="AV920" s="56">
        <f t="shared" si="807"/>
        <v>11548.615461479318</v>
      </c>
      <c r="AW920" s="53">
        <f t="shared" si="808"/>
        <v>1.0321254273823209E-2</v>
      </c>
      <c r="AX920" s="53">
        <f t="shared" si="809"/>
        <v>9.6761959282443286E-2</v>
      </c>
      <c r="AY920" s="56">
        <f t="shared" si="810"/>
        <v>676.62616175850451</v>
      </c>
      <c r="AZ920" s="56">
        <f t="shared" si="811"/>
        <v>399.64078555945542</v>
      </c>
      <c r="BA920" s="53">
        <f t="shared" si="812"/>
        <v>7.4403432051347793E-3</v>
      </c>
      <c r="BB920" s="56">
        <f t="shared" si="813"/>
        <v>277.12690103054422</v>
      </c>
      <c r="BC920" s="56">
        <f t="shared" si="814"/>
        <v>-0.14152483149513273</v>
      </c>
      <c r="BD920" s="53">
        <f t="shared" si="815"/>
        <v>-1.2648388690345555E-7</v>
      </c>
      <c r="BE920" s="32">
        <f t="shared" si="816"/>
        <v>6.1115370267197875</v>
      </c>
      <c r="BF920" s="53">
        <f t="shared" si="817"/>
        <v>1.3444628950239049E-6</v>
      </c>
      <c r="BG920" s="51">
        <f t="shared" si="838"/>
        <v>6.1115383711826823</v>
      </c>
      <c r="BH920" s="51">
        <f t="shared" si="818"/>
        <v>-8.9372221210956941E-3</v>
      </c>
      <c r="BI920" s="51">
        <f t="shared" si="819"/>
        <v>-8.3786630969152467E-2</v>
      </c>
    </row>
    <row r="921" spans="1:61" ht="12.75" customHeight="1" x14ac:dyDescent="0.2">
      <c r="A921" s="45">
        <f t="shared" si="820"/>
        <v>895</v>
      </c>
      <c r="B921" s="57">
        <f t="shared" si="839"/>
        <v>9.6761959282443286E-2</v>
      </c>
      <c r="C921" s="16">
        <f t="shared" si="821"/>
        <v>8.6806393000586013E-2</v>
      </c>
      <c r="D921" s="34">
        <f t="shared" si="822"/>
        <v>1</v>
      </c>
      <c r="E921" s="49">
        <f t="shared" si="840"/>
        <v>7.5154432692650847E-2</v>
      </c>
      <c r="F921" s="49">
        <f t="shared" si="823"/>
        <v>4.3441480116689919E-2</v>
      </c>
      <c r="G921" s="20">
        <f t="shared" si="794"/>
        <v>4.3441480116689919E-2</v>
      </c>
      <c r="H921" s="49">
        <f t="shared" si="824"/>
        <v>30.029191636090946</v>
      </c>
      <c r="I921" s="20">
        <f t="shared" si="795"/>
        <v>30.029191636090946</v>
      </c>
      <c r="J921" s="57">
        <f t="shared" si="825"/>
        <v>0</v>
      </c>
      <c r="K921" s="16">
        <f t="shared" si="796"/>
        <v>30.029191636090946</v>
      </c>
      <c r="L921" s="34">
        <f t="shared" si="826"/>
        <v>1</v>
      </c>
      <c r="M921" s="49">
        <f t="shared" si="841"/>
        <v>59.970836854841941</v>
      </c>
      <c r="N921" s="20">
        <f t="shared" si="842"/>
        <v>59.970836854841941</v>
      </c>
      <c r="O921" s="16">
        <f t="shared" si="827"/>
        <v>30.029163145158059</v>
      </c>
      <c r="P921" s="49">
        <f t="shared" si="843"/>
        <v>4.3441480116689912E-2</v>
      </c>
      <c r="Q921" s="20">
        <f t="shared" si="797"/>
        <v>4.3441480116689912E-2</v>
      </c>
      <c r="R921" s="49">
        <f t="shared" si="844"/>
        <v>8.6806393000912141E-2</v>
      </c>
      <c r="S921" s="20">
        <f t="shared" si="798"/>
        <v>8.6806393000912141E-2</v>
      </c>
      <c r="T921" s="57">
        <f t="shared" si="845"/>
        <v>-8.3786630969152467E-2</v>
      </c>
      <c r="U921" s="16">
        <f t="shared" si="828"/>
        <v>-8.6321982765016209E-3</v>
      </c>
      <c r="V921" s="16">
        <f t="shared" si="846"/>
        <v>-8.6321982765016209E-3</v>
      </c>
      <c r="W921" s="34">
        <f t="shared" si="799"/>
        <v>4</v>
      </c>
      <c r="X921" s="49">
        <f t="shared" si="847"/>
        <v>59.970808739781418</v>
      </c>
      <c r="Y921" s="20">
        <f t="shared" si="848"/>
        <v>59.970808739781418</v>
      </c>
      <c r="Z921" s="16">
        <f t="shared" si="829"/>
        <v>30.029191260218582</v>
      </c>
      <c r="AA921" s="49">
        <f t="shared" si="800"/>
        <v>-4.9896677199088848E-3</v>
      </c>
      <c r="AB921" s="20">
        <f t="shared" si="830"/>
        <v>359.99501033228012</v>
      </c>
      <c r="AC921" s="49">
        <f t="shared" si="831"/>
        <v>9.9705381566155826E-3</v>
      </c>
      <c r="AD921" s="20">
        <f t="shared" si="832"/>
        <v>359.99002946184339</v>
      </c>
      <c r="AF921" s="58">
        <f t="shared" si="849"/>
        <v>6.1115383711826823</v>
      </c>
      <c r="AG921" s="51">
        <f t="shared" si="833"/>
        <v>366.69230227096097</v>
      </c>
      <c r="AH921" s="16">
        <f t="shared" si="834"/>
        <v>250.01747882110976</v>
      </c>
      <c r="AI921" s="52">
        <f t="shared" si="801"/>
        <v>159.85637793988161</v>
      </c>
      <c r="AJ921" s="52">
        <f t="shared" si="835"/>
        <v>4.8431147836595301E-2</v>
      </c>
      <c r="AK921" s="16">
        <f t="shared" si="850"/>
        <v>43.323637407808235</v>
      </c>
      <c r="AL921" s="16">
        <f t="shared" si="851"/>
        <v>43.318647740088352</v>
      </c>
      <c r="AM921" s="32">
        <f t="shared" si="802"/>
        <v>6.111538301821243</v>
      </c>
      <c r="AN921" s="32">
        <f t="shared" si="803"/>
        <v>-9.2076608858895708E-4</v>
      </c>
      <c r="AO921" s="32">
        <f t="shared" si="804"/>
        <v>4.4464466944774772</v>
      </c>
      <c r="AP921" s="32">
        <f t="shared" si="805"/>
        <v>-9.2076608858895708E-4</v>
      </c>
      <c r="AQ921" s="32">
        <f t="shared" si="806"/>
        <v>4.1928525144343443</v>
      </c>
      <c r="AR921" s="56">
        <f t="shared" si="854"/>
        <v>4968.5477302187055</v>
      </c>
      <c r="AS921" s="56">
        <f t="shared" si="854"/>
        <v>-0.31397665430813976</v>
      </c>
      <c r="AT921" s="56">
        <f t="shared" si="854"/>
        <v>1972.816888111995</v>
      </c>
      <c r="AU921" s="55">
        <f t="shared" si="837"/>
        <v>0.31005890174502254</v>
      </c>
      <c r="AV921" s="56">
        <f t="shared" si="807"/>
        <v>11548.620064567627</v>
      </c>
      <c r="AW921" s="53">
        <f t="shared" si="808"/>
        <v>1.0321258387705524E-2</v>
      </c>
      <c r="AX921" s="53">
        <f t="shared" si="809"/>
        <v>9.6761978566304668E-2</v>
      </c>
      <c r="AY921" s="56">
        <f t="shared" si="810"/>
        <v>676.62602691251129</v>
      </c>
      <c r="AZ921" s="56">
        <f t="shared" si="811"/>
        <v>399.64094484970406</v>
      </c>
      <c r="BA921" s="53">
        <f t="shared" si="812"/>
        <v>7.4403432051347793E-3</v>
      </c>
      <c r="BB921" s="56">
        <f t="shared" si="813"/>
        <v>277.1270114887721</v>
      </c>
      <c r="BC921" s="56">
        <f t="shared" si="814"/>
        <v>-0.14192942596486091</v>
      </c>
      <c r="BD921" s="53">
        <f t="shared" si="815"/>
        <v>-1.2684548197203986E-7</v>
      </c>
      <c r="BE921" s="32">
        <f t="shared" si="816"/>
        <v>6.1115382443372006</v>
      </c>
      <c r="BF921" s="53">
        <f t="shared" si="817"/>
        <v>1.3464844117166852E-6</v>
      </c>
      <c r="BG921" s="51">
        <f t="shared" si="838"/>
        <v>6.1115395908216126</v>
      </c>
      <c r="BH921" s="51">
        <f t="shared" si="818"/>
        <v>-8.9372221207913612E-3</v>
      </c>
      <c r="BI921" s="51">
        <f t="shared" si="819"/>
        <v>-8.3786614268317322E-2</v>
      </c>
    </row>
    <row r="922" spans="1:61" ht="12.75" customHeight="1" x14ac:dyDescent="0.2">
      <c r="A922" s="45">
        <f t="shared" si="820"/>
        <v>896</v>
      </c>
      <c r="B922" s="57">
        <f t="shared" si="839"/>
        <v>9.6761978566304668E-2</v>
      </c>
      <c r="C922" s="16">
        <f t="shared" si="821"/>
        <v>8.6791440409683673E-2</v>
      </c>
      <c r="D922" s="34">
        <f t="shared" si="822"/>
        <v>1</v>
      </c>
      <c r="E922" s="49">
        <f t="shared" si="840"/>
        <v>7.5141465866770146E-2</v>
      </c>
      <c r="F922" s="49">
        <f t="shared" si="823"/>
        <v>4.3434034090182601E-2</v>
      </c>
      <c r="G922" s="20">
        <f t="shared" ref="G922:G985" si="855">MOD(IF(OR(D922=2,D922=3,D922=6,D922=7,D922=10,D922=11,D922=14,D922=15),180+F922,F922),360)</f>
        <v>4.3434034090182601E-2</v>
      </c>
      <c r="H922" s="49">
        <f t="shared" si="824"/>
        <v>30.029219741353156</v>
      </c>
      <c r="I922" s="20">
        <f t="shared" ref="I922:I985" si="856">IF(D922&gt;8,360-H922,H922)</f>
        <v>30.029219741353156</v>
      </c>
      <c r="J922" s="57">
        <f t="shared" si="825"/>
        <v>0</v>
      </c>
      <c r="K922" s="16">
        <f t="shared" ref="K922:K985" si="857">MOD(I922+J922,360)</f>
        <v>30.029219741353156</v>
      </c>
      <c r="L922" s="34">
        <f t="shared" si="826"/>
        <v>1</v>
      </c>
      <c r="M922" s="49">
        <f t="shared" si="841"/>
        <v>59.970808739781418</v>
      </c>
      <c r="N922" s="20">
        <f t="shared" si="842"/>
        <v>59.970808739781418</v>
      </c>
      <c r="O922" s="16">
        <f t="shared" si="827"/>
        <v>30.029191260218582</v>
      </c>
      <c r="P922" s="49">
        <f t="shared" si="843"/>
        <v>4.3434034090182587E-2</v>
      </c>
      <c r="Q922" s="20">
        <f t="shared" ref="Q922:Q985" si="858">MOD(IF(OR(L922=2,L922=3,L922=6,L922=7,L922=10,L922=11,L922=14,L922=15),180+P922,P922),360)</f>
        <v>4.3434034090182587E-2</v>
      </c>
      <c r="R922" s="49">
        <f t="shared" si="844"/>
        <v>8.6791440408318016E-2</v>
      </c>
      <c r="S922" s="20">
        <f t="shared" ref="S922:S985" si="859">MOD(IF(OR(L922=3,L922=4,L922=7,L922=8,L922=11,L922=12,L922=15,L922=16),360-R922,R922),360)</f>
        <v>8.6791440408318016E-2</v>
      </c>
      <c r="T922" s="57">
        <f t="shared" si="845"/>
        <v>-8.3786614268317322E-2</v>
      </c>
      <c r="U922" s="16">
        <f t="shared" si="828"/>
        <v>-8.6451484015471758E-3</v>
      </c>
      <c r="V922" s="16">
        <f t="shared" si="846"/>
        <v>-8.6451484015471758E-3</v>
      </c>
      <c r="W922" s="34">
        <f t="shared" ref="W922:W985" si="860">IF(AND(E922&gt;=0,V922&lt;0),IF(L922=1,4,IF(L922=2,3,IF(L922=7,6,IF(L922=8,5,IF(L922=11,10,IF(L922=12,9,IF(L922=13,16,IF(L922=14,15,L922)))))))),L922)</f>
        <v>4</v>
      </c>
      <c r="X922" s="49">
        <f t="shared" si="847"/>
        <v>59.970780635648268</v>
      </c>
      <c r="Y922" s="20">
        <f t="shared" si="848"/>
        <v>59.970780635648268</v>
      </c>
      <c r="Z922" s="16">
        <f t="shared" si="829"/>
        <v>30.029219364351732</v>
      </c>
      <c r="AA922" s="49">
        <f t="shared" ref="AA922:AA985" si="861">DEGREES(ATAN(TAN(RADIANS(K922))*SIN(RADIANS(V922))))</f>
        <v>-4.9971589354155356E-3</v>
      </c>
      <c r="AB922" s="20">
        <f t="shared" si="830"/>
        <v>359.9950028410646</v>
      </c>
      <c r="AC922" s="49">
        <f t="shared" si="831"/>
        <v>9.9854989344307817E-3</v>
      </c>
      <c r="AD922" s="20">
        <f t="shared" si="832"/>
        <v>359.99001450106556</v>
      </c>
      <c r="AF922" s="58">
        <f t="shared" si="849"/>
        <v>6.1115395908216126</v>
      </c>
      <c r="AG922" s="51">
        <f t="shared" si="833"/>
        <v>366.69237544929678</v>
      </c>
      <c r="AH922" s="16">
        <f t="shared" si="834"/>
        <v>250.01752871542965</v>
      </c>
      <c r="AI922" s="52">
        <f t="shared" ref="AI922:AI985" si="862">AG922^2*$H$7/2</f>
        <v>159.85644174282919</v>
      </c>
      <c r="AJ922" s="52">
        <f t="shared" si="835"/>
        <v>4.8431193025578523E-2</v>
      </c>
      <c r="AK922" s="16">
        <f t="shared" si="850"/>
        <v>43.372068600833813</v>
      </c>
      <c r="AL922" s="16">
        <f t="shared" si="851"/>
        <v>43.367071441898418</v>
      </c>
      <c r="AM922" s="32">
        <f t="shared" ref="AM922:AM985" si="863">AF922*COS(RADIANS($V922))</f>
        <v>6.1115395212518893</v>
      </c>
      <c r="AN922" s="32">
        <f t="shared" ref="AN922:AN985" si="864">AF922*SIN(RADIANS($V922))</f>
        <v>-9.2214761668509492E-4</v>
      </c>
      <c r="AO922" s="32">
        <f t="shared" ref="AO922:AO985" si="865">AM922*COS(RADIANS(AL922))</f>
        <v>4.4429023913583681</v>
      </c>
      <c r="AP922" s="32">
        <f t="shared" ref="AP922:AP985" si="866">AN922</f>
        <v>-9.2214761668509492E-4</v>
      </c>
      <c r="AQ922" s="32">
        <f t="shared" ref="AQ922:AQ985" si="867">AM922*SIN(RADIANS(AL922))</f>
        <v>4.1966097817983821</v>
      </c>
      <c r="AR922" s="56">
        <f t="shared" si="854"/>
        <v>4972.9906326100636</v>
      </c>
      <c r="AS922" s="56">
        <f t="shared" si="854"/>
        <v>-0.31489880192482483</v>
      </c>
      <c r="AT922" s="56">
        <f t="shared" si="854"/>
        <v>1977.0134978937933</v>
      </c>
      <c r="AU922" s="55">
        <f t="shared" si="837"/>
        <v>0.31005890174502254</v>
      </c>
      <c r="AV922" s="56">
        <f t="shared" ref="AV922:AV985" si="868">AI922*AU922*$C$16</f>
        <v>11548.62467393017</v>
      </c>
      <c r="AW922" s="53">
        <f t="shared" ref="AW922:AW985" si="869">(AV922/$C$6)*$H$8^2</f>
        <v>1.0321262507195257E-2</v>
      </c>
      <c r="AX922" s="53">
        <f t="shared" ref="AX922:AX985" si="870">AW922*360 / (2*PI()*AF922)</f>
        <v>9.6761997876447015E-2</v>
      </c>
      <c r="AY922" s="56">
        <f t="shared" ref="AY922:AY985" si="871">550*$H$19*$C$13/AG922</f>
        <v>676.62589188279719</v>
      </c>
      <c r="AZ922" s="56">
        <f t="shared" ref="AZ922:AZ985" si="872">AI922*$C$18*$C$19</f>
        <v>399.641104357073</v>
      </c>
      <c r="BA922" s="53">
        <f t="shared" ref="BA922:BA985" si="873">ABS((AU922^2)/(PI()*$C$17*$C$14))</f>
        <v>7.4403432051347793E-3</v>
      </c>
      <c r="BB922" s="56">
        <f t="shared" ref="BB922:BB985" si="874">BA922*AI922*$C$16</f>
        <v>277.12712209755989</v>
      </c>
      <c r="BC922" s="56">
        <f t="shared" ref="BC922:BC985" si="875">AY922-AZ922-BB922</f>
        <v>-0.14233457183570408</v>
      </c>
      <c r="BD922" s="53">
        <f t="shared" ref="BD922:BD985" si="876">(BC922/$C$6)*$H$8^2</f>
        <v>-1.2720756984005396E-7</v>
      </c>
      <c r="BE922" s="32">
        <f t="shared" ref="BE922:BE985" si="877">AF922+BD922</f>
        <v>6.1115394636140428</v>
      </c>
      <c r="BF922" s="53">
        <f t="shared" ref="BF922:BF985" si="878">-$H$9*SIN(RADIANS(V922))</f>
        <v>1.3485044234000195E-6</v>
      </c>
      <c r="BG922" s="51">
        <f t="shared" si="838"/>
        <v>6.1115408121184664</v>
      </c>
      <c r="BH922" s="51">
        <f t="shared" ref="BH922:BH985" si="879">-$H$9*COS(RADIANS(V922))</f>
        <v>-8.9372221204867975E-3</v>
      </c>
      <c r="BI922" s="51">
        <f t="shared" ref="BI922:BI985" si="880">BH922*360 / (2*PI()*AF922)</f>
        <v>-8.3786597544729891E-2</v>
      </c>
    </row>
    <row r="923" spans="1:61" ht="12.75" customHeight="1" x14ac:dyDescent="0.2">
      <c r="A923" s="45">
        <f t="shared" ref="A923:A986" si="881">A922+1</f>
        <v>897</v>
      </c>
      <c r="B923" s="57">
        <f t="shared" si="839"/>
        <v>9.6761997876447015E-2</v>
      </c>
      <c r="C923" s="16">
        <f t="shared" ref="C923:C986" si="882">MOD(AD922+B923,360)</f>
        <v>8.6776498942015223E-2</v>
      </c>
      <c r="D923" s="34">
        <f t="shared" ref="D923:D986" si="883">IF($O922&gt;=270,IF(C923&gt;270,16,IF(C923&gt;180,15,IF(C923&gt;90,14,13))),IF($O922&gt;=180,IF(C923&gt;270,12,IF(C923&gt;180,11,IF(C923&gt;90,10,9))),IF($O922&gt;=90,IF(C923&gt;270,8,IF(C923&gt;180,7,IF(C923&gt;90,6,5))),IF(C923&gt;270,4,IF(C923&gt;180,3,IF(C923&gt;90,2,1))))))</f>
        <v>1</v>
      </c>
      <c r="E923" s="49">
        <f t="shared" si="840"/>
        <v>7.5128508686658893E-2</v>
      </c>
      <c r="F923" s="49">
        <f t="shared" ref="F923:F986" si="884">IF(OR(N922=90, N922=270), 0, DEGREES(ATAN(COS(RADIANS(Y922))*TAN(RADIANS(C923)))))</f>
        <v>4.3426593603174468E-2</v>
      </c>
      <c r="G923" s="20">
        <f t="shared" si="855"/>
        <v>4.3426593603174468E-2</v>
      </c>
      <c r="H923" s="49">
        <f t="shared" ref="H923:H986" si="885">DEGREES(ACOS(SIN(RADIANS(Y922))*COS(RADIANS(G923))))</f>
        <v>30.029247835696964</v>
      </c>
      <c r="I923" s="20">
        <f t="shared" si="856"/>
        <v>30.029247835696964</v>
      </c>
      <c r="J923" s="57">
        <f t="shared" ref="J923:J986" si="886">J922</f>
        <v>0</v>
      </c>
      <c r="K923" s="16">
        <f t="shared" si="857"/>
        <v>30.029247835696964</v>
      </c>
      <c r="L923" s="34">
        <f t="shared" ref="L923:L986" si="887">IF(J923&gt;0,IF(K923&gt;=270,IF(D923=9,16,IF(D923=12,13,IF(D923=14,11,IF(D923=15,10,D923)))),IF(K923&gt;=180,IF(D923=2,14,IF(D923=3,15,IF(D923=5,9,IF(D923=8,12,D923)))),IF(K923&gt;=90,IF(D923=1,8,IF(D923=4,5,IF(D923=6,3,IF(D923=7,2,D923)))),IF(D923=10,6,IF(D923=11,7,IF(D923=13,1,IF(D923=16,4,D923))))))),IF(K923&gt;=270,IF(D923=1,13,IF(D923=4,16,IF(D923=6,10,IF(D923=7,11,D923)))),IF(K923&gt;=180,IF(D923=10,15,IF(D923=11,14,IF(D923=13,12,IF(D923=16,9,D923)))),IF(K923&gt;=90,IF(D923=9,5,IF(D923=12,8,IF(D923=14,2,IF(D923=15,3,D923)))),IF(D923=2,7,IF(D923=3,6,IF(D923=5,4,IF(D923=8,1,D923))))))))</f>
        <v>1</v>
      </c>
      <c r="M923" s="49">
        <f t="shared" si="841"/>
        <v>59.970780635648268</v>
      </c>
      <c r="N923" s="20">
        <f t="shared" si="842"/>
        <v>59.970780635648268</v>
      </c>
      <c r="O923" s="16">
        <f t="shared" ref="O923:O986" si="888">MOD(90-N923,360)</f>
        <v>30.029219364351732</v>
      </c>
      <c r="P923" s="49">
        <f t="shared" si="843"/>
        <v>4.3426593603174468E-2</v>
      </c>
      <c r="Q923" s="20">
        <f t="shared" si="858"/>
        <v>4.3426593603174468E-2</v>
      </c>
      <c r="R923" s="49">
        <f t="shared" si="844"/>
        <v>8.6776498939764787E-2</v>
      </c>
      <c r="S923" s="20">
        <f t="shared" si="859"/>
        <v>8.6776498939764787E-2</v>
      </c>
      <c r="T923" s="57">
        <f t="shared" si="845"/>
        <v>-8.3786597544729891E-2</v>
      </c>
      <c r="U923" s="16">
        <f t="shared" ref="U923:U986" si="889">E923+T923</f>
        <v>-8.6580888580709975E-3</v>
      </c>
      <c r="V923" s="16">
        <f t="shared" si="846"/>
        <v>-8.6580888580709975E-3</v>
      </c>
      <c r="W923" s="34">
        <f t="shared" si="860"/>
        <v>4</v>
      </c>
      <c r="X923" s="49">
        <f t="shared" si="847"/>
        <v>59.970752542434361</v>
      </c>
      <c r="Y923" s="20">
        <f t="shared" si="848"/>
        <v>59.970752542434361</v>
      </c>
      <c r="Z923" s="16">
        <f t="shared" ref="Z923:Z986" si="890">MOD(90-Y923,360)</f>
        <v>30.029247457565639</v>
      </c>
      <c r="AA923" s="49">
        <f t="shared" si="861"/>
        <v>-5.0046445769674338E-3</v>
      </c>
      <c r="AB923" s="20">
        <f t="shared" ref="AB923:AB986" si="891">MOD(IF(OR(W923=2,W923=3,W923=6,W923=7,W923=10,W923=11,W923=14,W923=15),180+AA923,AA923),360)</f>
        <v>359.99499535542304</v>
      </c>
      <c r="AC923" s="49">
        <f t="shared" ref="AC923:AC986" si="892">DEGREES(ACOS(COS(RADIANS(V923))*COS(RADIANS(AB923))))</f>
        <v>1.0000448519327004E-2</v>
      </c>
      <c r="AD923" s="20">
        <f t="shared" ref="AD923:AD986" si="893">MOD(IF(OR(W923=3,W923=4,W923=7,W923=8,W923=11,W923=12,W923=15,W923=16),360-AC923,AC923),360)</f>
        <v>359.98999955148065</v>
      </c>
      <c r="AF923" s="58">
        <f t="shared" si="849"/>
        <v>6.1115408121184664</v>
      </c>
      <c r="AG923" s="51">
        <f t="shared" ref="AG923:AG986" si="894">AF923/$H$8</f>
        <v>366.692448727108</v>
      </c>
      <c r="AH923" s="16">
        <f t="shared" ref="AH923:AH986" si="895">AG923/(5280/3600)</f>
        <v>250.01757867757365</v>
      </c>
      <c r="AI923" s="52">
        <f t="shared" si="862"/>
        <v>159.85650563252048</v>
      </c>
      <c r="AJ923" s="52">
        <f t="shared" ref="AJ923:AJ986" si="896">MOD(Q923-AB923,360)</f>
        <v>4.8431238180114633E-2</v>
      </c>
      <c r="AK923" s="16">
        <f t="shared" si="850"/>
        <v>43.420499839013928</v>
      </c>
      <c r="AL923" s="16">
        <f t="shared" si="851"/>
        <v>43.415495194436971</v>
      </c>
      <c r="AM923" s="32">
        <f t="shared" si="863"/>
        <v>6.1115407423403028</v>
      </c>
      <c r="AN923" s="32">
        <f t="shared" si="864"/>
        <v>-9.2352811427559556E-4</v>
      </c>
      <c r="AO923" s="32">
        <f t="shared" si="865"/>
        <v>4.4393549108168164</v>
      </c>
      <c r="AP923" s="32">
        <f t="shared" si="866"/>
        <v>-9.2352811427559556E-4</v>
      </c>
      <c r="AQ923" s="32">
        <f t="shared" si="867"/>
        <v>4.200364058161159</v>
      </c>
      <c r="AR923" s="56">
        <f t="shared" ref="AR923:AT938" si="897">AR922+AO923</f>
        <v>4977.4299875208808</v>
      </c>
      <c r="AS923" s="56">
        <f t="shared" si="897"/>
        <v>-0.31582233003910043</v>
      </c>
      <c r="AT923" s="56">
        <f t="shared" si="897"/>
        <v>1981.2138619519544</v>
      </c>
      <c r="AU923" s="55">
        <f t="shared" ref="AU923:AU986" si="898">$H$15</f>
        <v>0.31005890174502254</v>
      </c>
      <c r="AV923" s="56">
        <f t="shared" si="868"/>
        <v>11548.6292895594</v>
      </c>
      <c r="AW923" s="53">
        <f t="shared" si="869"/>
        <v>1.0321266632285671E-2</v>
      </c>
      <c r="AX923" s="53">
        <f t="shared" si="870"/>
        <v>9.6762017212838738E-2</v>
      </c>
      <c r="AY923" s="56">
        <f t="shared" si="871"/>
        <v>676.62575666958367</v>
      </c>
      <c r="AZ923" s="56">
        <f t="shared" si="872"/>
        <v>399.64126408130119</v>
      </c>
      <c r="BA923" s="53">
        <f t="shared" si="873"/>
        <v>7.4403432051347793E-3</v>
      </c>
      <c r="BB923" s="56">
        <f t="shared" si="874"/>
        <v>277.12723285672661</v>
      </c>
      <c r="BC923" s="56">
        <f t="shared" si="875"/>
        <v>-0.14274026844412901</v>
      </c>
      <c r="BD923" s="53">
        <f t="shared" si="876"/>
        <v>-1.2757014991448354E-7</v>
      </c>
      <c r="BE923" s="32">
        <f t="shared" si="877"/>
        <v>6.1115406845483164</v>
      </c>
      <c r="BF923" s="53">
        <f t="shared" si="878"/>
        <v>1.3505229269490551E-6</v>
      </c>
      <c r="BG923" s="51">
        <f t="shared" ref="BG923:BG986" si="899">BE923+BF923</f>
        <v>6.1115420350712437</v>
      </c>
      <c r="BH923" s="51">
        <f t="shared" si="879"/>
        <v>-8.9372221201820048E-3</v>
      </c>
      <c r="BI923" s="51">
        <f t="shared" si="880"/>
        <v>-8.3786580798417554E-2</v>
      </c>
    </row>
    <row r="924" spans="1:61" ht="12.75" customHeight="1" x14ac:dyDescent="0.2">
      <c r="A924" s="45">
        <f t="shared" si="881"/>
        <v>898</v>
      </c>
      <c r="B924" s="57">
        <f t="shared" ref="B924:B987" si="900">AX923</f>
        <v>9.6762017212838738E-2</v>
      </c>
      <c r="C924" s="16">
        <f t="shared" si="882"/>
        <v>8.676156869347551E-2</v>
      </c>
      <c r="D924" s="34">
        <f t="shared" si="883"/>
        <v>1</v>
      </c>
      <c r="E924" s="49">
        <f t="shared" ref="E924:E987" si="901">DEGREES(ASIN(SIN(RADIANS(Y923))*SIN(RADIANS(C924))))</f>
        <v>7.5115561235321315E-2</v>
      </c>
      <c r="F924" s="49">
        <f t="shared" si="884"/>
        <v>4.3419158703687691E-2</v>
      </c>
      <c r="G924" s="20">
        <f t="shared" si="855"/>
        <v>4.3419158703687691E-2</v>
      </c>
      <c r="H924" s="49">
        <f t="shared" si="885"/>
        <v>30.029275919130569</v>
      </c>
      <c r="I924" s="20">
        <f t="shared" si="856"/>
        <v>30.029275919130569</v>
      </c>
      <c r="J924" s="57">
        <f t="shared" si="886"/>
        <v>0</v>
      </c>
      <c r="K924" s="16">
        <f t="shared" si="857"/>
        <v>30.029275919130569</v>
      </c>
      <c r="L924" s="34">
        <f t="shared" si="887"/>
        <v>1</v>
      </c>
      <c r="M924" s="49">
        <f t="shared" ref="M924:M987" si="902">DEGREES(ACOS(SIN(RADIANS(K924))*COS(RADIANS(E924))))</f>
        <v>59.970752542434361</v>
      </c>
      <c r="N924" s="20">
        <f t="shared" ref="N924:N987" si="903">MOD(IF(AND(L924&gt;=5,L924&lt;=12),360-M924,M924),360)</f>
        <v>59.970752542434361</v>
      </c>
      <c r="O924" s="16">
        <f t="shared" si="888"/>
        <v>30.029247457565639</v>
      </c>
      <c r="P924" s="49">
        <f t="shared" ref="P924:P987" si="904">IF(OR(N924=90, N924=270), 0, DEGREES(ATAN(TAN(RADIANS(K924))*SIN(RADIANS(E924)))))</f>
        <v>4.3419158703687684E-2</v>
      </c>
      <c r="Q924" s="20">
        <f t="shared" si="858"/>
        <v>4.3419158703687684E-2</v>
      </c>
      <c r="R924" s="49">
        <f t="shared" ref="R924:R987" si="905">DEGREES(ACOS(COS(RADIANS(E924))*COS(RADIANS(Q924))))</f>
        <v>8.6761568689193311E-2</v>
      </c>
      <c r="S924" s="20">
        <f t="shared" si="859"/>
        <v>8.6761568689193311E-2</v>
      </c>
      <c r="T924" s="57">
        <f t="shared" ref="T924:T987" si="906">BI923</f>
        <v>-8.3786580798417554E-2</v>
      </c>
      <c r="U924" s="16">
        <f t="shared" si="889"/>
        <v>-8.6710195630962383E-3</v>
      </c>
      <c r="V924" s="16">
        <f t="shared" ref="V924:V987" si="907">IF(U924&lt;-90,-90,U924)</f>
        <v>-8.6710195630962383E-3</v>
      </c>
      <c r="W924" s="34">
        <f t="shared" si="860"/>
        <v>4</v>
      </c>
      <c r="X924" s="49">
        <f t="shared" ref="X924:X987" si="908">DEGREES(ACOS(SIN(RADIANS(K924))*COS(RADIANS(V924))))</f>
        <v>59.970724460131478</v>
      </c>
      <c r="Y924" s="20">
        <f t="shared" ref="Y924:Y987" si="909">MOD(IF(AND(W924&gt;=5,W924&lt;=12),360-X924,X924),360)</f>
        <v>59.970724460131478</v>
      </c>
      <c r="Z924" s="16">
        <f t="shared" si="890"/>
        <v>30.029275539868522</v>
      </c>
      <c r="AA924" s="49">
        <f t="shared" si="861"/>
        <v>-5.0121245965741483E-3</v>
      </c>
      <c r="AB924" s="20">
        <f t="shared" si="891"/>
        <v>359.99498787540341</v>
      </c>
      <c r="AC924" s="49">
        <f t="shared" si="892"/>
        <v>1.0015386815874883E-2</v>
      </c>
      <c r="AD924" s="20">
        <f t="shared" si="893"/>
        <v>359.98998461318411</v>
      </c>
      <c r="AF924" s="58">
        <f t="shared" ref="AF924:AF987" si="910">BG923</f>
        <v>6.1115420350712437</v>
      </c>
      <c r="AG924" s="51">
        <f t="shared" si="894"/>
        <v>366.69252210427464</v>
      </c>
      <c r="AH924" s="16">
        <f t="shared" si="895"/>
        <v>250.01762870746001</v>
      </c>
      <c r="AI924" s="52">
        <f t="shared" si="862"/>
        <v>159.85656960885086</v>
      </c>
      <c r="AJ924" s="52">
        <f t="shared" si="896"/>
        <v>4.8431283300260475E-2</v>
      </c>
      <c r="AK924" s="16">
        <f t="shared" ref="AK924:AK987" si="911">MOD(AJ924+AK923,360)</f>
        <v>43.468931122314189</v>
      </c>
      <c r="AL924" s="16">
        <f t="shared" ref="AL924:AL987" si="912">MOD(AB924+AK924,360)</f>
        <v>43.463918997717599</v>
      </c>
      <c r="AM924" s="32">
        <f t="shared" si="863"/>
        <v>6.111541965084486</v>
      </c>
      <c r="AN924" s="32">
        <f t="shared" si="864"/>
        <v>-9.249075725098094E-4</v>
      </c>
      <c r="AO924" s="32">
        <f t="shared" si="865"/>
        <v>4.4358042553701589</v>
      </c>
      <c r="AP924" s="32">
        <f t="shared" si="866"/>
        <v>-9.249075725098094E-4</v>
      </c>
      <c r="AQ924" s="32">
        <f t="shared" si="867"/>
        <v>4.2041153408331615</v>
      </c>
      <c r="AR924" s="56">
        <f t="shared" si="897"/>
        <v>4981.8657917762512</v>
      </c>
      <c r="AS924" s="56">
        <f t="shared" si="897"/>
        <v>-0.31674723761161022</v>
      </c>
      <c r="AT924" s="56">
        <f t="shared" si="897"/>
        <v>1985.4179772927876</v>
      </c>
      <c r="AU924" s="55">
        <f t="shared" si="898"/>
        <v>0.31005890174502254</v>
      </c>
      <c r="AV924" s="56">
        <f t="shared" si="868"/>
        <v>11548.633911447763</v>
      </c>
      <c r="AW924" s="53">
        <f t="shared" si="869"/>
        <v>1.0321270762970009E-2</v>
      </c>
      <c r="AX924" s="53">
        <f t="shared" si="870"/>
        <v>9.6762036575448171E-2</v>
      </c>
      <c r="AY924" s="56">
        <f t="shared" si="871"/>
        <v>676.62562127309229</v>
      </c>
      <c r="AZ924" s="56">
        <f t="shared" si="872"/>
        <v>399.64142402212713</v>
      </c>
      <c r="BA924" s="53">
        <f t="shared" si="873"/>
        <v>7.4403432051347793E-3</v>
      </c>
      <c r="BB924" s="56">
        <f t="shared" si="874"/>
        <v>277.12734376609086</v>
      </c>
      <c r="BC924" s="56">
        <f t="shared" si="875"/>
        <v>-0.14314651512569299</v>
      </c>
      <c r="BD924" s="53">
        <f t="shared" si="876"/>
        <v>-1.2793322160150128E-7</v>
      </c>
      <c r="BE924" s="32">
        <f t="shared" si="877"/>
        <v>6.1115419071380224</v>
      </c>
      <c r="BF924" s="53">
        <f t="shared" si="878"/>
        <v>1.3525399094207357E-6</v>
      </c>
      <c r="BG924" s="51">
        <f t="shared" si="899"/>
        <v>6.1115432596779318</v>
      </c>
      <c r="BH924" s="51">
        <f t="shared" si="879"/>
        <v>-8.9372221198769867E-3</v>
      </c>
      <c r="BI924" s="51">
        <f t="shared" si="880"/>
        <v>-8.3786564029407803E-2</v>
      </c>
    </row>
    <row r="925" spans="1:61" ht="12.75" customHeight="1" x14ac:dyDescent="0.2">
      <c r="A925" s="45">
        <f t="shared" si="881"/>
        <v>899</v>
      </c>
      <c r="B925" s="57">
        <f t="shared" si="900"/>
        <v>9.6762036575448171E-2</v>
      </c>
      <c r="C925" s="16">
        <f t="shared" si="882"/>
        <v>8.6746649759561478E-2</v>
      </c>
      <c r="D925" s="34">
        <f t="shared" si="883"/>
        <v>1</v>
      </c>
      <c r="E925" s="49">
        <f t="shared" si="901"/>
        <v>7.5102623595417084E-2</v>
      </c>
      <c r="F925" s="49">
        <f t="shared" si="884"/>
        <v>4.3411729439545493E-2</v>
      </c>
      <c r="G925" s="20">
        <f t="shared" si="855"/>
        <v>4.3411729439545493E-2</v>
      </c>
      <c r="H925" s="49">
        <f t="shared" si="885"/>
        <v>30.029303991662239</v>
      </c>
      <c r="I925" s="20">
        <f t="shared" si="856"/>
        <v>30.029303991662239</v>
      </c>
      <c r="J925" s="57">
        <f t="shared" si="886"/>
        <v>0</v>
      </c>
      <c r="K925" s="16">
        <f t="shared" si="857"/>
        <v>30.029303991662239</v>
      </c>
      <c r="L925" s="34">
        <f t="shared" si="887"/>
        <v>1</v>
      </c>
      <c r="M925" s="49">
        <f t="shared" si="902"/>
        <v>59.970724460131478</v>
      </c>
      <c r="N925" s="20">
        <f t="shared" si="903"/>
        <v>59.970724460131478</v>
      </c>
      <c r="O925" s="16">
        <f t="shared" si="888"/>
        <v>30.029275539868522</v>
      </c>
      <c r="P925" s="49">
        <f t="shared" si="904"/>
        <v>4.3411729439545486E-2</v>
      </c>
      <c r="Q925" s="20">
        <f t="shared" si="858"/>
        <v>4.3411729439545486E-2</v>
      </c>
      <c r="R925" s="49">
        <f t="shared" si="905"/>
        <v>8.6746649759055619E-2</v>
      </c>
      <c r="S925" s="20">
        <f t="shared" si="859"/>
        <v>8.6746649759055619E-2</v>
      </c>
      <c r="T925" s="57">
        <f t="shared" si="906"/>
        <v>-8.3786564029407803E-2</v>
      </c>
      <c r="U925" s="16">
        <f t="shared" si="889"/>
        <v>-8.6839404339907195E-3</v>
      </c>
      <c r="V925" s="16">
        <f t="shared" si="907"/>
        <v>-8.6839404339907195E-3</v>
      </c>
      <c r="W925" s="34">
        <f t="shared" si="860"/>
        <v>4</v>
      </c>
      <c r="X925" s="49">
        <f t="shared" si="908"/>
        <v>59.97069638873139</v>
      </c>
      <c r="Y925" s="20">
        <f t="shared" si="909"/>
        <v>59.97069638873139</v>
      </c>
      <c r="Z925" s="16">
        <f t="shared" si="890"/>
        <v>30.02930361126861</v>
      </c>
      <c r="AA925" s="49">
        <f t="shared" si="861"/>
        <v>-5.0195989464442998E-3</v>
      </c>
      <c r="AB925" s="20">
        <f t="shared" si="891"/>
        <v>359.99498040105357</v>
      </c>
      <c r="AC925" s="49">
        <f t="shared" si="892"/>
        <v>1.0030313801823258E-2</v>
      </c>
      <c r="AD925" s="20">
        <f t="shared" si="893"/>
        <v>359.98996968619815</v>
      </c>
      <c r="AF925" s="58">
        <f t="shared" si="910"/>
        <v>6.1115432596779318</v>
      </c>
      <c r="AG925" s="51">
        <f t="shared" si="894"/>
        <v>366.69259558067591</v>
      </c>
      <c r="AH925" s="16">
        <f t="shared" si="895"/>
        <v>250.01767880500631</v>
      </c>
      <c r="AI925" s="52">
        <f t="shared" si="862"/>
        <v>159.85663367171512</v>
      </c>
      <c r="AJ925" s="52">
        <f t="shared" si="896"/>
        <v>4.8431328385959205E-2</v>
      </c>
      <c r="AK925" s="16">
        <f t="shared" si="911"/>
        <v>43.517362450700148</v>
      </c>
      <c r="AL925" s="16">
        <f t="shared" si="912"/>
        <v>43.512342851753715</v>
      </c>
      <c r="AM925" s="32">
        <f t="shared" si="863"/>
        <v>6.1115431894824273</v>
      </c>
      <c r="AN925" s="32">
        <f t="shared" si="864"/>
        <v>-9.2628598257383805E-4</v>
      </c>
      <c r="AO925" s="32">
        <f t="shared" si="865"/>
        <v>4.4322504275380181</v>
      </c>
      <c r="AP925" s="32">
        <f t="shared" si="866"/>
        <v>-9.2628598257383805E-4</v>
      </c>
      <c r="AQ925" s="32">
        <f t="shared" si="867"/>
        <v>4.2078636271269643</v>
      </c>
      <c r="AR925" s="56">
        <f t="shared" si="897"/>
        <v>4986.298042203789</v>
      </c>
      <c r="AS925" s="56">
        <f t="shared" si="897"/>
        <v>-0.31767352359418405</v>
      </c>
      <c r="AT925" s="56">
        <f t="shared" si="897"/>
        <v>1989.6258409199145</v>
      </c>
      <c r="AU925" s="55">
        <f t="shared" si="898"/>
        <v>0.31005890174502254</v>
      </c>
      <c r="AV925" s="56">
        <f t="shared" si="868"/>
        <v>11548.638539587651</v>
      </c>
      <c r="AW925" s="53">
        <f t="shared" si="869"/>
        <v>1.0321274899241475E-2</v>
      </c>
      <c r="AX925" s="53">
        <f t="shared" si="870"/>
        <v>9.6762055964243393E-2</v>
      </c>
      <c r="AY925" s="56">
        <f t="shared" si="871"/>
        <v>676.62548569354612</v>
      </c>
      <c r="AZ925" s="56">
        <f t="shared" si="872"/>
        <v>399.6415841792878</v>
      </c>
      <c r="BA925" s="53">
        <f t="shared" si="873"/>
        <v>7.4403432051347793E-3</v>
      </c>
      <c r="BB925" s="56">
        <f t="shared" si="874"/>
        <v>277.12745482547012</v>
      </c>
      <c r="BC925" s="56">
        <f t="shared" si="875"/>
        <v>-0.1435533112118037</v>
      </c>
      <c r="BD925" s="53">
        <f t="shared" si="876"/>
        <v>-1.2829678430357143E-7</v>
      </c>
      <c r="BE925" s="32">
        <f t="shared" si="877"/>
        <v>6.1115431313811479</v>
      </c>
      <c r="BF925" s="53">
        <f t="shared" si="878"/>
        <v>1.3545553579257673E-6</v>
      </c>
      <c r="BG925" s="51">
        <f t="shared" si="899"/>
        <v>6.1115444859365056</v>
      </c>
      <c r="BH925" s="51">
        <f t="shared" si="879"/>
        <v>-8.9372221195717447E-3</v>
      </c>
      <c r="BI925" s="51">
        <f t="shared" si="880"/>
        <v>-8.3786547237728298E-2</v>
      </c>
    </row>
    <row r="926" spans="1:61" ht="12.75" customHeight="1" x14ac:dyDescent="0.2">
      <c r="A926" s="45">
        <f t="shared" si="881"/>
        <v>900</v>
      </c>
      <c r="B926" s="57">
        <f t="shared" si="900"/>
        <v>9.6762055964243393E-2</v>
      </c>
      <c r="C926" s="16">
        <f t="shared" si="882"/>
        <v>8.6731742162385217E-2</v>
      </c>
      <c r="D926" s="34">
        <f t="shared" si="883"/>
        <v>1</v>
      </c>
      <c r="E926" s="49">
        <f t="shared" si="901"/>
        <v>7.5089695786071345E-2</v>
      </c>
      <c r="F926" s="49">
        <f t="shared" si="884"/>
        <v>4.3404305821846324E-2</v>
      </c>
      <c r="G926" s="20">
        <f t="shared" si="855"/>
        <v>4.3404305821846324E-2</v>
      </c>
      <c r="H926" s="49">
        <f t="shared" si="885"/>
        <v>30.029332053300212</v>
      </c>
      <c r="I926" s="20">
        <f t="shared" si="856"/>
        <v>30.029332053300212</v>
      </c>
      <c r="J926" s="57">
        <f t="shared" si="886"/>
        <v>0</v>
      </c>
      <c r="K926" s="16">
        <f t="shared" si="857"/>
        <v>30.029332053300212</v>
      </c>
      <c r="L926" s="34">
        <f t="shared" si="887"/>
        <v>1</v>
      </c>
      <c r="M926" s="49">
        <f t="shared" si="902"/>
        <v>59.970696388731376</v>
      </c>
      <c r="N926" s="20">
        <f t="shared" si="903"/>
        <v>59.970696388731376</v>
      </c>
      <c r="O926" s="16">
        <f t="shared" si="888"/>
        <v>30.029303611268624</v>
      </c>
      <c r="P926" s="49">
        <f t="shared" si="904"/>
        <v>4.3404305821846331E-2</v>
      </c>
      <c r="Q926" s="20">
        <f t="shared" si="858"/>
        <v>4.3404305821846331E-2</v>
      </c>
      <c r="R926" s="49">
        <f t="shared" si="905"/>
        <v>8.6731742159389516E-2</v>
      </c>
      <c r="S926" s="20">
        <f t="shared" si="859"/>
        <v>8.6731742159389516E-2</v>
      </c>
      <c r="T926" s="57">
        <f t="shared" si="906"/>
        <v>-8.3786547237728298E-2</v>
      </c>
      <c r="U926" s="16">
        <f t="shared" si="889"/>
        <v>-8.6968514516569534E-3</v>
      </c>
      <c r="V926" s="16">
        <f t="shared" si="907"/>
        <v>-8.6968514516569534E-3</v>
      </c>
      <c r="W926" s="34">
        <f t="shared" si="860"/>
        <v>4</v>
      </c>
      <c r="X926" s="49">
        <f t="shared" si="908"/>
        <v>59.970668328225791</v>
      </c>
      <c r="Y926" s="20">
        <f t="shared" si="909"/>
        <v>59.970668328225791</v>
      </c>
      <c r="Z926" s="16">
        <f t="shared" si="890"/>
        <v>30.029331671774209</v>
      </c>
      <c r="AA926" s="49">
        <f t="shared" si="861"/>
        <v>-5.0270676155114661E-3</v>
      </c>
      <c r="AB926" s="20">
        <f t="shared" si="891"/>
        <v>359.99497293238448</v>
      </c>
      <c r="AC926" s="49">
        <f t="shared" si="892"/>
        <v>1.0045229418764425E-2</v>
      </c>
      <c r="AD926" s="20">
        <f t="shared" si="893"/>
        <v>359.98995477058122</v>
      </c>
      <c r="AF926" s="58">
        <f t="shared" si="910"/>
        <v>6.1115444859365056</v>
      </c>
      <c r="AG926" s="51">
        <f t="shared" si="894"/>
        <v>366.69266915619033</v>
      </c>
      <c r="AH926" s="16">
        <f t="shared" si="895"/>
        <v>250.01772897012978</v>
      </c>
      <c r="AI926" s="52">
        <f t="shared" si="862"/>
        <v>159.85669782100734</v>
      </c>
      <c r="AJ926" s="52">
        <f t="shared" si="896"/>
        <v>4.8431373437381353E-2</v>
      </c>
      <c r="AK926" s="16">
        <f t="shared" si="911"/>
        <v>43.565793824137529</v>
      </c>
      <c r="AL926" s="16">
        <f t="shared" si="912"/>
        <v>43.560766756522014</v>
      </c>
      <c r="AM926" s="32">
        <f t="shared" si="863"/>
        <v>6.1115444155321024</v>
      </c>
      <c r="AN926" s="32">
        <f t="shared" si="864"/>
        <v>-9.2766334243079944E-4</v>
      </c>
      <c r="AO926" s="32">
        <f t="shared" si="865"/>
        <v>4.4286934298449792</v>
      </c>
      <c r="AP926" s="32">
        <f t="shared" si="866"/>
        <v>-9.2766334243079944E-4</v>
      </c>
      <c r="AQ926" s="32">
        <f t="shared" si="867"/>
        <v>4.2116089143544109</v>
      </c>
      <c r="AR926" s="56">
        <f t="shared" si="897"/>
        <v>4990.7267356336342</v>
      </c>
      <c r="AS926" s="56">
        <f t="shared" si="897"/>
        <v>-0.31860118693661482</v>
      </c>
      <c r="AT926" s="56">
        <f t="shared" si="897"/>
        <v>1993.8374498342689</v>
      </c>
      <c r="AU926" s="55">
        <f t="shared" si="898"/>
        <v>0.31005890174502254</v>
      </c>
      <c r="AV926" s="56">
        <f t="shared" si="868"/>
        <v>11548.643173971423</v>
      </c>
      <c r="AW926" s="53">
        <f t="shared" si="869"/>
        <v>1.0321279041093237E-2</v>
      </c>
      <c r="AX926" s="53">
        <f t="shared" si="870"/>
        <v>9.6762075379192417E-2</v>
      </c>
      <c r="AY926" s="56">
        <f t="shared" si="871"/>
        <v>676.62534993116981</v>
      </c>
      <c r="AZ926" s="56">
        <f t="shared" si="872"/>
        <v>399.64174455251839</v>
      </c>
      <c r="BA926" s="53">
        <f t="shared" si="873"/>
        <v>7.4403432051347793E-3</v>
      </c>
      <c r="BB926" s="56">
        <f t="shared" si="874"/>
        <v>277.12756603468102</v>
      </c>
      <c r="BC926" s="56">
        <f t="shared" si="875"/>
        <v>-0.14396065602960562</v>
      </c>
      <c r="BD926" s="53">
        <f t="shared" si="876"/>
        <v>-1.286608374193481E-7</v>
      </c>
      <c r="BE926" s="32">
        <f t="shared" si="877"/>
        <v>6.111544357275668</v>
      </c>
      <c r="BF926" s="53">
        <f t="shared" si="878"/>
        <v>1.3565692694852483E-6</v>
      </c>
      <c r="BG926" s="51">
        <f t="shared" si="899"/>
        <v>6.1115457138449374</v>
      </c>
      <c r="BH926" s="51">
        <f t="shared" si="879"/>
        <v>-8.9372221192662825E-3</v>
      </c>
      <c r="BI926" s="51">
        <f t="shared" si="880"/>
        <v>-8.3786530423406821E-2</v>
      </c>
    </row>
    <row r="927" spans="1:61" ht="12.75" customHeight="1" x14ac:dyDescent="0.2">
      <c r="A927" s="45">
        <f t="shared" si="881"/>
        <v>901</v>
      </c>
      <c r="B927" s="57">
        <f t="shared" si="900"/>
        <v>9.6762075379192417E-2</v>
      </c>
      <c r="C927" s="16">
        <f t="shared" si="882"/>
        <v>8.6716845960438604E-2</v>
      </c>
      <c r="D927" s="34">
        <f t="shared" si="883"/>
        <v>1</v>
      </c>
      <c r="E927" s="49">
        <f t="shared" si="901"/>
        <v>7.5076777857905716E-2</v>
      </c>
      <c r="F927" s="49">
        <f t="shared" si="884"/>
        <v>4.339688787989477E-2</v>
      </c>
      <c r="G927" s="20">
        <f t="shared" si="855"/>
        <v>4.339688787989477E-2</v>
      </c>
      <c r="H927" s="49">
        <f t="shared" si="885"/>
        <v>30.029360104052831</v>
      </c>
      <c r="I927" s="20">
        <f t="shared" si="856"/>
        <v>30.029360104052831</v>
      </c>
      <c r="J927" s="57">
        <f t="shared" si="886"/>
        <v>0</v>
      </c>
      <c r="K927" s="16">
        <f t="shared" si="857"/>
        <v>30.029360104052831</v>
      </c>
      <c r="L927" s="34">
        <f t="shared" si="887"/>
        <v>1</v>
      </c>
      <c r="M927" s="49">
        <f t="shared" si="902"/>
        <v>59.970668328225777</v>
      </c>
      <c r="N927" s="20">
        <f t="shared" si="903"/>
        <v>59.970668328225777</v>
      </c>
      <c r="O927" s="16">
        <f t="shared" si="888"/>
        <v>30.029331671774223</v>
      </c>
      <c r="P927" s="49">
        <f t="shared" si="904"/>
        <v>4.3396887879894784E-2</v>
      </c>
      <c r="Q927" s="20">
        <f t="shared" si="858"/>
        <v>4.3396887879894784E-2</v>
      </c>
      <c r="R927" s="49">
        <f t="shared" si="905"/>
        <v>8.6716845963271463E-2</v>
      </c>
      <c r="S927" s="20">
        <f t="shared" si="859"/>
        <v>8.6716845963271463E-2</v>
      </c>
      <c r="T927" s="57">
        <f t="shared" si="906"/>
        <v>-8.3786530423406821E-2</v>
      </c>
      <c r="U927" s="16">
        <f t="shared" si="889"/>
        <v>-8.7097525655011054E-3</v>
      </c>
      <c r="V927" s="16">
        <f t="shared" si="907"/>
        <v>-8.7097525655011054E-3</v>
      </c>
      <c r="W927" s="34">
        <f t="shared" si="860"/>
        <v>4</v>
      </c>
      <c r="X927" s="49">
        <f t="shared" si="908"/>
        <v>59.970640278606382</v>
      </c>
      <c r="Y927" s="20">
        <f t="shared" si="909"/>
        <v>59.970640278606382</v>
      </c>
      <c r="Z927" s="16">
        <f t="shared" si="890"/>
        <v>30.029359721393618</v>
      </c>
      <c r="AA927" s="49">
        <f t="shared" si="861"/>
        <v>-5.0345305745032676E-3</v>
      </c>
      <c r="AB927" s="20">
        <f t="shared" si="891"/>
        <v>359.99496546942549</v>
      </c>
      <c r="AC927" s="49">
        <f t="shared" si="892"/>
        <v>1.0060133572350409E-2</v>
      </c>
      <c r="AD927" s="20">
        <f t="shared" si="893"/>
        <v>359.98993986642768</v>
      </c>
      <c r="AF927" s="58">
        <f t="shared" si="910"/>
        <v>6.1115457138449374</v>
      </c>
      <c r="AG927" s="51">
        <f t="shared" si="894"/>
        <v>366.69274283069626</v>
      </c>
      <c r="AH927" s="16">
        <f t="shared" si="895"/>
        <v>250.01777920274748</v>
      </c>
      <c r="AI927" s="52">
        <f t="shared" si="862"/>
        <v>159.85676205662156</v>
      </c>
      <c r="AJ927" s="52">
        <f t="shared" si="896"/>
        <v>4.8431418454413233E-2</v>
      </c>
      <c r="AK927" s="16">
        <f t="shared" si="911"/>
        <v>43.614225242591942</v>
      </c>
      <c r="AL927" s="16">
        <f t="shared" si="912"/>
        <v>43.609190712017437</v>
      </c>
      <c r="AM927" s="32">
        <f t="shared" si="863"/>
        <v>6.1115456432314863</v>
      </c>
      <c r="AN927" s="32">
        <f t="shared" si="864"/>
        <v>-9.2903964668419718E-4</v>
      </c>
      <c r="AO927" s="32">
        <f t="shared" si="865"/>
        <v>4.425133264816572</v>
      </c>
      <c r="AP927" s="32">
        <f t="shared" si="866"/>
        <v>-9.2903964668419718E-4</v>
      </c>
      <c r="AQ927" s="32">
        <f t="shared" si="867"/>
        <v>4.2153511998308737</v>
      </c>
      <c r="AR927" s="56">
        <f t="shared" si="897"/>
        <v>4995.1518688984506</v>
      </c>
      <c r="AS927" s="56">
        <f t="shared" si="897"/>
        <v>-0.31953022658329899</v>
      </c>
      <c r="AT927" s="56">
        <f t="shared" si="897"/>
        <v>1998.0528010340997</v>
      </c>
      <c r="AU927" s="55">
        <f t="shared" si="898"/>
        <v>0.31005890174502254</v>
      </c>
      <c r="AV927" s="56">
        <f t="shared" si="868"/>
        <v>11548.647814591413</v>
      </c>
      <c r="AW927" s="53">
        <f t="shared" si="869"/>
        <v>1.0321283188518448E-2</v>
      </c>
      <c r="AX927" s="53">
        <f t="shared" si="870"/>
        <v>9.6762094820263087E-2</v>
      </c>
      <c r="AY927" s="56">
        <f t="shared" si="871"/>
        <v>676.62521398618765</v>
      </c>
      <c r="AZ927" s="56">
        <f t="shared" si="872"/>
        <v>399.64190514155393</v>
      </c>
      <c r="BA927" s="53">
        <f t="shared" si="873"/>
        <v>7.4403432051347793E-3</v>
      </c>
      <c r="BB927" s="56">
        <f t="shared" si="874"/>
        <v>277.12767739353973</v>
      </c>
      <c r="BC927" s="56">
        <f t="shared" si="875"/>
        <v>-0.1443685489060158</v>
      </c>
      <c r="BD927" s="53">
        <f t="shared" si="876"/>
        <v>-1.2902538034728201E-7</v>
      </c>
      <c r="BE927" s="32">
        <f t="shared" si="877"/>
        <v>6.1115455848195568</v>
      </c>
      <c r="BF927" s="53">
        <f t="shared" si="878"/>
        <v>1.3585816362073527E-6</v>
      </c>
      <c r="BG927" s="51">
        <f t="shared" si="899"/>
        <v>6.1115469434011933</v>
      </c>
      <c r="BH927" s="51">
        <f t="shared" si="879"/>
        <v>-8.9372221189606017E-3</v>
      </c>
      <c r="BI927" s="51">
        <f t="shared" si="880"/>
        <v>-8.3786513586471267E-2</v>
      </c>
    </row>
    <row r="928" spans="1:61" ht="12.75" customHeight="1" x14ac:dyDescent="0.2">
      <c r="A928" s="45">
        <f t="shared" si="881"/>
        <v>902</v>
      </c>
      <c r="B928" s="57">
        <f t="shared" si="900"/>
        <v>9.6762094820263087E-2</v>
      </c>
      <c r="C928" s="16">
        <f t="shared" si="882"/>
        <v>8.6701961247911186E-2</v>
      </c>
      <c r="D928" s="34">
        <f t="shared" si="883"/>
        <v>1</v>
      </c>
      <c r="E928" s="49">
        <f t="shared" si="901"/>
        <v>7.5063869892447677E-2</v>
      </c>
      <c r="F928" s="49">
        <f t="shared" si="884"/>
        <v>4.3389475660860231E-2</v>
      </c>
      <c r="G928" s="20">
        <f t="shared" si="855"/>
        <v>4.3389475660860231E-2</v>
      </c>
      <c r="H928" s="49">
        <f t="shared" si="885"/>
        <v>30.029388143928433</v>
      </c>
      <c r="I928" s="20">
        <f t="shared" si="856"/>
        <v>30.029388143928433</v>
      </c>
      <c r="J928" s="57">
        <f t="shared" si="886"/>
        <v>0</v>
      </c>
      <c r="K928" s="16">
        <f t="shared" si="857"/>
        <v>30.029388143928433</v>
      </c>
      <c r="L928" s="34">
        <f t="shared" si="887"/>
        <v>1</v>
      </c>
      <c r="M928" s="49">
        <f t="shared" si="902"/>
        <v>59.970640278606396</v>
      </c>
      <c r="N928" s="20">
        <f t="shared" si="903"/>
        <v>59.970640278606396</v>
      </c>
      <c r="O928" s="16">
        <f t="shared" si="888"/>
        <v>30.029359721393604</v>
      </c>
      <c r="P928" s="49">
        <f t="shared" si="904"/>
        <v>4.3389475660860211E-2</v>
      </c>
      <c r="Q928" s="20">
        <f t="shared" si="858"/>
        <v>4.3389475660860211E-2</v>
      </c>
      <c r="R928" s="49">
        <f t="shared" si="905"/>
        <v>8.6701961248039805E-2</v>
      </c>
      <c r="S928" s="20">
        <f t="shared" si="859"/>
        <v>8.6701961248039805E-2</v>
      </c>
      <c r="T928" s="57">
        <f t="shared" si="906"/>
        <v>-8.3786513586471267E-2</v>
      </c>
      <c r="U928" s="16">
        <f t="shared" si="889"/>
        <v>-8.7226436940235907E-3</v>
      </c>
      <c r="V928" s="16">
        <f t="shared" si="907"/>
        <v>-8.7226436940235907E-3</v>
      </c>
      <c r="W928" s="34">
        <f t="shared" si="860"/>
        <v>4</v>
      </c>
      <c r="X928" s="49">
        <f t="shared" si="908"/>
        <v>59.970612239864778</v>
      </c>
      <c r="Y928" s="20">
        <f t="shared" si="909"/>
        <v>59.970612239864778</v>
      </c>
      <c r="Z928" s="16">
        <f t="shared" si="890"/>
        <v>30.029387760135222</v>
      </c>
      <c r="AA928" s="49">
        <f t="shared" si="861"/>
        <v>-5.0419877762826323E-3</v>
      </c>
      <c r="AB928" s="20">
        <f t="shared" si="891"/>
        <v>359.99495801222372</v>
      </c>
      <c r="AC928" s="49">
        <f t="shared" si="892"/>
        <v>1.0075026241093384E-2</v>
      </c>
      <c r="AD928" s="20">
        <f t="shared" si="893"/>
        <v>359.98992497375889</v>
      </c>
      <c r="AF928" s="58">
        <f t="shared" si="910"/>
        <v>6.1115469434011933</v>
      </c>
      <c r="AG928" s="51">
        <f t="shared" si="894"/>
        <v>366.6928166040716</v>
      </c>
      <c r="AH928" s="16">
        <f t="shared" si="895"/>
        <v>250.0178295027761</v>
      </c>
      <c r="AI928" s="52">
        <f t="shared" si="862"/>
        <v>159.85682637845133</v>
      </c>
      <c r="AJ928" s="52">
        <f t="shared" si="896"/>
        <v>4.8431463437168532E-2</v>
      </c>
      <c r="AK928" s="16">
        <f t="shared" si="911"/>
        <v>43.662656706029111</v>
      </c>
      <c r="AL928" s="16">
        <f t="shared" si="912"/>
        <v>43.65761471825283</v>
      </c>
      <c r="AM928" s="32">
        <f t="shared" si="863"/>
        <v>6.111546872578546</v>
      </c>
      <c r="AN928" s="32">
        <f t="shared" si="864"/>
        <v>-9.3041488664091473E-4</v>
      </c>
      <c r="AO928" s="32">
        <f t="shared" si="865"/>
        <v>4.4215699349792805</v>
      </c>
      <c r="AP928" s="32">
        <f t="shared" si="866"/>
        <v>-9.3041488664091473E-4</v>
      </c>
      <c r="AQ928" s="32">
        <f t="shared" si="867"/>
        <v>4.2190904808752245</v>
      </c>
      <c r="AR928" s="56">
        <f t="shared" si="897"/>
        <v>4999.5734388334295</v>
      </c>
      <c r="AS928" s="56">
        <f t="shared" si="897"/>
        <v>-0.32046064146993991</v>
      </c>
      <c r="AT928" s="56">
        <f t="shared" si="897"/>
        <v>2002.2718915149749</v>
      </c>
      <c r="AU928" s="55">
        <f t="shared" si="898"/>
        <v>0.31005890174502254</v>
      </c>
      <c r="AV928" s="56">
        <f t="shared" si="868"/>
        <v>11548.652461439937</v>
      </c>
      <c r="AW928" s="53">
        <f t="shared" si="869"/>
        <v>1.0321287341510235E-2</v>
      </c>
      <c r="AX928" s="53">
        <f t="shared" si="870"/>
        <v>9.6762114287423165E-2</v>
      </c>
      <c r="AY928" s="56">
        <f t="shared" si="871"/>
        <v>676.62507785882542</v>
      </c>
      <c r="AZ928" s="56">
        <f t="shared" si="872"/>
        <v>399.64206594612835</v>
      </c>
      <c r="BA928" s="53">
        <f t="shared" si="873"/>
        <v>7.4403432051347793E-3</v>
      </c>
      <c r="BB928" s="56">
        <f t="shared" si="874"/>
        <v>277.12778890186166</v>
      </c>
      <c r="BC928" s="56">
        <f t="shared" si="875"/>
        <v>-0.14477698916459758</v>
      </c>
      <c r="BD928" s="53">
        <f t="shared" si="876"/>
        <v>-1.2939041248282673E-7</v>
      </c>
      <c r="BE928" s="32">
        <f t="shared" si="877"/>
        <v>6.1115468140107811</v>
      </c>
      <c r="BF928" s="53">
        <f t="shared" si="878"/>
        <v>1.3605924453794531E-6</v>
      </c>
      <c r="BG928" s="51">
        <f t="shared" si="899"/>
        <v>6.111548174603227</v>
      </c>
      <c r="BH928" s="51">
        <f t="shared" si="879"/>
        <v>-8.9372221186547057E-3</v>
      </c>
      <c r="BI928" s="51">
        <f t="shared" si="880"/>
        <v>-8.378649672694953E-2</v>
      </c>
    </row>
    <row r="929" spans="1:61" ht="12.75" customHeight="1" x14ac:dyDescent="0.2">
      <c r="A929" s="45">
        <f t="shared" si="881"/>
        <v>903</v>
      </c>
      <c r="B929" s="57">
        <f t="shared" si="900"/>
        <v>9.6762114287423165E-2</v>
      </c>
      <c r="C929" s="16">
        <f t="shared" si="882"/>
        <v>8.6687088046289773E-2</v>
      </c>
      <c r="D929" s="34">
        <f t="shared" si="883"/>
        <v>1</v>
      </c>
      <c r="E929" s="49">
        <f t="shared" si="901"/>
        <v>7.5050971908280834E-2</v>
      </c>
      <c r="F929" s="49">
        <f t="shared" si="884"/>
        <v>4.3382069175528608E-2</v>
      </c>
      <c r="G929" s="20">
        <f t="shared" si="855"/>
        <v>4.3382069175528608E-2</v>
      </c>
      <c r="H929" s="49">
        <f t="shared" si="885"/>
        <v>30.02941617293547</v>
      </c>
      <c r="I929" s="20">
        <f t="shared" si="856"/>
        <v>30.02941617293547</v>
      </c>
      <c r="J929" s="57">
        <f t="shared" si="886"/>
        <v>0</v>
      </c>
      <c r="K929" s="16">
        <f t="shared" si="857"/>
        <v>30.02941617293547</v>
      </c>
      <c r="L929" s="34">
        <f t="shared" si="887"/>
        <v>1</v>
      </c>
      <c r="M929" s="49">
        <f t="shared" si="902"/>
        <v>59.970612239864778</v>
      </c>
      <c r="N929" s="20">
        <f t="shared" si="903"/>
        <v>59.970612239864778</v>
      </c>
      <c r="O929" s="16">
        <f t="shared" si="888"/>
        <v>30.029387760135222</v>
      </c>
      <c r="P929" s="49">
        <f t="shared" si="904"/>
        <v>4.3382069175528608E-2</v>
      </c>
      <c r="Q929" s="20">
        <f t="shared" si="858"/>
        <v>4.3382069175528608E-2</v>
      </c>
      <c r="R929" s="49">
        <f t="shared" si="905"/>
        <v>8.6687088044863983E-2</v>
      </c>
      <c r="S929" s="20">
        <f t="shared" si="859"/>
        <v>8.6687088044863983E-2</v>
      </c>
      <c r="T929" s="57">
        <f t="shared" si="906"/>
        <v>-8.378649672694953E-2</v>
      </c>
      <c r="U929" s="16">
        <f t="shared" si="889"/>
        <v>-8.7355248186686968E-3</v>
      </c>
      <c r="V929" s="16">
        <f t="shared" si="907"/>
        <v>-8.7355248186686968E-3</v>
      </c>
      <c r="W929" s="34">
        <f t="shared" si="860"/>
        <v>4</v>
      </c>
      <c r="X929" s="49">
        <f t="shared" si="908"/>
        <v>59.970584211992545</v>
      </c>
      <c r="Y929" s="20">
        <f t="shared" si="909"/>
        <v>59.970584211992545</v>
      </c>
      <c r="Z929" s="16">
        <f t="shared" si="890"/>
        <v>30.029415788007455</v>
      </c>
      <c r="AA929" s="49">
        <f t="shared" si="861"/>
        <v>-5.0494392100960874E-3</v>
      </c>
      <c r="AB929" s="20">
        <f t="shared" si="891"/>
        <v>359.9949505607899</v>
      </c>
      <c r="AC929" s="49">
        <f t="shared" si="892"/>
        <v>1.0089907367488918E-2</v>
      </c>
      <c r="AD929" s="20">
        <f t="shared" si="893"/>
        <v>359.9899100926325</v>
      </c>
      <c r="AF929" s="58">
        <f t="shared" si="910"/>
        <v>6.111548174603227</v>
      </c>
      <c r="AG929" s="51">
        <f t="shared" si="894"/>
        <v>366.69289047619361</v>
      </c>
      <c r="AH929" s="16">
        <f t="shared" si="895"/>
        <v>250.01787987013202</v>
      </c>
      <c r="AI929" s="52">
        <f t="shared" si="862"/>
        <v>159.85689078638976</v>
      </c>
      <c r="AJ929" s="52">
        <f t="shared" si="896"/>
        <v>4.8431508385647248E-2</v>
      </c>
      <c r="AK929" s="16">
        <f t="shared" si="911"/>
        <v>43.711088214414758</v>
      </c>
      <c r="AL929" s="16">
        <f t="shared" si="912"/>
        <v>43.706038775204661</v>
      </c>
      <c r="AM929" s="32">
        <f t="shared" si="863"/>
        <v>6.1115481035712369</v>
      </c>
      <c r="AN929" s="32">
        <f t="shared" si="864"/>
        <v>-9.3178906032183382E-4</v>
      </c>
      <c r="AO929" s="32">
        <f t="shared" si="865"/>
        <v>4.4180034428645323</v>
      </c>
      <c r="AP929" s="32">
        <f t="shared" si="866"/>
        <v>-9.3178906032183382E-4</v>
      </c>
      <c r="AQ929" s="32">
        <f t="shared" si="867"/>
        <v>4.2228267548056397</v>
      </c>
      <c r="AR929" s="56">
        <f t="shared" si="897"/>
        <v>5003.991442276294</v>
      </c>
      <c r="AS929" s="56">
        <f t="shared" si="897"/>
        <v>-0.32139243053026173</v>
      </c>
      <c r="AT929" s="56">
        <f t="shared" si="897"/>
        <v>2006.4947182697806</v>
      </c>
      <c r="AU929" s="55">
        <f t="shared" si="898"/>
        <v>0.31005890174502254</v>
      </c>
      <c r="AV929" s="56">
        <f t="shared" si="868"/>
        <v>11548.657114509271</v>
      </c>
      <c r="AW929" s="53">
        <f t="shared" si="869"/>
        <v>1.0321291500061702E-2</v>
      </c>
      <c r="AX929" s="53">
        <f t="shared" si="870"/>
        <v>9.6762133780640386E-2</v>
      </c>
      <c r="AY929" s="56">
        <f t="shared" si="871"/>
        <v>676.62494154930971</v>
      </c>
      <c r="AZ929" s="56">
        <f t="shared" si="872"/>
        <v>399.64222696597437</v>
      </c>
      <c r="BA929" s="53">
        <f t="shared" si="873"/>
        <v>7.4403432051347793E-3</v>
      </c>
      <c r="BB929" s="56">
        <f t="shared" si="874"/>
        <v>277.12790055946164</v>
      </c>
      <c r="BC929" s="56">
        <f t="shared" si="875"/>
        <v>-0.14518597612629947</v>
      </c>
      <c r="BD929" s="53">
        <f t="shared" si="876"/>
        <v>-1.2975593321909885E-7</v>
      </c>
      <c r="BE929" s="32">
        <f t="shared" si="877"/>
        <v>6.1115480448472939</v>
      </c>
      <c r="BF929" s="53">
        <f t="shared" si="878"/>
        <v>1.3626016941071561E-6</v>
      </c>
      <c r="BG929" s="51">
        <f t="shared" si="899"/>
        <v>6.1115494074489876</v>
      </c>
      <c r="BH929" s="51">
        <f t="shared" si="879"/>
        <v>-8.937222118348593E-3</v>
      </c>
      <c r="BI929" s="51">
        <f t="shared" si="880"/>
        <v>-8.3786479844869699E-2</v>
      </c>
    </row>
    <row r="930" spans="1:61" ht="12.75" customHeight="1" x14ac:dyDescent="0.2">
      <c r="A930" s="45">
        <f t="shared" si="881"/>
        <v>904</v>
      </c>
      <c r="B930" s="57">
        <f t="shared" si="900"/>
        <v>9.6762133780640386E-2</v>
      </c>
      <c r="C930" s="16">
        <f t="shared" si="882"/>
        <v>8.667222641315675E-2</v>
      </c>
      <c r="D930" s="34">
        <f t="shared" si="883"/>
        <v>1</v>
      </c>
      <c r="E930" s="49">
        <f t="shared" si="901"/>
        <v>7.5038083955239115E-2</v>
      </c>
      <c r="F930" s="49">
        <f t="shared" si="884"/>
        <v>4.3374668452749739E-2</v>
      </c>
      <c r="G930" s="20">
        <f t="shared" si="855"/>
        <v>4.3374668452749739E-2</v>
      </c>
      <c r="H930" s="49">
        <f t="shared" si="885"/>
        <v>30.029444191082362</v>
      </c>
      <c r="I930" s="20">
        <f t="shared" si="856"/>
        <v>30.029444191082362</v>
      </c>
      <c r="J930" s="57">
        <f t="shared" si="886"/>
        <v>0</v>
      </c>
      <c r="K930" s="16">
        <f t="shared" si="857"/>
        <v>30.029444191082362</v>
      </c>
      <c r="L930" s="34">
        <f t="shared" si="887"/>
        <v>1</v>
      </c>
      <c r="M930" s="49">
        <f t="shared" si="902"/>
        <v>59.970584211992545</v>
      </c>
      <c r="N930" s="20">
        <f t="shared" si="903"/>
        <v>59.970584211992545</v>
      </c>
      <c r="O930" s="16">
        <f t="shared" si="888"/>
        <v>30.029415788007455</v>
      </c>
      <c r="P930" s="49">
        <f t="shared" si="904"/>
        <v>4.3374668452749746E-2</v>
      </c>
      <c r="Q930" s="20">
        <f t="shared" si="858"/>
        <v>4.3374668452749746E-2</v>
      </c>
      <c r="R930" s="49">
        <f t="shared" si="905"/>
        <v>8.6672226418512799E-2</v>
      </c>
      <c r="S930" s="20">
        <f t="shared" si="859"/>
        <v>8.6672226418512799E-2</v>
      </c>
      <c r="T930" s="57">
        <f t="shared" si="906"/>
        <v>-8.3786479844869699E-2</v>
      </c>
      <c r="U930" s="16">
        <f t="shared" si="889"/>
        <v>-8.7483958896305836E-3</v>
      </c>
      <c r="V930" s="16">
        <f t="shared" si="907"/>
        <v>-8.7483958896305836E-3</v>
      </c>
      <c r="W930" s="34">
        <f t="shared" si="860"/>
        <v>4</v>
      </c>
      <c r="X930" s="49">
        <f t="shared" si="908"/>
        <v>59.970556194981242</v>
      </c>
      <c r="Y930" s="20">
        <f t="shared" si="909"/>
        <v>59.970556194981242</v>
      </c>
      <c r="Z930" s="16">
        <f t="shared" si="890"/>
        <v>30.029443805018758</v>
      </c>
      <c r="AA930" s="49">
        <f t="shared" si="861"/>
        <v>-5.0568848471264386E-3</v>
      </c>
      <c r="AB930" s="20">
        <f t="shared" si="891"/>
        <v>359.99494311515286</v>
      </c>
      <c r="AC930" s="49">
        <f t="shared" si="892"/>
        <v>1.0104776858270428E-2</v>
      </c>
      <c r="AD930" s="20">
        <f t="shared" si="893"/>
        <v>359.98989522314173</v>
      </c>
      <c r="AF930" s="58">
        <f t="shared" si="910"/>
        <v>6.1115494074489876</v>
      </c>
      <c r="AG930" s="51">
        <f t="shared" si="894"/>
        <v>366.69296444693924</v>
      </c>
      <c r="AH930" s="16">
        <f t="shared" si="895"/>
        <v>250.01793030473132</v>
      </c>
      <c r="AI930" s="52">
        <f t="shared" si="862"/>
        <v>159.85695528032954</v>
      </c>
      <c r="AJ930" s="52">
        <f t="shared" si="896"/>
        <v>4.8431553299906227E-2</v>
      </c>
      <c r="AK930" s="16">
        <f t="shared" si="911"/>
        <v>43.759519767714664</v>
      </c>
      <c r="AL930" s="16">
        <f t="shared" si="912"/>
        <v>43.754462882867529</v>
      </c>
      <c r="AM930" s="32">
        <f t="shared" si="863"/>
        <v>6.1115493362075091</v>
      </c>
      <c r="AN930" s="32">
        <f t="shared" si="864"/>
        <v>-9.3316216241448406E-4</v>
      </c>
      <c r="AO930" s="32">
        <f t="shared" si="865"/>
        <v>4.4144337910046936</v>
      </c>
      <c r="AP930" s="32">
        <f t="shared" si="866"/>
        <v>-9.3316216241448406E-4</v>
      </c>
      <c r="AQ930" s="32">
        <f t="shared" si="867"/>
        <v>4.2265600189438182</v>
      </c>
      <c r="AR930" s="56">
        <f t="shared" si="897"/>
        <v>5008.4058760672988</v>
      </c>
      <c r="AS930" s="56">
        <f t="shared" si="897"/>
        <v>-0.32232559269267619</v>
      </c>
      <c r="AT930" s="56">
        <f t="shared" si="897"/>
        <v>2010.7212782887245</v>
      </c>
      <c r="AU930" s="55">
        <f t="shared" si="898"/>
        <v>0.31005890174502254</v>
      </c>
      <c r="AV930" s="56">
        <f t="shared" si="868"/>
        <v>11548.661773791664</v>
      </c>
      <c r="AW930" s="53">
        <f t="shared" si="869"/>
        <v>1.0321295664165916E-2</v>
      </c>
      <c r="AX930" s="53">
        <f t="shared" si="870"/>
        <v>9.676215329988215E-2</v>
      </c>
      <c r="AY930" s="56">
        <f t="shared" si="871"/>
        <v>676.62480505786789</v>
      </c>
      <c r="AZ930" s="56">
        <f t="shared" si="872"/>
        <v>399.64238820082386</v>
      </c>
      <c r="BA930" s="53">
        <f t="shared" si="873"/>
        <v>7.4403432051347793E-3</v>
      </c>
      <c r="BB930" s="56">
        <f t="shared" si="874"/>
        <v>277.12801236615348</v>
      </c>
      <c r="BC930" s="56">
        <f t="shared" si="875"/>
        <v>-0.14559550910945518</v>
      </c>
      <c r="BD930" s="53">
        <f t="shared" si="876"/>
        <v>-1.3012194194687807E-7</v>
      </c>
      <c r="BE930" s="32">
        <f t="shared" si="877"/>
        <v>6.1115492773270459</v>
      </c>
      <c r="BF930" s="53">
        <f t="shared" si="878"/>
        <v>1.3646093746215502E-6</v>
      </c>
      <c r="BG930" s="51">
        <f t="shared" si="899"/>
        <v>6.1115506419364207</v>
      </c>
      <c r="BH930" s="51">
        <f t="shared" si="879"/>
        <v>-8.9372221180422703E-3</v>
      </c>
      <c r="BI930" s="51">
        <f t="shared" si="880"/>
        <v>-8.3786462940259987E-2</v>
      </c>
    </row>
    <row r="931" spans="1:61" ht="12.75" customHeight="1" x14ac:dyDescent="0.2">
      <c r="A931" s="45">
        <f t="shared" si="881"/>
        <v>905</v>
      </c>
      <c r="B931" s="57">
        <f t="shared" si="900"/>
        <v>9.676215329988215E-2</v>
      </c>
      <c r="C931" s="16">
        <f t="shared" si="882"/>
        <v>8.6657376441621636E-2</v>
      </c>
      <c r="D931" s="34">
        <f t="shared" si="883"/>
        <v>1</v>
      </c>
      <c r="E931" s="49">
        <f t="shared" si="901"/>
        <v>7.5025206113914736E-2</v>
      </c>
      <c r="F931" s="49">
        <f t="shared" si="884"/>
        <v>4.3367273539153012E-2</v>
      </c>
      <c r="G931" s="20">
        <f t="shared" si="855"/>
        <v>4.3367273539153012E-2</v>
      </c>
      <c r="H931" s="49">
        <f t="shared" si="885"/>
        <v>30.029472198377608</v>
      </c>
      <c r="I931" s="20">
        <f t="shared" si="856"/>
        <v>30.029472198377608</v>
      </c>
      <c r="J931" s="57">
        <f t="shared" si="886"/>
        <v>0</v>
      </c>
      <c r="K931" s="16">
        <f t="shared" si="857"/>
        <v>30.029472198377608</v>
      </c>
      <c r="L931" s="34">
        <f t="shared" si="887"/>
        <v>1</v>
      </c>
      <c r="M931" s="49">
        <f t="shared" si="902"/>
        <v>59.970556194981228</v>
      </c>
      <c r="N931" s="20">
        <f t="shared" si="903"/>
        <v>59.970556194981228</v>
      </c>
      <c r="O931" s="16">
        <f t="shared" si="888"/>
        <v>30.029443805018772</v>
      </c>
      <c r="P931" s="49">
        <f t="shared" si="904"/>
        <v>4.3367273539153005E-2</v>
      </c>
      <c r="Q931" s="20">
        <f t="shared" si="858"/>
        <v>4.3367273539153005E-2</v>
      </c>
      <c r="R931" s="49">
        <f t="shared" si="905"/>
        <v>8.6657376442240822E-2</v>
      </c>
      <c r="S931" s="20">
        <f t="shared" si="859"/>
        <v>8.6657376442240822E-2</v>
      </c>
      <c r="T931" s="57">
        <f t="shared" si="906"/>
        <v>-8.3786462940259987E-2</v>
      </c>
      <c r="U931" s="16">
        <f t="shared" si="889"/>
        <v>-8.7612568263452512E-3</v>
      </c>
      <c r="V931" s="16">
        <f t="shared" si="907"/>
        <v>-8.7612568263452512E-3</v>
      </c>
      <c r="W931" s="34">
        <f t="shared" si="860"/>
        <v>4</v>
      </c>
      <c r="X931" s="49">
        <f t="shared" si="908"/>
        <v>59.970528188822371</v>
      </c>
      <c r="Y931" s="20">
        <f t="shared" si="909"/>
        <v>59.970528188822371</v>
      </c>
      <c r="Z931" s="16">
        <f t="shared" si="890"/>
        <v>30.029471811177629</v>
      </c>
      <c r="AA931" s="49">
        <f t="shared" si="861"/>
        <v>-5.064324640777074E-3</v>
      </c>
      <c r="AB931" s="20">
        <f t="shared" si="891"/>
        <v>359.99493567535922</v>
      </c>
      <c r="AC931" s="49">
        <f t="shared" si="892"/>
        <v>1.0119634620642051E-2</v>
      </c>
      <c r="AD931" s="20">
        <f t="shared" si="893"/>
        <v>359.98988036537935</v>
      </c>
      <c r="AF931" s="58">
        <f t="shared" si="910"/>
        <v>6.1115506419364207</v>
      </c>
      <c r="AG931" s="51">
        <f t="shared" si="894"/>
        <v>366.69303851618525</v>
      </c>
      <c r="AH931" s="16">
        <f t="shared" si="895"/>
        <v>250.01798080648996</v>
      </c>
      <c r="AI931" s="52">
        <f t="shared" si="862"/>
        <v>159.85701986016329</v>
      </c>
      <c r="AJ931" s="52">
        <f t="shared" si="896"/>
        <v>4.8431598179945468E-2</v>
      </c>
      <c r="AK931" s="16">
        <f t="shared" si="911"/>
        <v>43.80795136589461</v>
      </c>
      <c r="AL931" s="16">
        <f t="shared" si="912"/>
        <v>43.802887041253825</v>
      </c>
      <c r="AM931" s="32">
        <f t="shared" si="863"/>
        <v>6.1115505704853117</v>
      </c>
      <c r="AN931" s="32">
        <f t="shared" si="864"/>
        <v>-9.3453418432551589E-4</v>
      </c>
      <c r="AO931" s="32">
        <f t="shared" si="865"/>
        <v>4.4108609819330917</v>
      </c>
      <c r="AP931" s="32">
        <f t="shared" si="866"/>
        <v>-9.3453418432551589E-4</v>
      </c>
      <c r="AQ931" s="32">
        <f t="shared" si="867"/>
        <v>4.2302902706149581</v>
      </c>
      <c r="AR931" s="56">
        <f t="shared" si="897"/>
        <v>5012.816737049232</v>
      </c>
      <c r="AS931" s="56">
        <f t="shared" si="897"/>
        <v>-0.32326012687700173</v>
      </c>
      <c r="AT931" s="56">
        <f t="shared" si="897"/>
        <v>2014.9515685593394</v>
      </c>
      <c r="AU931" s="55">
        <f t="shared" si="898"/>
        <v>0.31005890174502254</v>
      </c>
      <c r="AV931" s="56">
        <f t="shared" si="868"/>
        <v>11548.666439279355</v>
      </c>
      <c r="AW931" s="53">
        <f t="shared" si="869"/>
        <v>1.0321299833815944E-2</v>
      </c>
      <c r="AX931" s="53">
        <f t="shared" si="870"/>
        <v>9.6762172845115998E-2</v>
      </c>
      <c r="AY931" s="56">
        <f t="shared" si="871"/>
        <v>676.62466838472744</v>
      </c>
      <c r="AZ931" s="56">
        <f t="shared" si="872"/>
        <v>399.64254965040823</v>
      </c>
      <c r="BA931" s="53">
        <f t="shared" si="873"/>
        <v>7.4403432051347793E-3</v>
      </c>
      <c r="BB931" s="56">
        <f t="shared" si="874"/>
        <v>277.1281243217511</v>
      </c>
      <c r="BC931" s="56">
        <f t="shared" si="875"/>
        <v>-0.14600558743188685</v>
      </c>
      <c r="BD931" s="53">
        <f t="shared" si="876"/>
        <v>-1.3048843805648688E-7</v>
      </c>
      <c r="BE931" s="32">
        <f t="shared" si="877"/>
        <v>6.1115505114479829</v>
      </c>
      <c r="BF931" s="53">
        <f t="shared" si="878"/>
        <v>1.3666154743559444E-6</v>
      </c>
      <c r="BG931" s="51">
        <f t="shared" si="899"/>
        <v>6.111551878063457</v>
      </c>
      <c r="BH931" s="51">
        <f t="shared" si="879"/>
        <v>-8.9372221177357377E-3</v>
      </c>
      <c r="BI931" s="51">
        <f t="shared" si="880"/>
        <v>-8.3786446013148594E-2</v>
      </c>
    </row>
    <row r="932" spans="1:61" ht="12.75" customHeight="1" x14ac:dyDescent="0.2">
      <c r="A932" s="45">
        <f t="shared" si="881"/>
        <v>906</v>
      </c>
      <c r="B932" s="57">
        <f t="shared" si="900"/>
        <v>9.6762172845115998E-2</v>
      </c>
      <c r="C932" s="16">
        <f t="shared" si="882"/>
        <v>8.6642538224452892E-2</v>
      </c>
      <c r="D932" s="34">
        <f t="shared" si="883"/>
        <v>1</v>
      </c>
      <c r="E932" s="49">
        <f t="shared" si="901"/>
        <v>7.5012338464604436E-2</v>
      </c>
      <c r="F932" s="49">
        <f t="shared" si="884"/>
        <v>4.3359884481197278E-2</v>
      </c>
      <c r="G932" s="20">
        <f t="shared" si="855"/>
        <v>4.3359884481197278E-2</v>
      </c>
      <c r="H932" s="49">
        <f t="shared" si="885"/>
        <v>30.029500194829772</v>
      </c>
      <c r="I932" s="20">
        <f t="shared" si="856"/>
        <v>30.029500194829772</v>
      </c>
      <c r="J932" s="57">
        <f t="shared" si="886"/>
        <v>0</v>
      </c>
      <c r="K932" s="16">
        <f t="shared" si="857"/>
        <v>30.029500194829772</v>
      </c>
      <c r="L932" s="34">
        <f t="shared" si="887"/>
        <v>1</v>
      </c>
      <c r="M932" s="49">
        <f t="shared" si="902"/>
        <v>59.970528188822378</v>
      </c>
      <c r="N932" s="20">
        <f t="shared" si="903"/>
        <v>59.970528188822378</v>
      </c>
      <c r="O932" s="16">
        <f t="shared" si="888"/>
        <v>30.029471811177622</v>
      </c>
      <c r="P932" s="49">
        <f t="shared" si="904"/>
        <v>4.3359884481197257E-2</v>
      </c>
      <c r="Q932" s="20">
        <f t="shared" si="858"/>
        <v>4.3359884481197257E-2</v>
      </c>
      <c r="R932" s="49">
        <f t="shared" si="905"/>
        <v>8.6642538223003718E-2</v>
      </c>
      <c r="S932" s="20">
        <f t="shared" si="859"/>
        <v>8.6642538223003718E-2</v>
      </c>
      <c r="T932" s="57">
        <f t="shared" si="906"/>
        <v>-8.3786446013148594E-2</v>
      </c>
      <c r="U932" s="16">
        <f t="shared" si="889"/>
        <v>-8.7741075485441578E-3</v>
      </c>
      <c r="V932" s="16">
        <f t="shared" si="907"/>
        <v>-8.7741075485441578E-3</v>
      </c>
      <c r="W932" s="34">
        <f t="shared" si="860"/>
        <v>4</v>
      </c>
      <c r="X932" s="49">
        <f t="shared" si="908"/>
        <v>59.970500193507341</v>
      </c>
      <c r="Y932" s="20">
        <f t="shared" si="909"/>
        <v>59.970500193507341</v>
      </c>
      <c r="Z932" s="16">
        <f t="shared" si="890"/>
        <v>30.029499806492659</v>
      </c>
      <c r="AA932" s="49">
        <f t="shared" si="861"/>
        <v>-5.0717585446219933E-3</v>
      </c>
      <c r="AB932" s="20">
        <f t="shared" si="891"/>
        <v>359.9949282414554</v>
      </c>
      <c r="AC932" s="49">
        <f t="shared" si="892"/>
        <v>1.013448063427368E-2</v>
      </c>
      <c r="AD932" s="20">
        <f t="shared" si="893"/>
        <v>359.98986551936571</v>
      </c>
      <c r="AF932" s="58">
        <f t="shared" si="910"/>
        <v>6.111551878063457</v>
      </c>
      <c r="AG932" s="51">
        <f t="shared" si="894"/>
        <v>366.69311268380744</v>
      </c>
      <c r="AH932" s="16">
        <f t="shared" si="895"/>
        <v>250.01803137532326</v>
      </c>
      <c r="AI932" s="52">
        <f t="shared" si="862"/>
        <v>159.8570845257828</v>
      </c>
      <c r="AJ932" s="52">
        <f t="shared" si="896"/>
        <v>4.8431643025821813E-2</v>
      </c>
      <c r="AK932" s="16">
        <f t="shared" si="911"/>
        <v>43.856383008920432</v>
      </c>
      <c r="AL932" s="16">
        <f t="shared" si="912"/>
        <v>43.851311250375829</v>
      </c>
      <c r="AM932" s="32">
        <f t="shared" si="863"/>
        <v>6.1115518064025753</v>
      </c>
      <c r="AN932" s="32">
        <f t="shared" si="864"/>
        <v>-9.3590511749308211E-4</v>
      </c>
      <c r="AO932" s="32">
        <f t="shared" si="865"/>
        <v>4.4072850181853127</v>
      </c>
      <c r="AP932" s="32">
        <f t="shared" si="866"/>
        <v>-9.3590511749308211E-4</v>
      </c>
      <c r="AQ932" s="32">
        <f t="shared" si="867"/>
        <v>4.2340175071463584</v>
      </c>
      <c r="AR932" s="56">
        <f t="shared" si="897"/>
        <v>5017.2240220674175</v>
      </c>
      <c r="AS932" s="56">
        <f t="shared" si="897"/>
        <v>-0.32419603199449482</v>
      </c>
      <c r="AT932" s="56">
        <f t="shared" si="897"/>
        <v>2019.1855860664857</v>
      </c>
      <c r="AU932" s="55">
        <f t="shared" si="898"/>
        <v>0.31005890174502254</v>
      </c>
      <c r="AV932" s="56">
        <f t="shared" si="868"/>
        <v>11548.671110964531</v>
      </c>
      <c r="AW932" s="53">
        <f t="shared" si="869"/>
        <v>1.03213040090048E-2</v>
      </c>
      <c r="AX932" s="53">
        <f t="shared" si="870"/>
        <v>9.6762192416309123E-2</v>
      </c>
      <c r="AY932" s="56">
        <f t="shared" si="871"/>
        <v>676.62453153011791</v>
      </c>
      <c r="AZ932" s="56">
        <f t="shared" si="872"/>
        <v>399.64271131445696</v>
      </c>
      <c r="BA932" s="53">
        <f t="shared" si="873"/>
        <v>7.4403432051347793E-3</v>
      </c>
      <c r="BB932" s="56">
        <f t="shared" si="874"/>
        <v>277.12823642606691</v>
      </c>
      <c r="BC932" s="56">
        <f t="shared" si="875"/>
        <v>-0.14641621040595965</v>
      </c>
      <c r="BD932" s="53">
        <f t="shared" si="876"/>
        <v>-1.308554209333707E-7</v>
      </c>
      <c r="BE932" s="32">
        <f t="shared" si="877"/>
        <v>6.1115517472080363</v>
      </c>
      <c r="BF932" s="53">
        <f t="shared" si="878"/>
        <v>1.3686199807897341E-6</v>
      </c>
      <c r="BG932" s="51">
        <f t="shared" si="899"/>
        <v>6.1115531158280172</v>
      </c>
      <c r="BH932" s="51">
        <f t="shared" si="879"/>
        <v>-8.937222117428997E-3</v>
      </c>
      <c r="BI932" s="51">
        <f t="shared" si="880"/>
        <v>-8.3786429063563886E-2</v>
      </c>
    </row>
    <row r="933" spans="1:61" ht="12.75" customHeight="1" x14ac:dyDescent="0.2">
      <c r="A933" s="45">
        <f t="shared" si="881"/>
        <v>907</v>
      </c>
      <c r="B933" s="57">
        <f t="shared" si="900"/>
        <v>9.6762192416309123E-2</v>
      </c>
      <c r="C933" s="16">
        <f t="shared" si="882"/>
        <v>8.6627711782000461E-2</v>
      </c>
      <c r="D933" s="34">
        <f t="shared" si="883"/>
        <v>1</v>
      </c>
      <c r="E933" s="49">
        <f t="shared" si="901"/>
        <v>7.499948102490725E-2</v>
      </c>
      <c r="F933" s="49">
        <f t="shared" si="884"/>
        <v>4.3352501289100079E-2</v>
      </c>
      <c r="G933" s="20">
        <f t="shared" si="855"/>
        <v>4.3352501289100079E-2</v>
      </c>
      <c r="H933" s="49">
        <f t="shared" si="885"/>
        <v>30.029528180447464</v>
      </c>
      <c r="I933" s="20">
        <f t="shared" si="856"/>
        <v>30.029528180447464</v>
      </c>
      <c r="J933" s="57">
        <f t="shared" si="886"/>
        <v>0</v>
      </c>
      <c r="K933" s="16">
        <f t="shared" si="857"/>
        <v>30.029528180447464</v>
      </c>
      <c r="L933" s="34">
        <f t="shared" si="887"/>
        <v>1</v>
      </c>
      <c r="M933" s="49">
        <f t="shared" si="902"/>
        <v>59.970500193507341</v>
      </c>
      <c r="N933" s="20">
        <f t="shared" si="903"/>
        <v>59.970500193507341</v>
      </c>
      <c r="O933" s="16">
        <f t="shared" si="888"/>
        <v>30.029499806492659</v>
      </c>
      <c r="P933" s="49">
        <f t="shared" si="904"/>
        <v>4.3352501289100079E-2</v>
      </c>
      <c r="Q933" s="20">
        <f t="shared" si="858"/>
        <v>4.3352501289100079E-2</v>
      </c>
      <c r="R933" s="49">
        <f t="shared" si="905"/>
        <v>8.6627711783663325E-2</v>
      </c>
      <c r="S933" s="20">
        <f t="shared" si="859"/>
        <v>8.6627711783663325E-2</v>
      </c>
      <c r="T933" s="57">
        <f t="shared" si="906"/>
        <v>-8.3786429063563886E-2</v>
      </c>
      <c r="U933" s="16">
        <f t="shared" si="889"/>
        <v>-8.7869480386566362E-3</v>
      </c>
      <c r="V933" s="16">
        <f t="shared" si="907"/>
        <v>-8.7869480386566362E-3</v>
      </c>
      <c r="W933" s="34">
        <f t="shared" si="860"/>
        <v>4</v>
      </c>
      <c r="X933" s="49">
        <f t="shared" si="908"/>
        <v>59.970472209027548</v>
      </c>
      <c r="Y933" s="20">
        <f t="shared" si="909"/>
        <v>59.970472209027548</v>
      </c>
      <c r="Z933" s="16">
        <f t="shared" si="890"/>
        <v>30.029527790972452</v>
      </c>
      <c r="AA933" s="49">
        <f t="shared" si="861"/>
        <v>-5.0791865484767522E-3</v>
      </c>
      <c r="AB933" s="20">
        <f t="shared" si="891"/>
        <v>359.99492081345153</v>
      </c>
      <c r="AC933" s="49">
        <f t="shared" si="892"/>
        <v>1.0149314842996721E-2</v>
      </c>
      <c r="AD933" s="20">
        <f t="shared" si="893"/>
        <v>359.98985068515702</v>
      </c>
      <c r="AF933" s="58">
        <f t="shared" si="910"/>
        <v>6.1115531158280172</v>
      </c>
      <c r="AG933" s="51">
        <f t="shared" si="894"/>
        <v>366.69318694968104</v>
      </c>
      <c r="AH933" s="16">
        <f t="shared" si="895"/>
        <v>250.01808201114619</v>
      </c>
      <c r="AI933" s="52">
        <f t="shared" si="862"/>
        <v>159.85714927707932</v>
      </c>
      <c r="AJ933" s="52">
        <f t="shared" si="896"/>
        <v>4.8431687837592108E-2</v>
      </c>
      <c r="AK933" s="16">
        <f t="shared" si="911"/>
        <v>43.904814696758024</v>
      </c>
      <c r="AL933" s="16">
        <f t="shared" si="912"/>
        <v>43.899735510209553</v>
      </c>
      <c r="AM933" s="32">
        <f t="shared" si="863"/>
        <v>6.1115530439572225</v>
      </c>
      <c r="AN933" s="32">
        <f t="shared" si="864"/>
        <v>-9.3727496004310056E-4</v>
      </c>
      <c r="AO933" s="32">
        <f t="shared" si="865"/>
        <v>4.4037059023018879</v>
      </c>
      <c r="AP933" s="32">
        <f t="shared" si="866"/>
        <v>-9.3727496004310056E-4</v>
      </c>
      <c r="AQ933" s="32">
        <f t="shared" si="867"/>
        <v>4.2377417258646508</v>
      </c>
      <c r="AR933" s="56">
        <f t="shared" si="897"/>
        <v>5021.6277279697197</v>
      </c>
      <c r="AS933" s="56">
        <f t="shared" si="897"/>
        <v>-0.3251333069545379</v>
      </c>
      <c r="AT933" s="56">
        <f t="shared" si="897"/>
        <v>2023.4233277923504</v>
      </c>
      <c r="AU933" s="55">
        <f t="shared" si="898"/>
        <v>0.31005890174502254</v>
      </c>
      <c r="AV933" s="56">
        <f t="shared" si="868"/>
        <v>11548.675788839331</v>
      </c>
      <c r="AW933" s="53">
        <f t="shared" si="869"/>
        <v>1.0321308189725462E-2</v>
      </c>
      <c r="AX933" s="53">
        <f t="shared" si="870"/>
        <v>9.6762212013428633E-2</v>
      </c>
      <c r="AY933" s="56">
        <f t="shared" si="871"/>
        <v>676.62439449426961</v>
      </c>
      <c r="AZ933" s="56">
        <f t="shared" si="872"/>
        <v>399.64287319269829</v>
      </c>
      <c r="BA933" s="53">
        <f t="shared" si="873"/>
        <v>7.4403432051347793E-3</v>
      </c>
      <c r="BB933" s="56">
        <f t="shared" si="874"/>
        <v>277.1283486789124</v>
      </c>
      <c r="BC933" s="56">
        <f t="shared" si="875"/>
        <v>-0.14682737734108287</v>
      </c>
      <c r="BD933" s="53">
        <f t="shared" si="876"/>
        <v>-1.3122288996033332E-7</v>
      </c>
      <c r="BE933" s="32">
        <f t="shared" si="877"/>
        <v>6.1115529846051269</v>
      </c>
      <c r="BF933" s="53">
        <f t="shared" si="878"/>
        <v>1.3706228911821777E-6</v>
      </c>
      <c r="BG933" s="51">
        <f t="shared" si="899"/>
        <v>6.1115543552280176</v>
      </c>
      <c r="BH933" s="51">
        <f t="shared" si="879"/>
        <v>-8.9372221171220532E-3</v>
      </c>
      <c r="BI933" s="51">
        <f t="shared" si="880"/>
        <v>-8.3786412091534507E-2</v>
      </c>
    </row>
    <row r="934" spans="1:61" ht="12.75" customHeight="1" x14ac:dyDescent="0.2">
      <c r="A934" s="45">
        <f t="shared" si="881"/>
        <v>908</v>
      </c>
      <c r="B934" s="57">
        <f t="shared" si="900"/>
        <v>9.6762212013428633E-2</v>
      </c>
      <c r="C934" s="16">
        <f t="shared" si="882"/>
        <v>8.661289717042564E-2</v>
      </c>
      <c r="D934" s="34">
        <f t="shared" si="883"/>
        <v>1</v>
      </c>
      <c r="E934" s="49">
        <f t="shared" si="901"/>
        <v>7.4986633843426423E-2</v>
      </c>
      <c r="F934" s="49">
        <f t="shared" si="884"/>
        <v>4.3345123991000697E-2</v>
      </c>
      <c r="G934" s="20">
        <f t="shared" si="855"/>
        <v>4.3345123991000697E-2</v>
      </c>
      <c r="H934" s="49">
        <f t="shared" si="885"/>
        <v>30.029556155239327</v>
      </c>
      <c r="I934" s="20">
        <f t="shared" si="856"/>
        <v>30.029556155239327</v>
      </c>
      <c r="J934" s="57">
        <f t="shared" si="886"/>
        <v>0</v>
      </c>
      <c r="K934" s="16">
        <f t="shared" si="857"/>
        <v>30.029556155239327</v>
      </c>
      <c r="L934" s="34">
        <f t="shared" si="887"/>
        <v>1</v>
      </c>
      <c r="M934" s="49">
        <f t="shared" si="902"/>
        <v>59.970472209027534</v>
      </c>
      <c r="N934" s="20">
        <f t="shared" si="903"/>
        <v>59.970472209027534</v>
      </c>
      <c r="O934" s="16">
        <f t="shared" si="888"/>
        <v>30.029527790972466</v>
      </c>
      <c r="P934" s="49">
        <f t="shared" si="904"/>
        <v>4.3345123991000711E-2</v>
      </c>
      <c r="Q934" s="20">
        <f t="shared" si="858"/>
        <v>4.3345123991000711E-2</v>
      </c>
      <c r="R934" s="49">
        <f t="shared" si="905"/>
        <v>8.6612897172360509E-2</v>
      </c>
      <c r="S934" s="20">
        <f t="shared" si="859"/>
        <v>8.6612897172360509E-2</v>
      </c>
      <c r="T934" s="57">
        <f t="shared" si="906"/>
        <v>-8.3786412091534507E-2</v>
      </c>
      <c r="U934" s="16">
        <f t="shared" si="889"/>
        <v>-8.7997782481080838E-3</v>
      </c>
      <c r="V934" s="16">
        <f t="shared" si="907"/>
        <v>-8.7997782481080838E-3</v>
      </c>
      <c r="W934" s="34">
        <f t="shared" si="860"/>
        <v>4</v>
      </c>
      <c r="X934" s="49">
        <f t="shared" si="908"/>
        <v>59.970444235374337</v>
      </c>
      <c r="Y934" s="20">
        <f t="shared" si="909"/>
        <v>59.970444235374337</v>
      </c>
      <c r="Z934" s="16">
        <f t="shared" si="890"/>
        <v>30.029555764625663</v>
      </c>
      <c r="AA934" s="49">
        <f t="shared" si="861"/>
        <v>-5.086608624235431E-3</v>
      </c>
      <c r="AB934" s="20">
        <f t="shared" si="891"/>
        <v>359.99491339137575</v>
      </c>
      <c r="AC934" s="49">
        <f t="shared" si="892"/>
        <v>1.0164137190922466E-2</v>
      </c>
      <c r="AD934" s="20">
        <f t="shared" si="893"/>
        <v>359.98983586280906</v>
      </c>
      <c r="AF934" s="58">
        <f t="shared" si="910"/>
        <v>6.1115543552280176</v>
      </c>
      <c r="AG934" s="51">
        <f t="shared" si="894"/>
        <v>366.69326131368103</v>
      </c>
      <c r="AH934" s="16">
        <f t="shared" si="895"/>
        <v>250.01813271387346</v>
      </c>
      <c r="AI934" s="52">
        <f t="shared" si="862"/>
        <v>159.85721411394391</v>
      </c>
      <c r="AJ934" s="52">
        <f t="shared" si="896"/>
        <v>4.8431732615256351E-2</v>
      </c>
      <c r="AK934" s="16">
        <f t="shared" si="911"/>
        <v>43.95324642937328</v>
      </c>
      <c r="AL934" s="16">
        <f t="shared" si="912"/>
        <v>43.948159820749026</v>
      </c>
      <c r="AM934" s="32">
        <f t="shared" si="863"/>
        <v>6.1115542831471714</v>
      </c>
      <c r="AN934" s="32">
        <f t="shared" si="864"/>
        <v>-9.3864370679439457E-4</v>
      </c>
      <c r="AO934" s="32">
        <f t="shared" si="865"/>
        <v>4.4001236368242793</v>
      </c>
      <c r="AP934" s="32">
        <f t="shared" si="866"/>
        <v>-9.3864370679439457E-4</v>
      </c>
      <c r="AQ934" s="32">
        <f t="shared" si="867"/>
        <v>4.241462924099987</v>
      </c>
      <c r="AR934" s="56">
        <f t="shared" si="897"/>
        <v>5026.0278516065437</v>
      </c>
      <c r="AS934" s="56">
        <f t="shared" si="897"/>
        <v>-0.32607195066133232</v>
      </c>
      <c r="AT934" s="56">
        <f t="shared" si="897"/>
        <v>2027.6647907164504</v>
      </c>
      <c r="AU934" s="55">
        <f t="shared" si="898"/>
        <v>0.31005890174502254</v>
      </c>
      <c r="AV934" s="56">
        <f t="shared" si="868"/>
        <v>11548.68047289589</v>
      </c>
      <c r="AW934" s="53">
        <f t="shared" si="869"/>
        <v>1.0321312375970899E-2</v>
      </c>
      <c r="AX934" s="53">
        <f t="shared" si="870"/>
        <v>9.6762231636441542E-2</v>
      </c>
      <c r="AY934" s="56">
        <f t="shared" si="871"/>
        <v>676.62425727741356</v>
      </c>
      <c r="AZ934" s="56">
        <f t="shared" si="872"/>
        <v>399.64303528485976</v>
      </c>
      <c r="BA934" s="53">
        <f t="shared" si="873"/>
        <v>7.4403432051347793E-3</v>
      </c>
      <c r="BB934" s="56">
        <f t="shared" si="874"/>
        <v>277.1284610800987</v>
      </c>
      <c r="BC934" s="56">
        <f t="shared" si="875"/>
        <v>-0.14723908754490367</v>
      </c>
      <c r="BD934" s="53">
        <f t="shared" si="876"/>
        <v>-1.3159084451860362E-7</v>
      </c>
      <c r="BE934" s="32">
        <f t="shared" si="877"/>
        <v>6.1115542236371727</v>
      </c>
      <c r="BF934" s="53">
        <f t="shared" si="878"/>
        <v>1.3726241979564167E-6</v>
      </c>
      <c r="BG934" s="51">
        <f t="shared" si="899"/>
        <v>6.111555596261371</v>
      </c>
      <c r="BH934" s="51">
        <f t="shared" si="879"/>
        <v>-8.9372221168149066E-3</v>
      </c>
      <c r="BI934" s="51">
        <f t="shared" si="880"/>
        <v>-8.3786395097089003E-2</v>
      </c>
    </row>
    <row r="935" spans="1:61" ht="12.75" customHeight="1" x14ac:dyDescent="0.2">
      <c r="A935" s="45">
        <f t="shared" si="881"/>
        <v>909</v>
      </c>
      <c r="B935" s="57">
        <f t="shared" si="900"/>
        <v>9.6762231636441542E-2</v>
      </c>
      <c r="C935" s="16">
        <f t="shared" si="882"/>
        <v>8.6598094445491824E-2</v>
      </c>
      <c r="D935" s="34">
        <f t="shared" si="883"/>
        <v>1</v>
      </c>
      <c r="E935" s="49">
        <f t="shared" si="901"/>
        <v>7.4973796968420714E-2</v>
      </c>
      <c r="F935" s="49">
        <f t="shared" si="884"/>
        <v>4.333775261483936E-2</v>
      </c>
      <c r="G935" s="20">
        <f t="shared" si="855"/>
        <v>4.333775261483936E-2</v>
      </c>
      <c r="H935" s="49">
        <f t="shared" si="885"/>
        <v>30.029584119214007</v>
      </c>
      <c r="I935" s="20">
        <f t="shared" si="856"/>
        <v>30.029584119214007</v>
      </c>
      <c r="J935" s="57">
        <f t="shared" si="886"/>
        <v>0</v>
      </c>
      <c r="K935" s="16">
        <f t="shared" si="857"/>
        <v>30.029584119214007</v>
      </c>
      <c r="L935" s="34">
        <f t="shared" si="887"/>
        <v>1</v>
      </c>
      <c r="M935" s="49">
        <f t="shared" si="902"/>
        <v>59.970444235374337</v>
      </c>
      <c r="N935" s="20">
        <f t="shared" si="903"/>
        <v>59.970444235374337</v>
      </c>
      <c r="O935" s="16">
        <f t="shared" si="888"/>
        <v>30.029555764625663</v>
      </c>
      <c r="P935" s="49">
        <f t="shared" si="904"/>
        <v>4.3337752614839374E-2</v>
      </c>
      <c r="Q935" s="20">
        <f t="shared" si="858"/>
        <v>4.3337752614839374E-2</v>
      </c>
      <c r="R935" s="49">
        <f t="shared" si="905"/>
        <v>8.6598094445658261E-2</v>
      </c>
      <c r="S935" s="20">
        <f t="shared" si="859"/>
        <v>8.6598094445658261E-2</v>
      </c>
      <c r="T935" s="57">
        <f t="shared" si="906"/>
        <v>-8.3786395097089003E-2</v>
      </c>
      <c r="U935" s="16">
        <f t="shared" si="889"/>
        <v>-8.8125981286682892E-3</v>
      </c>
      <c r="V935" s="16">
        <f t="shared" si="907"/>
        <v>-8.8125981286682892E-3</v>
      </c>
      <c r="W935" s="34">
        <f t="shared" si="860"/>
        <v>4</v>
      </c>
      <c r="X935" s="49">
        <f t="shared" si="908"/>
        <v>59.970416272539033</v>
      </c>
      <c r="Y935" s="20">
        <f t="shared" si="909"/>
        <v>59.970416272539033</v>
      </c>
      <c r="Z935" s="16">
        <f t="shared" si="890"/>
        <v>30.029583727460967</v>
      </c>
      <c r="AA935" s="49">
        <f t="shared" si="861"/>
        <v>-5.0940247439910831E-3</v>
      </c>
      <c r="AB935" s="20">
        <f t="shared" si="891"/>
        <v>359.99490597525602</v>
      </c>
      <c r="AC935" s="49">
        <f t="shared" si="892"/>
        <v>1.017894758662905E-2</v>
      </c>
      <c r="AD935" s="20">
        <f t="shared" si="893"/>
        <v>359.98982105241339</v>
      </c>
      <c r="AF935" s="58">
        <f t="shared" si="910"/>
        <v>6.111555596261371</v>
      </c>
      <c r="AG935" s="51">
        <f t="shared" si="894"/>
        <v>366.69333577568227</v>
      </c>
      <c r="AH935" s="16">
        <f t="shared" si="895"/>
        <v>250.01818348341976</v>
      </c>
      <c r="AI935" s="52">
        <f t="shared" si="862"/>
        <v>159.85727903626747</v>
      </c>
      <c r="AJ935" s="52">
        <f t="shared" si="896"/>
        <v>4.8431777358814543E-2</v>
      </c>
      <c r="AK935" s="16">
        <f t="shared" si="911"/>
        <v>44.001678206732095</v>
      </c>
      <c r="AL935" s="16">
        <f t="shared" si="912"/>
        <v>43.996584181988112</v>
      </c>
      <c r="AM935" s="32">
        <f t="shared" si="863"/>
        <v>6.1115555239703374</v>
      </c>
      <c r="AN935" s="32">
        <f t="shared" si="864"/>
        <v>-9.400113526025133E-4</v>
      </c>
      <c r="AO935" s="32">
        <f t="shared" si="865"/>
        <v>4.3965382242962319</v>
      </c>
      <c r="AP935" s="32">
        <f t="shared" si="866"/>
        <v>-9.400113526025133E-4</v>
      </c>
      <c r="AQ935" s="32">
        <f t="shared" si="867"/>
        <v>4.245181099184637</v>
      </c>
      <c r="AR935" s="56">
        <f t="shared" si="897"/>
        <v>5030.4243898308396</v>
      </c>
      <c r="AS935" s="56">
        <f t="shared" si="897"/>
        <v>-0.32701196201393484</v>
      </c>
      <c r="AT935" s="56">
        <f t="shared" si="897"/>
        <v>2031.9099718156351</v>
      </c>
      <c r="AU935" s="55">
        <f t="shared" si="898"/>
        <v>0.31005890174502254</v>
      </c>
      <c r="AV935" s="56">
        <f t="shared" si="868"/>
        <v>11548.685163126322</v>
      </c>
      <c r="AW935" s="53">
        <f t="shared" si="869"/>
        <v>1.0321316567734063E-2</v>
      </c>
      <c r="AX935" s="53">
        <f t="shared" si="870"/>
        <v>9.6762251285314779E-2</v>
      </c>
      <c r="AY935" s="56">
        <f t="shared" si="871"/>
        <v>676.62411987978078</v>
      </c>
      <c r="AZ935" s="56">
        <f t="shared" si="872"/>
        <v>399.64319759066871</v>
      </c>
      <c r="BA935" s="53">
        <f t="shared" si="873"/>
        <v>7.4403432051347793E-3</v>
      </c>
      <c r="BB935" s="56">
        <f t="shared" si="874"/>
        <v>277.12857362943674</v>
      </c>
      <c r="BC935" s="56">
        <f t="shared" si="875"/>
        <v>-0.14765134032467131</v>
      </c>
      <c r="BD935" s="53">
        <f t="shared" si="876"/>
        <v>-1.3195928398905485E-7</v>
      </c>
      <c r="BE935" s="32">
        <f t="shared" si="877"/>
        <v>6.1115554643020866</v>
      </c>
      <c r="BF935" s="53">
        <f t="shared" si="878"/>
        <v>1.3746238935893112E-6</v>
      </c>
      <c r="BG935" s="51">
        <f t="shared" si="899"/>
        <v>6.1115568389259805</v>
      </c>
      <c r="BH935" s="51">
        <f t="shared" si="879"/>
        <v>-8.9372221165075587E-3</v>
      </c>
      <c r="BI935" s="51">
        <f t="shared" si="880"/>
        <v>-8.378637808025606E-2</v>
      </c>
    </row>
    <row r="936" spans="1:61" ht="12.75" customHeight="1" x14ac:dyDescent="0.2">
      <c r="A936" s="45">
        <f t="shared" si="881"/>
        <v>910</v>
      </c>
      <c r="B936" s="57">
        <f t="shared" si="900"/>
        <v>9.6762251285314779E-2</v>
      </c>
      <c r="C936" s="16">
        <f t="shared" si="882"/>
        <v>8.6583303698716918E-2</v>
      </c>
      <c r="D936" s="34">
        <f t="shared" si="883"/>
        <v>1</v>
      </c>
      <c r="E936" s="49">
        <f t="shared" si="901"/>
        <v>7.49609704791038E-2</v>
      </c>
      <c r="F936" s="49">
        <f t="shared" si="884"/>
        <v>4.3330387206449758E-2</v>
      </c>
      <c r="G936" s="20">
        <f t="shared" si="855"/>
        <v>4.3330387206449758E-2</v>
      </c>
      <c r="H936" s="49">
        <f t="shared" si="885"/>
        <v>30.029612072380271</v>
      </c>
      <c r="I936" s="20">
        <f t="shared" si="856"/>
        <v>30.029612072380271</v>
      </c>
      <c r="J936" s="57">
        <f t="shared" si="886"/>
        <v>0</v>
      </c>
      <c r="K936" s="16">
        <f t="shared" si="857"/>
        <v>30.029612072380271</v>
      </c>
      <c r="L936" s="34">
        <f t="shared" si="887"/>
        <v>1</v>
      </c>
      <c r="M936" s="49">
        <f t="shared" si="902"/>
        <v>59.970416272539033</v>
      </c>
      <c r="N936" s="20">
        <f t="shared" si="903"/>
        <v>59.970416272539033</v>
      </c>
      <c r="O936" s="16">
        <f t="shared" si="888"/>
        <v>30.029583727460967</v>
      </c>
      <c r="P936" s="49">
        <f t="shared" si="904"/>
        <v>4.3330387206449737E-2</v>
      </c>
      <c r="Q936" s="20">
        <f t="shared" si="858"/>
        <v>4.3330387206449737E-2</v>
      </c>
      <c r="R936" s="49">
        <f t="shared" si="905"/>
        <v>8.6583303702255546E-2</v>
      </c>
      <c r="S936" s="20">
        <f t="shared" si="859"/>
        <v>8.6583303702255546E-2</v>
      </c>
      <c r="T936" s="57">
        <f t="shared" si="906"/>
        <v>-8.378637808025606E-2</v>
      </c>
      <c r="U936" s="16">
        <f t="shared" si="889"/>
        <v>-8.8254076011522603E-3</v>
      </c>
      <c r="V936" s="16">
        <f t="shared" si="907"/>
        <v>-8.8254076011522603E-3</v>
      </c>
      <c r="W936" s="34">
        <f t="shared" si="860"/>
        <v>4</v>
      </c>
      <c r="X936" s="49">
        <f t="shared" si="908"/>
        <v>59.97038832051291</v>
      </c>
      <c r="Y936" s="20">
        <f t="shared" si="909"/>
        <v>59.97038832051291</v>
      </c>
      <c r="Z936" s="16">
        <f t="shared" si="890"/>
        <v>30.02961167948709</v>
      </c>
      <c r="AA936" s="49">
        <f t="shared" si="861"/>
        <v>-5.1014348619435991E-3</v>
      </c>
      <c r="AB936" s="20">
        <f t="shared" si="891"/>
        <v>359.99489856513804</v>
      </c>
      <c r="AC936" s="49">
        <f t="shared" si="892"/>
        <v>1.0193745974965656E-2</v>
      </c>
      <c r="AD936" s="20">
        <f t="shared" si="893"/>
        <v>359.98980625402504</v>
      </c>
      <c r="AF936" s="58">
        <f t="shared" si="910"/>
        <v>6.1115568389259805</v>
      </c>
      <c r="AG936" s="51">
        <f t="shared" si="894"/>
        <v>366.69341033555884</v>
      </c>
      <c r="AH936" s="16">
        <f t="shared" si="895"/>
        <v>250.01823431969922</v>
      </c>
      <c r="AI936" s="52">
        <f t="shared" si="862"/>
        <v>159.85734404394034</v>
      </c>
      <c r="AJ936" s="52">
        <f t="shared" si="896"/>
        <v>4.843182206838037E-2</v>
      </c>
      <c r="AK936" s="16">
        <f t="shared" si="911"/>
        <v>44.050110028800475</v>
      </c>
      <c r="AL936" s="16">
        <f t="shared" si="912"/>
        <v>44.045008593938519</v>
      </c>
      <c r="AM936" s="32">
        <f t="shared" si="863"/>
        <v>6.1115567664246226</v>
      </c>
      <c r="AN936" s="32">
        <f t="shared" si="864"/>
        <v>-9.4137788902115115E-4</v>
      </c>
      <c r="AO936" s="32">
        <f t="shared" si="865"/>
        <v>4.3929496672624175</v>
      </c>
      <c r="AP936" s="32">
        <f t="shared" si="866"/>
        <v>-9.4137788902115115E-4</v>
      </c>
      <c r="AQ936" s="32">
        <f t="shared" si="867"/>
        <v>4.2488962484543684</v>
      </c>
      <c r="AR936" s="56">
        <f t="shared" si="897"/>
        <v>5034.8173394981022</v>
      </c>
      <c r="AS936" s="56">
        <f t="shared" si="897"/>
        <v>-0.327953339902956</v>
      </c>
      <c r="AT936" s="56">
        <f t="shared" si="897"/>
        <v>2036.1588680640896</v>
      </c>
      <c r="AU936" s="55">
        <f t="shared" si="898"/>
        <v>0.31005890174502254</v>
      </c>
      <c r="AV936" s="56">
        <f t="shared" si="868"/>
        <v>11548.689859522705</v>
      </c>
      <c r="AW936" s="53">
        <f t="shared" si="869"/>
        <v>1.0321320765007875E-2</v>
      </c>
      <c r="AX936" s="53">
        <f t="shared" si="870"/>
        <v>9.6762270960015148E-2</v>
      </c>
      <c r="AY936" s="56">
        <f t="shared" si="871"/>
        <v>676.62398230160386</v>
      </c>
      <c r="AZ936" s="56">
        <f t="shared" si="872"/>
        <v>399.64336010985085</v>
      </c>
      <c r="BA936" s="53">
        <f t="shared" si="873"/>
        <v>7.4403432051347793E-3</v>
      </c>
      <c r="BB936" s="56">
        <f t="shared" si="874"/>
        <v>277.12868632673622</v>
      </c>
      <c r="BC936" s="56">
        <f t="shared" si="875"/>
        <v>-0.14806413498320126</v>
      </c>
      <c r="BD936" s="53">
        <f t="shared" si="876"/>
        <v>-1.3232820774859769E-7</v>
      </c>
      <c r="BE936" s="32">
        <f t="shared" si="877"/>
        <v>6.1115567065977725</v>
      </c>
      <c r="BF936" s="53">
        <f t="shared" si="878"/>
        <v>1.3766219657292747E-6</v>
      </c>
      <c r="BG936" s="51">
        <f t="shared" si="899"/>
        <v>6.1115580832197383</v>
      </c>
      <c r="BH936" s="51">
        <f t="shared" si="879"/>
        <v>-8.9372221162000148E-3</v>
      </c>
      <c r="BI936" s="51">
        <f t="shared" si="880"/>
        <v>-8.3786361041064503E-2</v>
      </c>
    </row>
    <row r="937" spans="1:61" ht="12.75" customHeight="1" x14ac:dyDescent="0.2">
      <c r="A937" s="45">
        <f t="shared" si="881"/>
        <v>911</v>
      </c>
      <c r="B937" s="57">
        <f t="shared" si="900"/>
        <v>9.6762270960015148E-2</v>
      </c>
      <c r="C937" s="16">
        <f t="shared" si="882"/>
        <v>8.6568524985068507E-2</v>
      </c>
      <c r="D937" s="34">
        <f t="shared" si="883"/>
        <v>1</v>
      </c>
      <c r="E937" s="49">
        <f t="shared" si="901"/>
        <v>7.4948154423045324E-2</v>
      </c>
      <c r="F937" s="49">
        <f t="shared" si="884"/>
        <v>4.3323027793374137E-2</v>
      </c>
      <c r="G937" s="20">
        <f t="shared" si="855"/>
        <v>4.3323027793374137E-2</v>
      </c>
      <c r="H937" s="49">
        <f t="shared" si="885"/>
        <v>30.029640014746889</v>
      </c>
      <c r="I937" s="20">
        <f t="shared" si="856"/>
        <v>30.029640014746889</v>
      </c>
      <c r="J937" s="57">
        <f t="shared" si="886"/>
        <v>0</v>
      </c>
      <c r="K937" s="16">
        <f t="shared" si="857"/>
        <v>30.029640014746889</v>
      </c>
      <c r="L937" s="34">
        <f t="shared" si="887"/>
        <v>1</v>
      </c>
      <c r="M937" s="49">
        <f t="shared" si="902"/>
        <v>59.970388320512896</v>
      </c>
      <c r="N937" s="20">
        <f t="shared" si="903"/>
        <v>59.970388320512896</v>
      </c>
      <c r="O937" s="16">
        <f t="shared" si="888"/>
        <v>30.029611679487104</v>
      </c>
      <c r="P937" s="49">
        <f t="shared" si="904"/>
        <v>4.3323027793374144E-2</v>
      </c>
      <c r="Q937" s="20">
        <f t="shared" si="858"/>
        <v>4.3323027793374144E-2</v>
      </c>
      <c r="R937" s="49">
        <f t="shared" si="905"/>
        <v>8.6568524981998365E-2</v>
      </c>
      <c r="S937" s="20">
        <f t="shared" si="859"/>
        <v>8.6568524981998365E-2</v>
      </c>
      <c r="T937" s="57">
        <f t="shared" si="906"/>
        <v>-8.3786361041064503E-2</v>
      </c>
      <c r="U937" s="16">
        <f t="shared" si="889"/>
        <v>-8.8382066180191787E-3</v>
      </c>
      <c r="V937" s="16">
        <f t="shared" si="907"/>
        <v>-8.8382066180191787E-3</v>
      </c>
      <c r="W937" s="34">
        <f t="shared" si="860"/>
        <v>4</v>
      </c>
      <c r="X937" s="49">
        <f t="shared" si="908"/>
        <v>59.970360379287143</v>
      </c>
      <c r="Y937" s="20">
        <f t="shared" si="909"/>
        <v>59.970360379287143</v>
      </c>
      <c r="Z937" s="16">
        <f t="shared" si="890"/>
        <v>30.029639620712857</v>
      </c>
      <c r="AA937" s="49">
        <f t="shared" si="861"/>
        <v>-5.1088389505842963E-3</v>
      </c>
      <c r="AB937" s="20">
        <f t="shared" si="891"/>
        <v>359.9948911610494</v>
      </c>
      <c r="AC937" s="49">
        <f t="shared" si="892"/>
        <v>1.0208532301035911E-2</v>
      </c>
      <c r="AD937" s="20">
        <f t="shared" si="893"/>
        <v>359.98979146769898</v>
      </c>
      <c r="AF937" s="58">
        <f t="shared" si="910"/>
        <v>6.1115580832197383</v>
      </c>
      <c r="AG937" s="51">
        <f t="shared" si="894"/>
        <v>366.69348499318431</v>
      </c>
      <c r="AH937" s="16">
        <f t="shared" si="895"/>
        <v>250.01828522262568</v>
      </c>
      <c r="AI937" s="52">
        <f t="shared" si="862"/>
        <v>159.85740913685228</v>
      </c>
      <c r="AJ937" s="52">
        <f t="shared" si="896"/>
        <v>4.8431866743953833E-2</v>
      </c>
      <c r="AK937" s="16">
        <f t="shared" si="911"/>
        <v>44.098541895544429</v>
      </c>
      <c r="AL937" s="16">
        <f t="shared" si="912"/>
        <v>44.093433056593824</v>
      </c>
      <c r="AM937" s="32">
        <f t="shared" si="863"/>
        <v>6.1115580105079239</v>
      </c>
      <c r="AN937" s="32">
        <f t="shared" si="864"/>
        <v>-9.4274331097937182E-4</v>
      </c>
      <c r="AO937" s="32">
        <f t="shared" si="865"/>
        <v>4.3893579682711117</v>
      </c>
      <c r="AP937" s="32">
        <f t="shared" si="866"/>
        <v>-9.4274331097937182E-4</v>
      </c>
      <c r="AQ937" s="32">
        <f t="shared" si="867"/>
        <v>4.2526083692456886</v>
      </c>
      <c r="AR937" s="56">
        <f t="shared" si="897"/>
        <v>5039.206697466373</v>
      </c>
      <c r="AS937" s="56">
        <f t="shared" si="897"/>
        <v>-0.32889608321393538</v>
      </c>
      <c r="AT937" s="56">
        <f t="shared" si="897"/>
        <v>2040.4114764333353</v>
      </c>
      <c r="AU937" s="55">
        <f t="shared" si="898"/>
        <v>0.31005890174502254</v>
      </c>
      <c r="AV937" s="56">
        <f t="shared" si="868"/>
        <v>11548.694562077077</v>
      </c>
      <c r="AW937" s="53">
        <f t="shared" si="869"/>
        <v>1.0321324967785218E-2</v>
      </c>
      <c r="AX937" s="53">
        <f t="shared" si="870"/>
        <v>9.6762290660509301E-2</v>
      </c>
      <c r="AY937" s="56">
        <f t="shared" si="871"/>
        <v>676.62384454311643</v>
      </c>
      <c r="AZ937" s="56">
        <f t="shared" si="872"/>
        <v>399.64352284213072</v>
      </c>
      <c r="BA937" s="53">
        <f t="shared" si="873"/>
        <v>7.4403432051347793E-3</v>
      </c>
      <c r="BB937" s="56">
        <f t="shared" si="874"/>
        <v>277.12879917180624</v>
      </c>
      <c r="BC937" s="56">
        <f t="shared" si="875"/>
        <v>-0.14847747082052365</v>
      </c>
      <c r="BD937" s="53">
        <f t="shared" si="876"/>
        <v>-1.3269761517165355E-7</v>
      </c>
      <c r="BE937" s="32">
        <f t="shared" si="877"/>
        <v>6.1115579505221227</v>
      </c>
      <c r="BF937" s="53">
        <f t="shared" si="878"/>
        <v>1.3786184069607019E-6</v>
      </c>
      <c r="BG937" s="51">
        <f t="shared" si="899"/>
        <v>6.1115593291405297</v>
      </c>
      <c r="BH937" s="51">
        <f t="shared" si="879"/>
        <v>-8.9372221158922748E-3</v>
      </c>
      <c r="BI937" s="51">
        <f t="shared" si="880"/>
        <v>-8.3786343979543237E-2</v>
      </c>
    </row>
    <row r="938" spans="1:61" ht="12.75" customHeight="1" x14ac:dyDescent="0.2">
      <c r="A938" s="45">
        <f t="shared" si="881"/>
        <v>912</v>
      </c>
      <c r="B938" s="57">
        <f t="shared" si="900"/>
        <v>9.6762290660509301E-2</v>
      </c>
      <c r="C938" s="16">
        <f t="shared" si="882"/>
        <v>8.6553758359514177E-2</v>
      </c>
      <c r="D938" s="34">
        <f t="shared" si="883"/>
        <v>1</v>
      </c>
      <c r="E938" s="49">
        <f t="shared" si="901"/>
        <v>7.4935348847814678E-2</v>
      </c>
      <c r="F938" s="49">
        <f t="shared" si="884"/>
        <v>4.3315674403155036E-2</v>
      </c>
      <c r="G938" s="20">
        <f t="shared" si="855"/>
        <v>4.3315674403155036E-2</v>
      </c>
      <c r="H938" s="49">
        <f t="shared" si="885"/>
        <v>30.029667946322668</v>
      </c>
      <c r="I938" s="20">
        <f t="shared" si="856"/>
        <v>30.029667946322668</v>
      </c>
      <c r="J938" s="57">
        <f t="shared" si="886"/>
        <v>0</v>
      </c>
      <c r="K938" s="16">
        <f t="shared" si="857"/>
        <v>30.029667946322668</v>
      </c>
      <c r="L938" s="34">
        <f t="shared" si="887"/>
        <v>1</v>
      </c>
      <c r="M938" s="49">
        <f t="shared" si="902"/>
        <v>59.970360379287143</v>
      </c>
      <c r="N938" s="20">
        <f t="shared" si="903"/>
        <v>59.970360379287143</v>
      </c>
      <c r="O938" s="16">
        <f t="shared" si="888"/>
        <v>30.029639620712857</v>
      </c>
      <c r="P938" s="49">
        <f t="shared" si="904"/>
        <v>4.3315674403155015E-2</v>
      </c>
      <c r="Q938" s="20">
        <f t="shared" si="858"/>
        <v>4.3315674403155015E-2</v>
      </c>
      <c r="R938" s="49">
        <f t="shared" si="905"/>
        <v>8.6553758362606759E-2</v>
      </c>
      <c r="S938" s="20">
        <f t="shared" si="859"/>
        <v>8.6553758362606759E-2</v>
      </c>
      <c r="T938" s="57">
        <f t="shared" si="906"/>
        <v>-8.3786343979543237E-2</v>
      </c>
      <c r="U938" s="16">
        <f t="shared" si="889"/>
        <v>-8.850995131728559E-3</v>
      </c>
      <c r="V938" s="16">
        <f t="shared" si="907"/>
        <v>-8.850995131728559E-3</v>
      </c>
      <c r="W938" s="34">
        <f t="shared" si="860"/>
        <v>4</v>
      </c>
      <c r="X938" s="49">
        <f t="shared" si="908"/>
        <v>59.970332448852929</v>
      </c>
      <c r="Y938" s="20">
        <f t="shared" si="909"/>
        <v>59.970332448852929</v>
      </c>
      <c r="Z938" s="16">
        <f t="shared" si="890"/>
        <v>30.029667551147071</v>
      </c>
      <c r="AA938" s="49">
        <f t="shared" si="861"/>
        <v>-5.1162369824045897E-3</v>
      </c>
      <c r="AB938" s="20">
        <f t="shared" si="891"/>
        <v>359.99488376301758</v>
      </c>
      <c r="AC938" s="49">
        <f t="shared" si="892"/>
        <v>1.0223306510236051E-2</v>
      </c>
      <c r="AD938" s="20">
        <f t="shared" si="893"/>
        <v>359.98977669348977</v>
      </c>
      <c r="AF938" s="58">
        <f t="shared" si="910"/>
        <v>6.1115593291405297</v>
      </c>
      <c r="AG938" s="51">
        <f t="shared" si="894"/>
        <v>366.69355974843177</v>
      </c>
      <c r="AH938" s="16">
        <f t="shared" si="895"/>
        <v>250.0183361921126</v>
      </c>
      <c r="AI938" s="52">
        <f t="shared" si="862"/>
        <v>159.85747431489273</v>
      </c>
      <c r="AJ938" s="52">
        <f t="shared" si="896"/>
        <v>4.8431911385591775E-2</v>
      </c>
      <c r="AK938" s="16">
        <f t="shared" si="911"/>
        <v>44.146973806930021</v>
      </c>
      <c r="AL938" s="16">
        <f t="shared" si="912"/>
        <v>44.141857569947604</v>
      </c>
      <c r="AM938" s="32">
        <f t="shared" si="863"/>
        <v>6.1115592562181265</v>
      </c>
      <c r="AN938" s="32">
        <f t="shared" si="864"/>
        <v>-9.4410761340626634E-4</v>
      </c>
      <c r="AO938" s="32">
        <f t="shared" si="865"/>
        <v>4.3857631298728386</v>
      </c>
      <c r="AP938" s="32">
        <f t="shared" si="866"/>
        <v>-9.4410761340626634E-4</v>
      </c>
      <c r="AQ938" s="32">
        <f t="shared" si="867"/>
        <v>4.2563174588972403</v>
      </c>
      <c r="AR938" s="56">
        <f t="shared" si="897"/>
        <v>5043.5924605962455</v>
      </c>
      <c r="AS938" s="56">
        <f t="shared" si="897"/>
        <v>-0.32984019082734162</v>
      </c>
      <c r="AT938" s="56">
        <f t="shared" si="897"/>
        <v>2044.6677938922326</v>
      </c>
      <c r="AU938" s="55">
        <f t="shared" si="898"/>
        <v>0.31005890174502254</v>
      </c>
      <c r="AV938" s="56">
        <f t="shared" si="868"/>
        <v>11548.699270781448</v>
      </c>
      <c r="AW938" s="53">
        <f t="shared" si="869"/>
        <v>1.0321329176058953E-2</v>
      </c>
      <c r="AX938" s="53">
        <f t="shared" si="870"/>
        <v>9.6762310386763722E-2</v>
      </c>
      <c r="AY938" s="56">
        <f t="shared" si="871"/>
        <v>676.62370660455281</v>
      </c>
      <c r="AZ938" s="56">
        <f t="shared" si="872"/>
        <v>399.64368578723179</v>
      </c>
      <c r="BA938" s="53">
        <f t="shared" si="873"/>
        <v>7.4403432051347793E-3</v>
      </c>
      <c r="BB938" s="56">
        <f t="shared" si="874"/>
        <v>277.12891216445496</v>
      </c>
      <c r="BC938" s="56">
        <f t="shared" si="875"/>
        <v>-0.14889134713394014</v>
      </c>
      <c r="BD938" s="53">
        <f t="shared" si="876"/>
        <v>-1.3306750563020529E-7</v>
      </c>
      <c r="BE938" s="32">
        <f t="shared" si="877"/>
        <v>6.1115591960730242</v>
      </c>
      <c r="BF938" s="53">
        <f t="shared" si="878"/>
        <v>1.3806132098680397E-6</v>
      </c>
      <c r="BG938" s="51">
        <f t="shared" si="899"/>
        <v>6.1115605766862338</v>
      </c>
      <c r="BH938" s="51">
        <f t="shared" si="879"/>
        <v>-8.9372221155843423E-3</v>
      </c>
      <c r="BI938" s="51">
        <f t="shared" si="880"/>
        <v>-8.3786326895721297E-2</v>
      </c>
    </row>
    <row r="939" spans="1:61" ht="12.75" customHeight="1" x14ac:dyDescent="0.2">
      <c r="A939" s="45">
        <f t="shared" si="881"/>
        <v>913</v>
      </c>
      <c r="B939" s="57">
        <f t="shared" si="900"/>
        <v>9.6762310386763722E-2</v>
      </c>
      <c r="C939" s="16">
        <f t="shared" si="882"/>
        <v>8.6539003876509923E-2</v>
      </c>
      <c r="D939" s="34">
        <f t="shared" si="883"/>
        <v>1</v>
      </c>
      <c r="E939" s="49">
        <f t="shared" si="901"/>
        <v>7.4922553800538402E-2</v>
      </c>
      <c r="F939" s="49">
        <f t="shared" si="884"/>
        <v>4.3308327063078959E-2</v>
      </c>
      <c r="G939" s="20">
        <f t="shared" si="855"/>
        <v>4.3308327063078959E-2</v>
      </c>
      <c r="H939" s="49">
        <f t="shared" si="885"/>
        <v>30.029695867116498</v>
      </c>
      <c r="I939" s="20">
        <f t="shared" si="856"/>
        <v>30.029695867116498</v>
      </c>
      <c r="J939" s="57">
        <f t="shared" si="886"/>
        <v>0</v>
      </c>
      <c r="K939" s="16">
        <f t="shared" si="857"/>
        <v>30.029695867116498</v>
      </c>
      <c r="L939" s="34">
        <f t="shared" si="887"/>
        <v>1</v>
      </c>
      <c r="M939" s="49">
        <f t="shared" si="902"/>
        <v>59.970332448852929</v>
      </c>
      <c r="N939" s="20">
        <f t="shared" si="903"/>
        <v>59.970332448852929</v>
      </c>
      <c r="O939" s="16">
        <f t="shared" si="888"/>
        <v>30.029667551147071</v>
      </c>
      <c r="P939" s="49">
        <f t="shared" si="904"/>
        <v>4.3308327063078959E-2</v>
      </c>
      <c r="Q939" s="20">
        <f t="shared" si="858"/>
        <v>4.3308327063078959E-2</v>
      </c>
      <c r="R939" s="49">
        <f t="shared" si="905"/>
        <v>8.6539003875555479E-2</v>
      </c>
      <c r="S939" s="20">
        <f t="shared" si="859"/>
        <v>8.6539003875555479E-2</v>
      </c>
      <c r="T939" s="57">
        <f t="shared" si="906"/>
        <v>-8.3786326895721297E-2</v>
      </c>
      <c r="U939" s="16">
        <f t="shared" si="889"/>
        <v>-8.8637730951828947E-3</v>
      </c>
      <c r="V939" s="16">
        <f t="shared" si="907"/>
        <v>-8.8637730951828947E-3</v>
      </c>
      <c r="W939" s="34">
        <f t="shared" si="860"/>
        <v>4</v>
      </c>
      <c r="X939" s="49">
        <f t="shared" si="908"/>
        <v>59.970304529201393</v>
      </c>
      <c r="Y939" s="20">
        <f t="shared" si="909"/>
        <v>59.970304529201393</v>
      </c>
      <c r="Z939" s="16">
        <f t="shared" si="890"/>
        <v>30.029695470798607</v>
      </c>
      <c r="AA939" s="49">
        <f t="shared" si="861"/>
        <v>-5.123628930151879E-3</v>
      </c>
      <c r="AB939" s="20">
        <f t="shared" si="891"/>
        <v>359.99487637106984</v>
      </c>
      <c r="AC939" s="49">
        <f t="shared" si="892"/>
        <v>1.023806854821676E-2</v>
      </c>
      <c r="AD939" s="20">
        <f t="shared" si="893"/>
        <v>359.98976193145177</v>
      </c>
      <c r="AF939" s="58">
        <f t="shared" si="910"/>
        <v>6.1115605766862338</v>
      </c>
      <c r="AG939" s="51">
        <f t="shared" si="894"/>
        <v>366.69363460117404</v>
      </c>
      <c r="AH939" s="16">
        <f t="shared" si="895"/>
        <v>250.01838722807324</v>
      </c>
      <c r="AI939" s="52">
        <f t="shared" si="862"/>
        <v>159.85753957795083</v>
      </c>
      <c r="AJ939" s="52">
        <f t="shared" si="896"/>
        <v>4.8431955993237352E-2</v>
      </c>
      <c r="AK939" s="16">
        <f t="shared" si="911"/>
        <v>44.195405762923258</v>
      </c>
      <c r="AL939" s="16">
        <f t="shared" si="912"/>
        <v>44.190282133993094</v>
      </c>
      <c r="AM939" s="32">
        <f t="shared" si="863"/>
        <v>6.1115605035531102</v>
      </c>
      <c r="AN939" s="32">
        <f t="shared" si="864"/>
        <v>-9.4547079127816865E-4</v>
      </c>
      <c r="AO939" s="32">
        <f t="shared" si="865"/>
        <v>4.3821651546204086</v>
      </c>
      <c r="AP939" s="32">
        <f t="shared" si="866"/>
        <v>-9.4547079127816865E-4</v>
      </c>
      <c r="AQ939" s="32">
        <f t="shared" si="867"/>
        <v>4.2600235147497765</v>
      </c>
      <c r="AR939" s="56">
        <f t="shared" ref="AR939:AT954" si="913">AR938+AO939</f>
        <v>5047.9746257508659</v>
      </c>
      <c r="AS939" s="56">
        <f t="shared" si="913"/>
        <v>-0.33078566161861978</v>
      </c>
      <c r="AT939" s="56">
        <f t="shared" si="913"/>
        <v>2048.9278174069823</v>
      </c>
      <c r="AU939" s="55">
        <f t="shared" si="898"/>
        <v>0.31005890174502254</v>
      </c>
      <c r="AV939" s="56">
        <f t="shared" si="868"/>
        <v>11548.703985627812</v>
      </c>
      <c r="AW939" s="53">
        <f t="shared" si="869"/>
        <v>1.0321333389821922E-2</v>
      </c>
      <c r="AX939" s="53">
        <f t="shared" si="870"/>
        <v>9.6762330138744884E-2</v>
      </c>
      <c r="AY939" s="56">
        <f t="shared" si="871"/>
        <v>676.62356848614786</v>
      </c>
      <c r="AZ939" s="56">
        <f t="shared" si="872"/>
        <v>399.64384894487705</v>
      </c>
      <c r="BA939" s="53">
        <f t="shared" si="873"/>
        <v>7.4403432051347793E-3</v>
      </c>
      <c r="BB939" s="56">
        <f t="shared" si="874"/>
        <v>277.12902530449031</v>
      </c>
      <c r="BC939" s="56">
        <f t="shared" si="875"/>
        <v>-0.14930576321950184</v>
      </c>
      <c r="BD939" s="53">
        <f t="shared" si="876"/>
        <v>-1.3343787849511812E-7</v>
      </c>
      <c r="BE939" s="32">
        <f t="shared" si="877"/>
        <v>6.1115604432483552</v>
      </c>
      <c r="BF939" s="53">
        <f t="shared" si="878"/>
        <v>1.3826063671048337E-6</v>
      </c>
      <c r="BG939" s="51">
        <f t="shared" si="899"/>
        <v>6.1115618258547224</v>
      </c>
      <c r="BH939" s="51">
        <f t="shared" si="879"/>
        <v>-8.937222115276219E-3</v>
      </c>
      <c r="BI939" s="51">
        <f t="shared" si="880"/>
        <v>-8.3786309789627852E-2</v>
      </c>
    </row>
    <row r="940" spans="1:61" ht="12.75" customHeight="1" x14ac:dyDescent="0.2">
      <c r="A940" s="45">
        <f t="shared" si="881"/>
        <v>914</v>
      </c>
      <c r="B940" s="57">
        <f t="shared" si="900"/>
        <v>9.6762330138744884E-2</v>
      </c>
      <c r="C940" s="16">
        <f t="shared" si="882"/>
        <v>8.6524261590511742E-2</v>
      </c>
      <c r="D940" s="34">
        <f t="shared" si="883"/>
        <v>1</v>
      </c>
      <c r="E940" s="49">
        <f t="shared" si="901"/>
        <v>7.4909769328342896E-2</v>
      </c>
      <c r="F940" s="49">
        <f t="shared" si="884"/>
        <v>4.3300985800432581E-2</v>
      </c>
      <c r="G940" s="20">
        <f t="shared" si="855"/>
        <v>4.3300985800432581E-2</v>
      </c>
      <c r="H940" s="49">
        <f t="shared" si="885"/>
        <v>30.029723777137228</v>
      </c>
      <c r="I940" s="20">
        <f t="shared" si="856"/>
        <v>30.029723777137228</v>
      </c>
      <c r="J940" s="57">
        <f t="shared" si="886"/>
        <v>0</v>
      </c>
      <c r="K940" s="16">
        <f t="shared" si="857"/>
        <v>30.029723777137228</v>
      </c>
      <c r="L940" s="34">
        <f t="shared" si="887"/>
        <v>1</v>
      </c>
      <c r="M940" s="49">
        <f t="shared" si="902"/>
        <v>59.9703045292014</v>
      </c>
      <c r="N940" s="20">
        <f t="shared" si="903"/>
        <v>59.9703045292014</v>
      </c>
      <c r="O940" s="16">
        <f t="shared" si="888"/>
        <v>30.0296954707986</v>
      </c>
      <c r="P940" s="49">
        <f t="shared" si="904"/>
        <v>4.3300985800432554E-2</v>
      </c>
      <c r="Q940" s="20">
        <f t="shared" si="858"/>
        <v>4.3300985800432554E-2</v>
      </c>
      <c r="R940" s="49">
        <f t="shared" si="905"/>
        <v>8.6524261590231508E-2</v>
      </c>
      <c r="S940" s="20">
        <f t="shared" si="859"/>
        <v>8.6524261590231508E-2</v>
      </c>
      <c r="T940" s="57">
        <f t="shared" si="906"/>
        <v>-8.3786309789627852E-2</v>
      </c>
      <c r="U940" s="16">
        <f t="shared" si="889"/>
        <v>-8.8765404612849569E-3</v>
      </c>
      <c r="V940" s="16">
        <f t="shared" si="907"/>
        <v>-8.8765404612849569E-3</v>
      </c>
      <c r="W940" s="34">
        <f t="shared" si="860"/>
        <v>4</v>
      </c>
      <c r="X940" s="49">
        <f t="shared" si="908"/>
        <v>59.970276620323638</v>
      </c>
      <c r="Y940" s="20">
        <f t="shared" si="909"/>
        <v>59.970276620323638</v>
      </c>
      <c r="Z940" s="16">
        <f t="shared" si="890"/>
        <v>30.029723379676362</v>
      </c>
      <c r="AA940" s="49">
        <f t="shared" si="861"/>
        <v>-5.1310147665736194E-3</v>
      </c>
      <c r="AB940" s="20">
        <f t="shared" si="891"/>
        <v>359.99486898523344</v>
      </c>
      <c r="AC940" s="49">
        <f t="shared" si="892"/>
        <v>1.0252818289816846E-2</v>
      </c>
      <c r="AD940" s="20">
        <f t="shared" si="893"/>
        <v>359.98974718171019</v>
      </c>
      <c r="AF940" s="58">
        <f t="shared" si="910"/>
        <v>6.1115618258547224</v>
      </c>
      <c r="AG940" s="51">
        <f t="shared" si="894"/>
        <v>366.69370955128335</v>
      </c>
      <c r="AH940" s="16">
        <f t="shared" si="895"/>
        <v>250.01843833042048</v>
      </c>
      <c r="AI940" s="52">
        <f t="shared" si="862"/>
        <v>159.85760492591524</v>
      </c>
      <c r="AJ940" s="52">
        <f t="shared" si="896"/>
        <v>4.8432000567004252E-2</v>
      </c>
      <c r="AK940" s="16">
        <f t="shared" si="911"/>
        <v>44.243837763490262</v>
      </c>
      <c r="AL940" s="16">
        <f t="shared" si="912"/>
        <v>44.2387067487237</v>
      </c>
      <c r="AM940" s="32">
        <f t="shared" si="863"/>
        <v>6.1115617525107515</v>
      </c>
      <c r="AN940" s="32">
        <f t="shared" si="864"/>
        <v>-9.4683283957143233E-4</v>
      </c>
      <c r="AO940" s="32">
        <f t="shared" si="865"/>
        <v>4.3785640450688703</v>
      </c>
      <c r="AP940" s="32">
        <f t="shared" si="866"/>
        <v>-9.4683283957143233E-4</v>
      </c>
      <c r="AQ940" s="32">
        <f t="shared" si="867"/>
        <v>4.2637265341462056</v>
      </c>
      <c r="AR940" s="56">
        <f t="shared" si="913"/>
        <v>5052.3531897959347</v>
      </c>
      <c r="AS940" s="56">
        <f t="shared" si="913"/>
        <v>-0.3317324944581912</v>
      </c>
      <c r="AT940" s="56">
        <f t="shared" si="913"/>
        <v>2053.1915439411287</v>
      </c>
      <c r="AU940" s="55">
        <f t="shared" si="898"/>
        <v>0.31005890174502254</v>
      </c>
      <c r="AV940" s="56">
        <f t="shared" si="868"/>
        <v>11548.708706608124</v>
      </c>
      <c r="AW940" s="53">
        <f t="shared" si="869"/>
        <v>1.0321337609066939E-2</v>
      </c>
      <c r="AX940" s="53">
        <f t="shared" si="870"/>
        <v>9.6762349916419077E-2</v>
      </c>
      <c r="AY940" s="56">
        <f t="shared" si="871"/>
        <v>676.62343018813749</v>
      </c>
      <c r="AZ940" s="56">
        <f t="shared" si="872"/>
        <v>399.64401231478809</v>
      </c>
      <c r="BA940" s="53">
        <f t="shared" si="873"/>
        <v>7.4403432051347793E-3</v>
      </c>
      <c r="BB940" s="56">
        <f t="shared" si="874"/>
        <v>277.12913859171925</v>
      </c>
      <c r="BC940" s="56">
        <f t="shared" si="875"/>
        <v>-0.14972071836984924</v>
      </c>
      <c r="BD940" s="53">
        <f t="shared" si="876"/>
        <v>-1.3380873313420916E-7</v>
      </c>
      <c r="BE940" s="32">
        <f t="shared" si="877"/>
        <v>6.1115616920459894</v>
      </c>
      <c r="BF940" s="53">
        <f t="shared" si="878"/>
        <v>1.3845978713246716E-6</v>
      </c>
      <c r="BG940" s="51">
        <f t="shared" si="899"/>
        <v>6.1115630766438604</v>
      </c>
      <c r="BH940" s="51">
        <f t="shared" si="879"/>
        <v>-8.9372221149679083E-3</v>
      </c>
      <c r="BI940" s="51">
        <f t="shared" si="880"/>
        <v>-8.3786292661292117E-2</v>
      </c>
    </row>
    <row r="941" spans="1:61" ht="12.75" customHeight="1" x14ac:dyDescent="0.2">
      <c r="A941" s="45">
        <f t="shared" si="881"/>
        <v>915</v>
      </c>
      <c r="B941" s="57">
        <f t="shared" si="900"/>
        <v>9.6762349916419077E-2</v>
      </c>
      <c r="C941" s="16">
        <f t="shared" si="882"/>
        <v>8.6509531626631997E-2</v>
      </c>
      <c r="D941" s="34">
        <f t="shared" si="883"/>
        <v>1</v>
      </c>
      <c r="E941" s="49">
        <f t="shared" si="901"/>
        <v>7.4896995539526362E-2</v>
      </c>
      <c r="F941" s="49">
        <f t="shared" si="884"/>
        <v>4.3293650677862672E-2</v>
      </c>
      <c r="G941" s="20">
        <f t="shared" si="855"/>
        <v>4.3293650677862672E-2</v>
      </c>
      <c r="H941" s="49">
        <f t="shared" si="885"/>
        <v>30.029751676393893</v>
      </c>
      <c r="I941" s="20">
        <f t="shared" si="856"/>
        <v>30.029751676393893</v>
      </c>
      <c r="J941" s="57">
        <f t="shared" si="886"/>
        <v>0</v>
      </c>
      <c r="K941" s="16">
        <f t="shared" si="857"/>
        <v>30.029751676393893</v>
      </c>
      <c r="L941" s="34">
        <f t="shared" si="887"/>
        <v>1</v>
      </c>
      <c r="M941" s="49">
        <f t="shared" si="902"/>
        <v>59.970276620323638</v>
      </c>
      <c r="N941" s="20">
        <f t="shared" si="903"/>
        <v>59.970276620323638</v>
      </c>
      <c r="O941" s="16">
        <f t="shared" si="888"/>
        <v>30.029723379676362</v>
      </c>
      <c r="P941" s="49">
        <f t="shared" si="904"/>
        <v>4.3293650677862658E-2</v>
      </c>
      <c r="Q941" s="20">
        <f t="shared" si="858"/>
        <v>4.3293650677862658E-2</v>
      </c>
      <c r="R941" s="49">
        <f t="shared" si="905"/>
        <v>8.6509531626630817E-2</v>
      </c>
      <c r="S941" s="20">
        <f t="shared" si="859"/>
        <v>8.6509531626630817E-2</v>
      </c>
      <c r="T941" s="57">
        <f t="shared" si="906"/>
        <v>-8.3786292661292117E-2</v>
      </c>
      <c r="U941" s="16">
        <f t="shared" si="889"/>
        <v>-8.8892971217657546E-3</v>
      </c>
      <c r="V941" s="16">
        <f t="shared" si="907"/>
        <v>-8.8892971217657546E-3</v>
      </c>
      <c r="W941" s="34">
        <f t="shared" si="860"/>
        <v>4</v>
      </c>
      <c r="X941" s="49">
        <f t="shared" si="908"/>
        <v>59.970248722210634</v>
      </c>
      <c r="Y941" s="20">
        <f t="shared" si="909"/>
        <v>59.970248722210634</v>
      </c>
      <c r="Z941" s="16">
        <f t="shared" si="890"/>
        <v>30.029751277789366</v>
      </c>
      <c r="AA941" s="49">
        <f t="shared" si="861"/>
        <v>-5.1383944290573098E-3</v>
      </c>
      <c r="AB941" s="20">
        <f t="shared" si="891"/>
        <v>359.99486160557092</v>
      </c>
      <c r="AC941" s="49">
        <f t="shared" si="892"/>
        <v>1.0267555717034372E-2</v>
      </c>
      <c r="AD941" s="20">
        <f t="shared" si="893"/>
        <v>359.98973244428299</v>
      </c>
      <c r="AF941" s="58">
        <f t="shared" si="910"/>
        <v>6.1115630766438604</v>
      </c>
      <c r="AG941" s="51">
        <f t="shared" si="894"/>
        <v>366.69378459863162</v>
      </c>
      <c r="AH941" s="16">
        <f t="shared" si="895"/>
        <v>250.01848949906704</v>
      </c>
      <c r="AI941" s="52">
        <f t="shared" si="862"/>
        <v>159.85767035867431</v>
      </c>
      <c r="AJ941" s="52">
        <f t="shared" si="896"/>
        <v>4.8432045106949317E-2</v>
      </c>
      <c r="AK941" s="16">
        <f t="shared" si="911"/>
        <v>44.292269808597212</v>
      </c>
      <c r="AL941" s="16">
        <f t="shared" si="912"/>
        <v>44.28713141416813</v>
      </c>
      <c r="AM941" s="32">
        <f t="shared" si="863"/>
        <v>6.1115630030889143</v>
      </c>
      <c r="AN941" s="32">
        <f t="shared" si="864"/>
        <v>-9.4819374673740082E-4</v>
      </c>
      <c r="AO941" s="32">
        <f t="shared" si="865"/>
        <v>4.3749598037728932</v>
      </c>
      <c r="AP941" s="32">
        <f t="shared" si="866"/>
        <v>-9.4819374673740082E-4</v>
      </c>
      <c r="AQ941" s="32">
        <f t="shared" si="867"/>
        <v>4.2674265144342716</v>
      </c>
      <c r="AR941" s="56">
        <f t="shared" si="913"/>
        <v>5056.7281495997076</v>
      </c>
      <c r="AS941" s="56">
        <f t="shared" si="913"/>
        <v>-0.33268068820492858</v>
      </c>
      <c r="AT941" s="56">
        <f t="shared" si="913"/>
        <v>2057.4589704555628</v>
      </c>
      <c r="AU941" s="55">
        <f t="shared" si="898"/>
        <v>0.31005890174502254</v>
      </c>
      <c r="AV941" s="56">
        <f t="shared" si="868"/>
        <v>11548.713433714318</v>
      </c>
      <c r="AW941" s="53">
        <f t="shared" si="869"/>
        <v>1.0321341833786789E-2</v>
      </c>
      <c r="AX941" s="53">
        <f t="shared" si="870"/>
        <v>9.6762369719752384E-2</v>
      </c>
      <c r="AY941" s="56">
        <f t="shared" si="871"/>
        <v>676.62329171075839</v>
      </c>
      <c r="AZ941" s="56">
        <f t="shared" si="872"/>
        <v>399.64417589668579</v>
      </c>
      <c r="BA941" s="53">
        <f t="shared" si="873"/>
        <v>7.4403432051347793E-3</v>
      </c>
      <c r="BB941" s="56">
        <f t="shared" si="874"/>
        <v>277.12925202594823</v>
      </c>
      <c r="BC941" s="56">
        <f t="shared" si="875"/>
        <v>-0.15013621187563331</v>
      </c>
      <c r="BD941" s="53">
        <f t="shared" si="876"/>
        <v>-1.3418006891351739E-7</v>
      </c>
      <c r="BE941" s="32">
        <f t="shared" si="877"/>
        <v>6.1115629424637916</v>
      </c>
      <c r="BF941" s="53">
        <f t="shared" si="878"/>
        <v>1.3865877056393286E-6</v>
      </c>
      <c r="BG941" s="51">
        <f t="shared" si="899"/>
        <v>6.1115643290514976</v>
      </c>
      <c r="BH941" s="51">
        <f t="shared" si="879"/>
        <v>-8.9372221146594103E-3</v>
      </c>
      <c r="BI941" s="51">
        <f t="shared" si="880"/>
        <v>-8.3786275510743372E-2</v>
      </c>
    </row>
    <row r="942" spans="1:61" ht="12.75" customHeight="1" x14ac:dyDescent="0.2">
      <c r="A942" s="45">
        <f t="shared" si="881"/>
        <v>916</v>
      </c>
      <c r="B942" s="57">
        <f t="shared" si="900"/>
        <v>9.6762369719752384E-2</v>
      </c>
      <c r="C942" s="16">
        <f t="shared" si="882"/>
        <v>8.6494814002719522E-2</v>
      </c>
      <c r="D942" s="34">
        <f t="shared" si="883"/>
        <v>1</v>
      </c>
      <c r="E942" s="49">
        <f t="shared" si="901"/>
        <v>7.4884232449521748E-2</v>
      </c>
      <c r="F942" s="49">
        <f t="shared" si="884"/>
        <v>4.3286321704336286E-2</v>
      </c>
      <c r="G942" s="20">
        <f t="shared" si="855"/>
        <v>4.3286321704336286E-2</v>
      </c>
      <c r="H942" s="49">
        <f t="shared" si="885"/>
        <v>30.029779564895499</v>
      </c>
      <c r="I942" s="20">
        <f t="shared" si="856"/>
        <v>30.029779564895499</v>
      </c>
      <c r="J942" s="57">
        <f t="shared" si="886"/>
        <v>0</v>
      </c>
      <c r="K942" s="16">
        <f t="shared" si="857"/>
        <v>30.029779564895499</v>
      </c>
      <c r="L942" s="34">
        <f t="shared" si="887"/>
        <v>1</v>
      </c>
      <c r="M942" s="49">
        <f t="shared" si="902"/>
        <v>59.970248722210634</v>
      </c>
      <c r="N942" s="20">
        <f t="shared" si="903"/>
        <v>59.970248722210634</v>
      </c>
      <c r="O942" s="16">
        <f t="shared" si="888"/>
        <v>30.029751277789366</v>
      </c>
      <c r="P942" s="49">
        <f t="shared" si="904"/>
        <v>4.3286321704336293E-2</v>
      </c>
      <c r="Q942" s="20">
        <f t="shared" si="858"/>
        <v>4.3286321704336293E-2</v>
      </c>
      <c r="R942" s="49">
        <f t="shared" si="905"/>
        <v>8.649481400368407E-2</v>
      </c>
      <c r="S942" s="20">
        <f t="shared" si="859"/>
        <v>8.649481400368407E-2</v>
      </c>
      <c r="T942" s="57">
        <f t="shared" si="906"/>
        <v>-8.3786275510743372E-2</v>
      </c>
      <c r="U942" s="16">
        <f t="shared" si="889"/>
        <v>-8.9020430612216234E-3</v>
      </c>
      <c r="V942" s="16">
        <f t="shared" si="907"/>
        <v>-8.9020430612216234E-3</v>
      </c>
      <c r="W942" s="34">
        <f t="shared" si="860"/>
        <v>4</v>
      </c>
      <c r="X942" s="49">
        <f t="shared" si="908"/>
        <v>59.970220834853379</v>
      </c>
      <c r="Y942" s="20">
        <f t="shared" si="909"/>
        <v>59.970220834853379</v>
      </c>
      <c r="Z942" s="16">
        <f t="shared" si="890"/>
        <v>30.029779165146621</v>
      </c>
      <c r="AA942" s="49">
        <f t="shared" si="861"/>
        <v>-5.1457679086703827E-3</v>
      </c>
      <c r="AB942" s="20">
        <f t="shared" si="891"/>
        <v>359.99485423209131</v>
      </c>
      <c r="AC942" s="49">
        <f t="shared" si="892"/>
        <v>1.0282280776474188E-2</v>
      </c>
      <c r="AD942" s="20">
        <f t="shared" si="893"/>
        <v>359.98971771922351</v>
      </c>
      <c r="AF942" s="58">
        <f t="shared" si="910"/>
        <v>6.1115643290514976</v>
      </c>
      <c r="AG942" s="51">
        <f t="shared" si="894"/>
        <v>366.69385974308989</v>
      </c>
      <c r="AH942" s="16">
        <f t="shared" si="895"/>
        <v>250.01854073392494</v>
      </c>
      <c r="AI942" s="52">
        <f t="shared" si="862"/>
        <v>159.8577358761157</v>
      </c>
      <c r="AJ942" s="52">
        <f t="shared" si="896"/>
        <v>4.8432089613015705E-2</v>
      </c>
      <c r="AK942" s="16">
        <f t="shared" si="911"/>
        <v>44.340701898210227</v>
      </c>
      <c r="AL942" s="16">
        <f t="shared" si="912"/>
        <v>44.335556130301541</v>
      </c>
      <c r="AM942" s="32">
        <f t="shared" si="863"/>
        <v>6.1115642552854519</v>
      </c>
      <c r="AN942" s="32">
        <f t="shared" si="864"/>
        <v>-9.4955351113306004E-4</v>
      </c>
      <c r="AO942" s="32">
        <f t="shared" si="865"/>
        <v>4.3713524332933735</v>
      </c>
      <c r="AP942" s="32">
        <f t="shared" si="866"/>
        <v>-9.4955351113306004E-4</v>
      </c>
      <c r="AQ942" s="32">
        <f t="shared" si="867"/>
        <v>4.2711234529597624</v>
      </c>
      <c r="AR942" s="56">
        <f t="shared" si="913"/>
        <v>5061.099502033001</v>
      </c>
      <c r="AS942" s="56">
        <f t="shared" si="913"/>
        <v>-0.33363024171606165</v>
      </c>
      <c r="AT942" s="56">
        <f t="shared" si="913"/>
        <v>2061.7300939085226</v>
      </c>
      <c r="AU942" s="55">
        <f t="shared" si="898"/>
        <v>0.31005890174502254</v>
      </c>
      <c r="AV942" s="56">
        <f t="shared" si="868"/>
        <v>11548.718166938277</v>
      </c>
      <c r="AW942" s="53">
        <f t="shared" si="869"/>
        <v>1.0321346063974226E-2</v>
      </c>
      <c r="AX942" s="53">
        <f t="shared" si="870"/>
        <v>9.6762389548710956E-2</v>
      </c>
      <c r="AY942" s="56">
        <f t="shared" si="871"/>
        <v>676.62315305424875</v>
      </c>
      <c r="AZ942" s="56">
        <f t="shared" si="872"/>
        <v>399.64433969028926</v>
      </c>
      <c r="BA942" s="53">
        <f t="shared" si="873"/>
        <v>7.4403432051347793E-3</v>
      </c>
      <c r="BB942" s="56">
        <f t="shared" si="874"/>
        <v>277.12936560698245</v>
      </c>
      <c r="BC942" s="56">
        <f t="shared" si="875"/>
        <v>-0.15055224302295755</v>
      </c>
      <c r="BD942" s="53">
        <f t="shared" si="876"/>
        <v>-1.3455188519501767E-7</v>
      </c>
      <c r="BE942" s="32">
        <f t="shared" si="877"/>
        <v>6.1115641944996124</v>
      </c>
      <c r="BF942" s="53">
        <f t="shared" si="878"/>
        <v>1.3885758676460805E-6</v>
      </c>
      <c r="BG942" s="51">
        <f t="shared" si="899"/>
        <v>6.11156558307548</v>
      </c>
      <c r="BH942" s="51">
        <f t="shared" si="879"/>
        <v>-8.9372221143507319E-3</v>
      </c>
      <c r="BI942" s="51">
        <f t="shared" si="880"/>
        <v>-8.3786258338011219E-2</v>
      </c>
    </row>
    <row r="943" spans="1:61" ht="12.75" customHeight="1" x14ac:dyDescent="0.2">
      <c r="A943" s="45">
        <f t="shared" si="881"/>
        <v>917</v>
      </c>
      <c r="B943" s="57">
        <f t="shared" si="900"/>
        <v>9.6762389548710956E-2</v>
      </c>
      <c r="C943" s="16">
        <f t="shared" si="882"/>
        <v>8.6480108772207132E-2</v>
      </c>
      <c r="D943" s="34">
        <f t="shared" si="883"/>
        <v>1</v>
      </c>
      <c r="E943" s="49">
        <f t="shared" si="901"/>
        <v>7.4871480104569371E-2</v>
      </c>
      <c r="F943" s="49">
        <f t="shared" si="884"/>
        <v>4.3278998906628487E-2</v>
      </c>
      <c r="G943" s="20">
        <f t="shared" si="855"/>
        <v>4.3278998906628487E-2</v>
      </c>
      <c r="H943" s="49">
        <f t="shared" si="885"/>
        <v>30.02980744265108</v>
      </c>
      <c r="I943" s="20">
        <f t="shared" si="856"/>
        <v>30.02980744265108</v>
      </c>
      <c r="J943" s="57">
        <f t="shared" si="886"/>
        <v>0</v>
      </c>
      <c r="K943" s="16">
        <f t="shared" si="857"/>
        <v>30.02980744265108</v>
      </c>
      <c r="L943" s="34">
        <f t="shared" si="887"/>
        <v>1</v>
      </c>
      <c r="M943" s="49">
        <f t="shared" si="902"/>
        <v>59.970220834853379</v>
      </c>
      <c r="N943" s="20">
        <f t="shared" si="903"/>
        <v>59.970220834853379</v>
      </c>
      <c r="O943" s="16">
        <f t="shared" si="888"/>
        <v>30.029779165146621</v>
      </c>
      <c r="P943" s="49">
        <f t="shared" si="904"/>
        <v>4.3278998906628494E-2</v>
      </c>
      <c r="Q943" s="20">
        <f t="shared" si="858"/>
        <v>4.3278998906628494E-2</v>
      </c>
      <c r="R943" s="49">
        <f t="shared" si="905"/>
        <v>8.6480108769824746E-2</v>
      </c>
      <c r="S943" s="20">
        <f t="shared" si="859"/>
        <v>8.6480108769824746E-2</v>
      </c>
      <c r="T943" s="57">
        <f t="shared" si="906"/>
        <v>-8.3786258338011219E-2</v>
      </c>
      <c r="U943" s="16">
        <f t="shared" si="889"/>
        <v>-8.9147782334418474E-3</v>
      </c>
      <c r="V943" s="16">
        <f t="shared" si="907"/>
        <v>-8.9147782334418474E-3</v>
      </c>
      <c r="W943" s="34">
        <f t="shared" si="860"/>
        <v>4</v>
      </c>
      <c r="X943" s="49">
        <f t="shared" si="908"/>
        <v>59.970192958242826</v>
      </c>
      <c r="Y943" s="20">
        <f t="shared" si="909"/>
        <v>59.970192958242826</v>
      </c>
      <c r="Z943" s="16">
        <f t="shared" si="890"/>
        <v>30.029807041757174</v>
      </c>
      <c r="AA943" s="49">
        <f t="shared" si="861"/>
        <v>-5.1531351786724272E-3</v>
      </c>
      <c r="AB943" s="20">
        <f t="shared" si="891"/>
        <v>359.99484686482134</v>
      </c>
      <c r="AC943" s="49">
        <f t="shared" si="892"/>
        <v>1.0296993379627814E-2</v>
      </c>
      <c r="AD943" s="20">
        <f t="shared" si="893"/>
        <v>359.98970300662035</v>
      </c>
      <c r="AF943" s="58">
        <f t="shared" si="910"/>
        <v>6.11156558307548</v>
      </c>
      <c r="AG943" s="51">
        <f t="shared" si="894"/>
        <v>366.69393498452882</v>
      </c>
      <c r="AH943" s="16">
        <f t="shared" si="895"/>
        <v>250.01859203490602</v>
      </c>
      <c r="AI943" s="52">
        <f t="shared" si="862"/>
        <v>159.85780147812667</v>
      </c>
      <c r="AJ943" s="52">
        <f t="shared" si="896"/>
        <v>4.8432134085260259E-2</v>
      </c>
      <c r="AK943" s="16">
        <f t="shared" si="911"/>
        <v>44.389134032295487</v>
      </c>
      <c r="AL943" s="16">
        <f t="shared" si="912"/>
        <v>44.383980897116828</v>
      </c>
      <c r="AM943" s="32">
        <f t="shared" si="863"/>
        <v>6.1115655090982095</v>
      </c>
      <c r="AN943" s="32">
        <f t="shared" si="864"/>
        <v>-9.5091212782929613E-4</v>
      </c>
      <c r="AO943" s="32">
        <f t="shared" si="865"/>
        <v>4.3677419361921377</v>
      </c>
      <c r="AP943" s="32">
        <f t="shared" si="866"/>
        <v>-9.5091212782929613E-4</v>
      </c>
      <c r="AQ943" s="32">
        <f t="shared" si="867"/>
        <v>4.2748173470719681</v>
      </c>
      <c r="AR943" s="56">
        <f t="shared" si="913"/>
        <v>5065.4672439691931</v>
      </c>
      <c r="AS943" s="56">
        <f t="shared" si="913"/>
        <v>-0.33458115384389092</v>
      </c>
      <c r="AT943" s="56">
        <f t="shared" si="913"/>
        <v>2066.0049112555944</v>
      </c>
      <c r="AU943" s="55">
        <f t="shared" si="898"/>
        <v>0.31005890174502254</v>
      </c>
      <c r="AV943" s="56">
        <f t="shared" si="868"/>
        <v>11548.72290627186</v>
      </c>
      <c r="AW943" s="53">
        <f t="shared" si="869"/>
        <v>1.0321350299621968E-2</v>
      </c>
      <c r="AX943" s="53">
        <f t="shared" si="870"/>
        <v>9.6762409403260558E-2</v>
      </c>
      <c r="AY943" s="56">
        <f t="shared" si="871"/>
        <v>676.6230142188474</v>
      </c>
      <c r="AZ943" s="56">
        <f t="shared" si="872"/>
        <v>399.6445036953167</v>
      </c>
      <c r="BA943" s="53">
        <f t="shared" si="873"/>
        <v>7.4403432051347793E-3</v>
      </c>
      <c r="BB943" s="56">
        <f t="shared" si="874"/>
        <v>277.12947933462647</v>
      </c>
      <c r="BC943" s="56">
        <f t="shared" si="875"/>
        <v>-0.15096881109576543</v>
      </c>
      <c r="BD943" s="53">
        <f t="shared" si="876"/>
        <v>-1.3492418133875436E-7</v>
      </c>
      <c r="BE943" s="32">
        <f t="shared" si="877"/>
        <v>6.1115654481512989</v>
      </c>
      <c r="BF943" s="53">
        <f t="shared" si="878"/>
        <v>1.390562350136797E-6</v>
      </c>
      <c r="BG943" s="51">
        <f t="shared" si="899"/>
        <v>6.1115668387136486</v>
      </c>
      <c r="BH943" s="51">
        <f t="shared" si="879"/>
        <v>-8.9372221140418713E-3</v>
      </c>
      <c r="BI943" s="51">
        <f t="shared" si="880"/>
        <v>-8.3786241143125176E-2</v>
      </c>
    </row>
    <row r="944" spans="1:61" ht="12.75" customHeight="1" x14ac:dyDescent="0.2">
      <c r="A944" s="45">
        <f t="shared" si="881"/>
        <v>918</v>
      </c>
      <c r="B944" s="57">
        <f t="shared" si="900"/>
        <v>9.6762409403260558E-2</v>
      </c>
      <c r="C944" s="16">
        <f t="shared" si="882"/>
        <v>8.6465416023600028E-2</v>
      </c>
      <c r="D944" s="34">
        <f t="shared" si="883"/>
        <v>1</v>
      </c>
      <c r="E944" s="49">
        <f t="shared" si="901"/>
        <v>7.4858738581273981E-2</v>
      </c>
      <c r="F944" s="49">
        <f t="shared" si="884"/>
        <v>4.3271682329066481E-2</v>
      </c>
      <c r="G944" s="20">
        <f t="shared" si="855"/>
        <v>4.3271682329066481E-2</v>
      </c>
      <c r="H944" s="49">
        <f t="shared" si="885"/>
        <v>30.029835309669732</v>
      </c>
      <c r="I944" s="20">
        <f t="shared" si="856"/>
        <v>30.029835309669732</v>
      </c>
      <c r="J944" s="57">
        <f t="shared" si="886"/>
        <v>0</v>
      </c>
      <c r="K944" s="16">
        <f t="shared" si="857"/>
        <v>30.029835309669732</v>
      </c>
      <c r="L944" s="34">
        <f t="shared" si="887"/>
        <v>1</v>
      </c>
      <c r="M944" s="49">
        <f t="shared" si="902"/>
        <v>59.970192958242841</v>
      </c>
      <c r="N944" s="20">
        <f t="shared" si="903"/>
        <v>59.970192958242841</v>
      </c>
      <c r="O944" s="16">
        <f t="shared" si="888"/>
        <v>30.029807041757159</v>
      </c>
      <c r="P944" s="49">
        <f t="shared" si="904"/>
        <v>4.3271682329066474E-2</v>
      </c>
      <c r="Q944" s="20">
        <f t="shared" si="858"/>
        <v>4.3271682329066474E-2</v>
      </c>
      <c r="R944" s="49">
        <f t="shared" si="905"/>
        <v>8.6465416024120778E-2</v>
      </c>
      <c r="S944" s="20">
        <f t="shared" si="859"/>
        <v>8.6465416024120778E-2</v>
      </c>
      <c r="T944" s="57">
        <f t="shared" si="906"/>
        <v>-8.3786241143125176E-2</v>
      </c>
      <c r="U944" s="16">
        <f t="shared" si="889"/>
        <v>-8.9275025618511944E-3</v>
      </c>
      <c r="V944" s="16">
        <f t="shared" si="907"/>
        <v>-8.9275025618511944E-3</v>
      </c>
      <c r="W944" s="34">
        <f t="shared" si="860"/>
        <v>4</v>
      </c>
      <c r="X944" s="49">
        <f t="shared" si="908"/>
        <v>59.970165092369847</v>
      </c>
      <c r="Y944" s="20">
        <f t="shared" si="909"/>
        <v>59.970165092369847</v>
      </c>
      <c r="Z944" s="16">
        <f t="shared" si="890"/>
        <v>30.029834907630153</v>
      </c>
      <c r="AA944" s="49">
        <f t="shared" si="861"/>
        <v>-5.1604961947709083E-3</v>
      </c>
      <c r="AB944" s="20">
        <f t="shared" si="891"/>
        <v>359.99483950380522</v>
      </c>
      <c r="AC944" s="49">
        <f t="shared" si="892"/>
        <v>1.0311693509116702E-2</v>
      </c>
      <c r="AD944" s="20">
        <f t="shared" si="893"/>
        <v>359.9896883064909</v>
      </c>
      <c r="AF944" s="58">
        <f t="shared" si="910"/>
        <v>6.1115668387136486</v>
      </c>
      <c r="AG944" s="51">
        <f t="shared" si="894"/>
        <v>366.69401032281894</v>
      </c>
      <c r="AH944" s="16">
        <f t="shared" si="895"/>
        <v>250.01864340192202</v>
      </c>
      <c r="AI944" s="52">
        <f t="shared" si="862"/>
        <v>159.85786716459441</v>
      </c>
      <c r="AJ944" s="52">
        <f t="shared" si="896"/>
        <v>4.8432178523853509E-2</v>
      </c>
      <c r="AK944" s="16">
        <f t="shared" si="911"/>
        <v>44.437566210819341</v>
      </c>
      <c r="AL944" s="16">
        <f t="shared" si="912"/>
        <v>44.432405714624565</v>
      </c>
      <c r="AM944" s="32">
        <f t="shared" si="863"/>
        <v>6.1115667645250324</v>
      </c>
      <c r="AN944" s="32">
        <f t="shared" si="864"/>
        <v>-9.5226958865809628E-4</v>
      </c>
      <c r="AO944" s="32">
        <f t="shared" si="865"/>
        <v>4.3641283150319392</v>
      </c>
      <c r="AP944" s="32">
        <f t="shared" si="866"/>
        <v>-9.5226958865809628E-4</v>
      </c>
      <c r="AQ944" s="32">
        <f t="shared" si="867"/>
        <v>4.2785081941236784</v>
      </c>
      <c r="AR944" s="56">
        <f t="shared" si="913"/>
        <v>5069.8313722842249</v>
      </c>
      <c r="AS944" s="56">
        <f t="shared" si="913"/>
        <v>-0.33553342343254899</v>
      </c>
      <c r="AT944" s="56">
        <f t="shared" si="913"/>
        <v>2070.2834194497182</v>
      </c>
      <c r="AU944" s="55">
        <f t="shared" si="898"/>
        <v>0.31005890174502254</v>
      </c>
      <c r="AV944" s="56">
        <f t="shared" si="868"/>
        <v>11548.727651706911</v>
      </c>
      <c r="AW944" s="53">
        <f t="shared" si="869"/>
        <v>1.0321354540722725E-2</v>
      </c>
      <c r="AX944" s="53">
        <f t="shared" si="870"/>
        <v>9.6762429283367007E-2</v>
      </c>
      <c r="AY944" s="56">
        <f t="shared" si="871"/>
        <v>676.62287520479344</v>
      </c>
      <c r="AZ944" s="56">
        <f t="shared" si="872"/>
        <v>399.64466791148601</v>
      </c>
      <c r="BA944" s="53">
        <f t="shared" si="873"/>
        <v>7.4403432051347793E-3</v>
      </c>
      <c r="BB944" s="56">
        <f t="shared" si="874"/>
        <v>277.12959320868475</v>
      </c>
      <c r="BC944" s="56">
        <f t="shared" si="875"/>
        <v>-0.15138591537731827</v>
      </c>
      <c r="BD944" s="53">
        <f t="shared" si="876"/>
        <v>-1.3529695670416215E-7</v>
      </c>
      <c r="BE944" s="32">
        <f t="shared" si="877"/>
        <v>6.1115667034166918</v>
      </c>
      <c r="BF944" s="53">
        <f t="shared" si="878"/>
        <v>1.3925471411669708E-6</v>
      </c>
      <c r="BG944" s="51">
        <f t="shared" si="899"/>
        <v>6.1115680959638334</v>
      </c>
      <c r="BH944" s="51">
        <f t="shared" si="879"/>
        <v>-8.9372221137328338E-3</v>
      </c>
      <c r="BI944" s="51">
        <f t="shared" si="880"/>
        <v>-8.3786223926114914E-2</v>
      </c>
    </row>
    <row r="945" spans="1:61" ht="12.75" customHeight="1" x14ac:dyDescent="0.2">
      <c r="A945" s="45">
        <f t="shared" si="881"/>
        <v>919</v>
      </c>
      <c r="B945" s="57">
        <f t="shared" si="900"/>
        <v>9.6762429283367007E-2</v>
      </c>
      <c r="C945" s="16">
        <f t="shared" si="882"/>
        <v>8.6450735774292298E-2</v>
      </c>
      <c r="D945" s="34">
        <f t="shared" si="883"/>
        <v>1</v>
      </c>
      <c r="E945" s="49">
        <f t="shared" si="901"/>
        <v>7.4846007894674577E-2</v>
      </c>
      <c r="F945" s="49">
        <f t="shared" si="884"/>
        <v>4.3264371980390001E-2</v>
      </c>
      <c r="G945" s="20">
        <f t="shared" si="855"/>
        <v>4.3264371980390001E-2</v>
      </c>
      <c r="H945" s="49">
        <f t="shared" si="885"/>
        <v>30.029863165960588</v>
      </c>
      <c r="I945" s="20">
        <f t="shared" si="856"/>
        <v>30.029863165960588</v>
      </c>
      <c r="J945" s="57">
        <f t="shared" si="886"/>
        <v>0</v>
      </c>
      <c r="K945" s="16">
        <f t="shared" si="857"/>
        <v>30.029863165960588</v>
      </c>
      <c r="L945" s="34">
        <f t="shared" si="887"/>
        <v>1</v>
      </c>
      <c r="M945" s="49">
        <f t="shared" si="902"/>
        <v>59.970165092369847</v>
      </c>
      <c r="N945" s="20">
        <f t="shared" si="903"/>
        <v>59.970165092369847</v>
      </c>
      <c r="O945" s="16">
        <f t="shared" si="888"/>
        <v>30.029834907630153</v>
      </c>
      <c r="P945" s="49">
        <f t="shared" si="904"/>
        <v>4.326437198038998E-2</v>
      </c>
      <c r="Q945" s="20">
        <f t="shared" si="858"/>
        <v>4.326437198038998E-2</v>
      </c>
      <c r="R945" s="49">
        <f t="shared" si="905"/>
        <v>8.6450735772945972E-2</v>
      </c>
      <c r="S945" s="20">
        <f t="shared" si="859"/>
        <v>8.6450735772945972E-2</v>
      </c>
      <c r="T945" s="57">
        <f t="shared" si="906"/>
        <v>-8.3786223926114914E-2</v>
      </c>
      <c r="U945" s="16">
        <f t="shared" si="889"/>
        <v>-8.9402160314403373E-3</v>
      </c>
      <c r="V945" s="16">
        <f t="shared" si="907"/>
        <v>-8.9402160314403373E-3</v>
      </c>
      <c r="W945" s="34">
        <f t="shared" si="860"/>
        <v>4</v>
      </c>
      <c r="X945" s="49">
        <f t="shared" si="908"/>
        <v>59.970137237225337</v>
      </c>
      <c r="Y945" s="20">
        <f t="shared" si="909"/>
        <v>59.970137237225337</v>
      </c>
      <c r="Z945" s="16">
        <f t="shared" si="890"/>
        <v>30.029862762774663</v>
      </c>
      <c r="AA945" s="49">
        <f t="shared" si="861"/>
        <v>-5.1678509482610121E-3</v>
      </c>
      <c r="AB945" s="20">
        <f t="shared" si="891"/>
        <v>359.99483214905172</v>
      </c>
      <c r="AC945" s="49">
        <f t="shared" si="892"/>
        <v>1.0326381112321755E-2</v>
      </c>
      <c r="AD945" s="20">
        <f t="shared" si="893"/>
        <v>359.98967361888765</v>
      </c>
      <c r="AF945" s="58">
        <f t="shared" si="910"/>
        <v>6.1115680959638334</v>
      </c>
      <c r="AG945" s="51">
        <f t="shared" si="894"/>
        <v>366.69408575783001</v>
      </c>
      <c r="AH945" s="16">
        <f t="shared" si="895"/>
        <v>250.01869483488412</v>
      </c>
      <c r="AI945" s="52">
        <f t="shared" si="862"/>
        <v>159.85793293540539</v>
      </c>
      <c r="AJ945" s="52">
        <f t="shared" si="896"/>
        <v>4.8432222928681767E-2</v>
      </c>
      <c r="AK945" s="16">
        <f t="shared" si="911"/>
        <v>44.485998433748023</v>
      </c>
      <c r="AL945" s="16">
        <f t="shared" si="912"/>
        <v>44.48083058279974</v>
      </c>
      <c r="AM945" s="32">
        <f t="shared" si="863"/>
        <v>6.11156802156375</v>
      </c>
      <c r="AN945" s="32">
        <f t="shared" si="864"/>
        <v>-9.5362589201848484E-4</v>
      </c>
      <c r="AO945" s="32">
        <f t="shared" si="865"/>
        <v>4.3605115723804291</v>
      </c>
      <c r="AP945" s="32">
        <f t="shared" si="866"/>
        <v>-9.5362589201848484E-4</v>
      </c>
      <c r="AQ945" s="32">
        <f t="shared" si="867"/>
        <v>4.2821959914671126</v>
      </c>
      <c r="AR945" s="56">
        <f t="shared" si="913"/>
        <v>5074.1918838566053</v>
      </c>
      <c r="AS945" s="56">
        <f t="shared" si="913"/>
        <v>-0.33648704932456747</v>
      </c>
      <c r="AT945" s="56">
        <f t="shared" si="913"/>
        <v>2074.5656154411854</v>
      </c>
      <c r="AU945" s="55">
        <f t="shared" si="898"/>
        <v>0.31005890174502254</v>
      </c>
      <c r="AV945" s="56">
        <f t="shared" si="868"/>
        <v>11548.732403235234</v>
      </c>
      <c r="AW945" s="53">
        <f t="shared" si="869"/>
        <v>1.0321358787269178E-2</v>
      </c>
      <c r="AX945" s="53">
        <f t="shared" si="870"/>
        <v>9.6762449188996028E-2</v>
      </c>
      <c r="AY945" s="56">
        <f t="shared" si="871"/>
        <v>676.62273601232732</v>
      </c>
      <c r="AZ945" s="56">
        <f t="shared" si="872"/>
        <v>399.64483233851348</v>
      </c>
      <c r="BA945" s="53">
        <f t="shared" si="873"/>
        <v>7.4403432051347793E-3</v>
      </c>
      <c r="BB945" s="56">
        <f t="shared" si="874"/>
        <v>277.12970722896046</v>
      </c>
      <c r="BC945" s="56">
        <f t="shared" si="875"/>
        <v>-0.15180355514661414</v>
      </c>
      <c r="BD945" s="53">
        <f t="shared" si="876"/>
        <v>-1.3567021064686566E-7</v>
      </c>
      <c r="BE945" s="32">
        <f t="shared" si="877"/>
        <v>6.1115679602936224</v>
      </c>
      <c r="BF945" s="53">
        <f t="shared" si="878"/>
        <v>1.3945302383953877E-6</v>
      </c>
      <c r="BG945" s="51">
        <f t="shared" si="899"/>
        <v>6.1115693548238603</v>
      </c>
      <c r="BH945" s="51">
        <f t="shared" si="879"/>
        <v>-8.9372221134236176E-3</v>
      </c>
      <c r="BI945" s="51">
        <f t="shared" si="880"/>
        <v>-8.3786206687010215E-2</v>
      </c>
    </row>
    <row r="946" spans="1:61" ht="12.75" customHeight="1" x14ac:dyDescent="0.2">
      <c r="A946" s="45">
        <f t="shared" si="881"/>
        <v>920</v>
      </c>
      <c r="B946" s="57">
        <f t="shared" si="900"/>
        <v>9.6762449188996028E-2</v>
      </c>
      <c r="C946" s="16">
        <f t="shared" si="882"/>
        <v>8.643606807663673E-2</v>
      </c>
      <c r="D946" s="34">
        <f t="shared" si="883"/>
        <v>1</v>
      </c>
      <c r="E946" s="49">
        <f t="shared" si="901"/>
        <v>7.4833288090076305E-2</v>
      </c>
      <c r="F946" s="49">
        <f t="shared" si="884"/>
        <v>4.3257067886833991E-2</v>
      </c>
      <c r="G946" s="20">
        <f t="shared" si="855"/>
        <v>4.3257067886833991E-2</v>
      </c>
      <c r="H946" s="49">
        <f t="shared" si="885"/>
        <v>30.029891011532811</v>
      </c>
      <c r="I946" s="20">
        <f t="shared" si="856"/>
        <v>30.029891011532811</v>
      </c>
      <c r="J946" s="57">
        <f t="shared" si="886"/>
        <v>0</v>
      </c>
      <c r="K946" s="16">
        <f t="shared" si="857"/>
        <v>30.029891011532811</v>
      </c>
      <c r="L946" s="34">
        <f t="shared" si="887"/>
        <v>1</v>
      </c>
      <c r="M946" s="49">
        <f t="shared" si="902"/>
        <v>59.970137237225337</v>
      </c>
      <c r="N946" s="20">
        <f t="shared" si="903"/>
        <v>59.970137237225337</v>
      </c>
      <c r="O946" s="16">
        <f t="shared" si="888"/>
        <v>30.029862762774663</v>
      </c>
      <c r="P946" s="49">
        <f t="shared" si="904"/>
        <v>4.3257067886833978E-2</v>
      </c>
      <c r="Q946" s="20">
        <f t="shared" si="858"/>
        <v>4.3257067886833978E-2</v>
      </c>
      <c r="R946" s="49">
        <f t="shared" si="905"/>
        <v>8.6436068077468786E-2</v>
      </c>
      <c r="S946" s="20">
        <f t="shared" si="859"/>
        <v>8.6436068077468786E-2</v>
      </c>
      <c r="T946" s="57">
        <f t="shared" si="906"/>
        <v>-8.3786206687010215E-2</v>
      </c>
      <c r="U946" s="16">
        <f t="shared" si="889"/>
        <v>-8.9529185969339092E-3</v>
      </c>
      <c r="V946" s="16">
        <f t="shared" si="907"/>
        <v>-8.9529185969339092E-3</v>
      </c>
      <c r="W946" s="34">
        <f t="shared" si="860"/>
        <v>4</v>
      </c>
      <c r="X946" s="49">
        <f t="shared" si="908"/>
        <v>59.970109392800104</v>
      </c>
      <c r="Y946" s="20">
        <f t="shared" si="909"/>
        <v>59.970109392800104</v>
      </c>
      <c r="Z946" s="16">
        <f t="shared" si="890"/>
        <v>30.029890607199896</v>
      </c>
      <c r="AA946" s="49">
        <f t="shared" si="861"/>
        <v>-5.1751994129427504E-3</v>
      </c>
      <c r="AB946" s="20">
        <f t="shared" si="891"/>
        <v>359.99482480058708</v>
      </c>
      <c r="AC946" s="49">
        <f t="shared" si="892"/>
        <v>1.0341056066397229E-2</v>
      </c>
      <c r="AD946" s="20">
        <f t="shared" si="893"/>
        <v>359.98965894393359</v>
      </c>
      <c r="AF946" s="58">
        <f t="shared" si="910"/>
        <v>6.1115693548238603</v>
      </c>
      <c r="AG946" s="51">
        <f t="shared" si="894"/>
        <v>366.69416128943163</v>
      </c>
      <c r="AH946" s="16">
        <f t="shared" si="895"/>
        <v>250.0187463337034</v>
      </c>
      <c r="AI946" s="52">
        <f t="shared" si="862"/>
        <v>159.85799879044598</v>
      </c>
      <c r="AJ946" s="52">
        <f t="shared" si="896"/>
        <v>4.8432267299745035E-2</v>
      </c>
      <c r="AK946" s="16">
        <f t="shared" si="911"/>
        <v>44.534430701047768</v>
      </c>
      <c r="AL946" s="16">
        <f t="shared" si="912"/>
        <v>44.52925550163485</v>
      </c>
      <c r="AM946" s="32">
        <f t="shared" si="863"/>
        <v>6.1115692802121915</v>
      </c>
      <c r="AN946" s="32">
        <f t="shared" si="864"/>
        <v>-9.5498103308109248E-4</v>
      </c>
      <c r="AO946" s="32">
        <f t="shared" si="865"/>
        <v>4.3568917108061962</v>
      </c>
      <c r="AP946" s="32">
        <f t="shared" si="866"/>
        <v>-9.5498103308109248E-4</v>
      </c>
      <c r="AQ946" s="32">
        <f t="shared" si="867"/>
        <v>4.2858807364579832</v>
      </c>
      <c r="AR946" s="56">
        <f t="shared" si="913"/>
        <v>5078.5487755674112</v>
      </c>
      <c r="AS946" s="56">
        <f t="shared" si="913"/>
        <v>-0.33744203035764858</v>
      </c>
      <c r="AT946" s="56">
        <f t="shared" si="913"/>
        <v>2078.8514961776432</v>
      </c>
      <c r="AU946" s="55">
        <f t="shared" si="898"/>
        <v>0.31005890174502254</v>
      </c>
      <c r="AV946" s="56">
        <f t="shared" si="868"/>
        <v>11548.737160848617</v>
      </c>
      <c r="AW946" s="53">
        <f t="shared" si="869"/>
        <v>1.0321363039253984E-2</v>
      </c>
      <c r="AX946" s="53">
        <f t="shared" si="870"/>
        <v>9.6762469120113132E-2</v>
      </c>
      <c r="AY946" s="56">
        <f t="shared" si="871"/>
        <v>676.62259664169005</v>
      </c>
      <c r="AZ946" s="56">
        <f t="shared" si="872"/>
        <v>399.64499697611495</v>
      </c>
      <c r="BA946" s="53">
        <f t="shared" si="873"/>
        <v>7.4403432051347793E-3</v>
      </c>
      <c r="BB946" s="56">
        <f t="shared" si="874"/>
        <v>277.12982139525667</v>
      </c>
      <c r="BC946" s="56">
        <f t="shared" si="875"/>
        <v>-0.15222172968157111</v>
      </c>
      <c r="BD946" s="53">
        <f t="shared" si="876"/>
        <v>-1.3604394252152414E-7</v>
      </c>
      <c r="BE946" s="32">
        <f t="shared" si="877"/>
        <v>6.111569218779918</v>
      </c>
      <c r="BF946" s="53">
        <f t="shared" si="878"/>
        <v>1.3965116347598177E-6</v>
      </c>
      <c r="BG946" s="51">
        <f t="shared" si="899"/>
        <v>6.1115706152915523</v>
      </c>
      <c r="BH946" s="51">
        <f t="shared" si="879"/>
        <v>-8.9372221131142279E-3</v>
      </c>
      <c r="BI946" s="51">
        <f t="shared" si="880"/>
        <v>-8.3786189425840943E-2</v>
      </c>
    </row>
    <row r="947" spans="1:61" ht="12.75" customHeight="1" x14ac:dyDescent="0.2">
      <c r="A947" s="45">
        <f t="shared" si="881"/>
        <v>921</v>
      </c>
      <c r="B947" s="57">
        <f t="shared" si="900"/>
        <v>9.6762469120113132E-2</v>
      </c>
      <c r="C947" s="16">
        <f t="shared" si="882"/>
        <v>8.6421413053699325E-2</v>
      </c>
      <c r="D947" s="34">
        <f t="shared" si="883"/>
        <v>1</v>
      </c>
      <c r="E947" s="49">
        <f t="shared" si="901"/>
        <v>7.4820579274005067E-2</v>
      </c>
      <c r="F947" s="49">
        <f t="shared" si="884"/>
        <v>4.3249770110022116E-2</v>
      </c>
      <c r="G947" s="20">
        <f t="shared" si="855"/>
        <v>4.3249770110022116E-2</v>
      </c>
      <c r="H947" s="49">
        <f t="shared" si="885"/>
        <v>30.029918846395645</v>
      </c>
      <c r="I947" s="20">
        <f t="shared" si="856"/>
        <v>30.029918846395645</v>
      </c>
      <c r="J947" s="57">
        <f t="shared" si="886"/>
        <v>0</v>
      </c>
      <c r="K947" s="16">
        <f t="shared" si="857"/>
        <v>30.029918846395645</v>
      </c>
      <c r="L947" s="34">
        <f t="shared" si="887"/>
        <v>1</v>
      </c>
      <c r="M947" s="49">
        <f t="shared" si="902"/>
        <v>59.970109392800104</v>
      </c>
      <c r="N947" s="20">
        <f t="shared" si="903"/>
        <v>59.970109392800104</v>
      </c>
      <c r="O947" s="16">
        <f t="shared" si="888"/>
        <v>30.029890607199896</v>
      </c>
      <c r="P947" s="49">
        <f t="shared" si="904"/>
        <v>4.3249770110022095E-2</v>
      </c>
      <c r="Q947" s="20">
        <f t="shared" si="858"/>
        <v>4.3249770110022095E-2</v>
      </c>
      <c r="R947" s="49">
        <f t="shared" si="905"/>
        <v>8.6421413053741278E-2</v>
      </c>
      <c r="S947" s="20">
        <f t="shared" si="859"/>
        <v>8.6421413053741278E-2</v>
      </c>
      <c r="T947" s="57">
        <f t="shared" si="906"/>
        <v>-8.3786189425840943E-2</v>
      </c>
      <c r="U947" s="16">
        <f t="shared" si="889"/>
        <v>-8.9656101518358761E-3</v>
      </c>
      <c r="V947" s="16">
        <f t="shared" si="907"/>
        <v>-8.9656101518358761E-3</v>
      </c>
      <c r="W947" s="34">
        <f t="shared" si="860"/>
        <v>4</v>
      </c>
      <c r="X947" s="49">
        <f t="shared" si="908"/>
        <v>59.970081559084896</v>
      </c>
      <c r="Y947" s="20">
        <f t="shared" si="909"/>
        <v>59.970081559084896</v>
      </c>
      <c r="Z947" s="16">
        <f t="shared" si="890"/>
        <v>30.029918440915104</v>
      </c>
      <c r="AA947" s="49">
        <f t="shared" si="861"/>
        <v>-5.1825415272276657E-3</v>
      </c>
      <c r="AB947" s="20">
        <f t="shared" si="891"/>
        <v>359.99481745847277</v>
      </c>
      <c r="AC947" s="49">
        <f t="shared" si="892"/>
        <v>1.0355718354740629E-2</v>
      </c>
      <c r="AD947" s="20">
        <f t="shared" si="893"/>
        <v>359.98964428164527</v>
      </c>
      <c r="AF947" s="58">
        <f t="shared" si="910"/>
        <v>6.1115706152915523</v>
      </c>
      <c r="AG947" s="51">
        <f t="shared" si="894"/>
        <v>366.69423691749313</v>
      </c>
      <c r="AH947" s="16">
        <f t="shared" si="895"/>
        <v>250.01879789829079</v>
      </c>
      <c r="AI947" s="52">
        <f t="shared" si="862"/>
        <v>159.85806472960226</v>
      </c>
      <c r="AJ947" s="52">
        <f t="shared" si="896"/>
        <v>4.8432311637270686E-2</v>
      </c>
      <c r="AK947" s="16">
        <f t="shared" si="911"/>
        <v>44.582863012685038</v>
      </c>
      <c r="AL947" s="16">
        <f t="shared" si="912"/>
        <v>44.577680471157805</v>
      </c>
      <c r="AM947" s="32">
        <f t="shared" si="863"/>
        <v>6.1115705404681808</v>
      </c>
      <c r="AN947" s="32">
        <f t="shared" si="864"/>
        <v>-9.5633500048631509E-4</v>
      </c>
      <c r="AO947" s="32">
        <f t="shared" si="865"/>
        <v>4.3532687328774218</v>
      </c>
      <c r="AP947" s="32">
        <f t="shared" si="866"/>
        <v>-9.5633500048631509E-4</v>
      </c>
      <c r="AQ947" s="32">
        <f t="shared" si="867"/>
        <v>4.289562426456845</v>
      </c>
      <c r="AR947" s="56">
        <f t="shared" si="913"/>
        <v>5082.9020443002883</v>
      </c>
      <c r="AS947" s="56">
        <f t="shared" si="913"/>
        <v>-0.33839836535813489</v>
      </c>
      <c r="AT947" s="56">
        <f t="shared" si="913"/>
        <v>2083.1410586041002</v>
      </c>
      <c r="AU947" s="55">
        <f t="shared" si="898"/>
        <v>0.31005890174502254</v>
      </c>
      <c r="AV947" s="56">
        <f t="shared" si="868"/>
        <v>11548.741924538832</v>
      </c>
      <c r="AW947" s="53">
        <f t="shared" si="869"/>
        <v>1.0321367296669787E-2</v>
      </c>
      <c r="AX947" s="53">
        <f t="shared" si="870"/>
        <v>9.6762489076683819E-2</v>
      </c>
      <c r="AY947" s="56">
        <f t="shared" si="871"/>
        <v>676.62245709312288</v>
      </c>
      <c r="AZ947" s="56">
        <f t="shared" si="872"/>
        <v>399.64516182400564</v>
      </c>
      <c r="BA947" s="53">
        <f t="shared" si="873"/>
        <v>7.4403432051347793E-3</v>
      </c>
      <c r="BB947" s="56">
        <f t="shared" si="874"/>
        <v>277.12993570737581</v>
      </c>
      <c r="BC947" s="56">
        <f t="shared" si="875"/>
        <v>-0.15264043825857243</v>
      </c>
      <c r="BD947" s="53">
        <f t="shared" si="876"/>
        <v>-1.3641815168142526E-7</v>
      </c>
      <c r="BE947" s="32">
        <f t="shared" si="877"/>
        <v>6.1115704788734009</v>
      </c>
      <c r="BF947" s="53">
        <f t="shared" si="878"/>
        <v>1.3984913136485883E-6</v>
      </c>
      <c r="BG947" s="51">
        <f t="shared" si="899"/>
        <v>6.1115718773647147</v>
      </c>
      <c r="BH947" s="51">
        <f t="shared" si="879"/>
        <v>-8.9372221128046683E-3</v>
      </c>
      <c r="BI947" s="51">
        <f t="shared" si="880"/>
        <v>-8.3786172142637005E-2</v>
      </c>
    </row>
    <row r="948" spans="1:61" ht="12.75" customHeight="1" x14ac:dyDescent="0.2">
      <c r="A948" s="45">
        <f t="shared" si="881"/>
        <v>922</v>
      </c>
      <c r="B948" s="57">
        <f t="shared" si="900"/>
        <v>9.6762489076683819E-2</v>
      </c>
      <c r="C948" s="16">
        <f t="shared" si="882"/>
        <v>8.6406770721964676E-2</v>
      </c>
      <c r="D948" s="34">
        <f t="shared" si="883"/>
        <v>1</v>
      </c>
      <c r="E948" s="49">
        <f t="shared" si="901"/>
        <v>7.480788146071235E-2</v>
      </c>
      <c r="F948" s="49">
        <f t="shared" si="884"/>
        <v>4.3242478658239332E-2</v>
      </c>
      <c r="G948" s="20">
        <f t="shared" si="855"/>
        <v>4.3242478658239332E-2</v>
      </c>
      <c r="H948" s="49">
        <f t="shared" si="885"/>
        <v>30.02994667055836</v>
      </c>
      <c r="I948" s="20">
        <f t="shared" si="856"/>
        <v>30.02994667055836</v>
      </c>
      <c r="J948" s="57">
        <f t="shared" si="886"/>
        <v>0</v>
      </c>
      <c r="K948" s="16">
        <f t="shared" si="857"/>
        <v>30.02994667055836</v>
      </c>
      <c r="L948" s="34">
        <f t="shared" si="887"/>
        <v>1</v>
      </c>
      <c r="M948" s="49">
        <f t="shared" si="902"/>
        <v>59.970081559084889</v>
      </c>
      <c r="N948" s="20">
        <f t="shared" si="903"/>
        <v>59.970081559084889</v>
      </c>
      <c r="O948" s="16">
        <f t="shared" si="888"/>
        <v>30.029918440915111</v>
      </c>
      <c r="P948" s="49">
        <f t="shared" si="904"/>
        <v>4.3242478658239325E-2</v>
      </c>
      <c r="Q948" s="20">
        <f t="shared" si="858"/>
        <v>4.3242478658239325E-2</v>
      </c>
      <c r="R948" s="49">
        <f t="shared" si="905"/>
        <v>8.6406770720859505E-2</v>
      </c>
      <c r="S948" s="20">
        <f t="shared" si="859"/>
        <v>8.6406770720859505E-2</v>
      </c>
      <c r="T948" s="57">
        <f t="shared" si="906"/>
        <v>-8.3786172142637005E-2</v>
      </c>
      <c r="U948" s="16">
        <f t="shared" si="889"/>
        <v>-8.9782906819246555E-3</v>
      </c>
      <c r="V948" s="16">
        <f t="shared" si="907"/>
        <v>-8.9782906819246555E-3</v>
      </c>
      <c r="W948" s="34">
        <f t="shared" si="860"/>
        <v>4</v>
      </c>
      <c r="X948" s="49">
        <f t="shared" si="908"/>
        <v>59.970053736070433</v>
      </c>
      <c r="Y948" s="20">
        <f t="shared" si="909"/>
        <v>59.970053736070433</v>
      </c>
      <c r="Z948" s="16">
        <f t="shared" si="890"/>
        <v>30.029946263929567</v>
      </c>
      <c r="AA948" s="49">
        <f t="shared" si="861"/>
        <v>-5.1898772828660499E-3</v>
      </c>
      <c r="AB948" s="20">
        <f t="shared" si="891"/>
        <v>359.99481012271713</v>
      </c>
      <c r="AC948" s="49">
        <f t="shared" si="892"/>
        <v>1.0370367890484643E-2</v>
      </c>
      <c r="AD948" s="20">
        <f t="shared" si="893"/>
        <v>359.98962963210954</v>
      </c>
      <c r="AF948" s="58">
        <f t="shared" si="910"/>
        <v>6.1115718773647147</v>
      </c>
      <c r="AG948" s="51">
        <f t="shared" si="894"/>
        <v>366.6943126418829</v>
      </c>
      <c r="AH948" s="16">
        <f t="shared" si="895"/>
        <v>250.01884952855653</v>
      </c>
      <c r="AI948" s="52">
        <f t="shared" si="862"/>
        <v>159.85813075275962</v>
      </c>
      <c r="AJ948" s="52">
        <f t="shared" si="896"/>
        <v>4.843235594108819E-2</v>
      </c>
      <c r="AK948" s="16">
        <f t="shared" si="911"/>
        <v>44.631295368626127</v>
      </c>
      <c r="AL948" s="16">
        <f t="shared" si="912"/>
        <v>44.626105491343253</v>
      </c>
      <c r="AM948" s="32">
        <f t="shared" si="863"/>
        <v>6.1115718023295242</v>
      </c>
      <c r="AN948" s="32">
        <f t="shared" si="864"/>
        <v>-9.5768779271717601E-4</v>
      </c>
      <c r="AO948" s="32">
        <f t="shared" si="865"/>
        <v>4.349642641168499</v>
      </c>
      <c r="AP948" s="32">
        <f t="shared" si="866"/>
        <v>-9.5768779271717601E-4</v>
      </c>
      <c r="AQ948" s="32">
        <f t="shared" si="867"/>
        <v>4.2932410588223524</v>
      </c>
      <c r="AR948" s="56">
        <f t="shared" si="913"/>
        <v>5087.2516869414567</v>
      </c>
      <c r="AS948" s="56">
        <f t="shared" si="913"/>
        <v>-0.33935605315085204</v>
      </c>
      <c r="AT948" s="56">
        <f t="shared" si="913"/>
        <v>2087.4342996629225</v>
      </c>
      <c r="AU948" s="55">
        <f t="shared" si="898"/>
        <v>0.31005890174502254</v>
      </c>
      <c r="AV948" s="56">
        <f t="shared" si="868"/>
        <v>11548.746694297597</v>
      </c>
      <c r="AW948" s="53">
        <f t="shared" si="869"/>
        <v>1.032137155950919E-2</v>
      </c>
      <c r="AX948" s="53">
        <f t="shared" si="870"/>
        <v>9.6762509058673465E-2</v>
      </c>
      <c r="AY948" s="56">
        <f t="shared" si="871"/>
        <v>676.62231736686897</v>
      </c>
      <c r="AZ948" s="56">
        <f t="shared" si="872"/>
        <v>399.64532688189905</v>
      </c>
      <c r="BA948" s="53">
        <f t="shared" si="873"/>
        <v>7.4403432051347793E-3</v>
      </c>
      <c r="BB948" s="56">
        <f t="shared" si="874"/>
        <v>277.1300501651192</v>
      </c>
      <c r="BC948" s="56">
        <f t="shared" si="875"/>
        <v>-0.15305968014928339</v>
      </c>
      <c r="BD948" s="53">
        <f t="shared" si="876"/>
        <v>-1.3679283747564009E-7</v>
      </c>
      <c r="BE948" s="32">
        <f t="shared" si="877"/>
        <v>6.1115717405718772</v>
      </c>
      <c r="BF948" s="53">
        <f t="shared" si="878"/>
        <v>1.4004692728433605E-6</v>
      </c>
      <c r="BG948" s="51">
        <f t="shared" si="899"/>
        <v>6.1115731410411502</v>
      </c>
      <c r="BH948" s="51">
        <f t="shared" si="879"/>
        <v>-8.9372221124949403E-3</v>
      </c>
      <c r="BI948" s="51">
        <f t="shared" si="880"/>
        <v>-8.3786154837428559E-2</v>
      </c>
    </row>
    <row r="949" spans="1:61" ht="12.75" customHeight="1" x14ac:dyDescent="0.2">
      <c r="A949" s="45">
        <f t="shared" si="881"/>
        <v>923</v>
      </c>
      <c r="B949" s="57">
        <f t="shared" si="900"/>
        <v>9.6762509058673465E-2</v>
      </c>
      <c r="C949" s="16">
        <f t="shared" si="882"/>
        <v>8.6392141168232683E-2</v>
      </c>
      <c r="D949" s="34">
        <f t="shared" si="883"/>
        <v>1</v>
      </c>
      <c r="E949" s="49">
        <f t="shared" si="901"/>
        <v>7.4795194725326003E-2</v>
      </c>
      <c r="F949" s="49">
        <f t="shared" si="884"/>
        <v>4.3235193574960216E-2</v>
      </c>
      <c r="G949" s="20">
        <f t="shared" si="855"/>
        <v>4.3235193574960216E-2</v>
      </c>
      <c r="H949" s="49">
        <f t="shared" si="885"/>
        <v>30.029974484030273</v>
      </c>
      <c r="I949" s="20">
        <f t="shared" si="856"/>
        <v>30.029974484030273</v>
      </c>
      <c r="J949" s="57">
        <f t="shared" si="886"/>
        <v>0</v>
      </c>
      <c r="K949" s="16">
        <f t="shared" si="857"/>
        <v>30.029974484030273</v>
      </c>
      <c r="L949" s="34">
        <f t="shared" si="887"/>
        <v>1</v>
      </c>
      <c r="M949" s="49">
        <f t="shared" si="902"/>
        <v>59.970053736070433</v>
      </c>
      <c r="N949" s="20">
        <f t="shared" si="903"/>
        <v>59.970053736070433</v>
      </c>
      <c r="O949" s="16">
        <f t="shared" si="888"/>
        <v>30.029946263929567</v>
      </c>
      <c r="P949" s="49">
        <f t="shared" si="904"/>
        <v>4.3235193574960223E-2</v>
      </c>
      <c r="Q949" s="20">
        <f t="shared" si="858"/>
        <v>4.3235193574960223E-2</v>
      </c>
      <c r="R949" s="49">
        <f t="shared" si="905"/>
        <v>8.6392141169647385E-2</v>
      </c>
      <c r="S949" s="20">
        <f t="shared" si="859"/>
        <v>8.6392141169647385E-2</v>
      </c>
      <c r="T949" s="57">
        <f t="shared" si="906"/>
        <v>-8.3786154837428559E-2</v>
      </c>
      <c r="U949" s="16">
        <f t="shared" si="889"/>
        <v>-8.9909601121025556E-3</v>
      </c>
      <c r="V949" s="16">
        <f t="shared" si="907"/>
        <v>-8.9909601121025556E-3</v>
      </c>
      <c r="W949" s="34">
        <f t="shared" si="860"/>
        <v>4</v>
      </c>
      <c r="X949" s="49">
        <f t="shared" si="908"/>
        <v>59.970025923747386</v>
      </c>
      <c r="Y949" s="20">
        <f t="shared" si="909"/>
        <v>59.970025923747386</v>
      </c>
      <c r="Z949" s="16">
        <f t="shared" si="890"/>
        <v>30.029974076252614</v>
      </c>
      <c r="AA949" s="49">
        <f t="shared" si="861"/>
        <v>-5.1972066364188918E-3</v>
      </c>
      <c r="AB949" s="20">
        <f t="shared" si="891"/>
        <v>359.99480279336359</v>
      </c>
      <c r="AC949" s="49">
        <f t="shared" si="892"/>
        <v>1.0385004622307844E-2</v>
      </c>
      <c r="AD949" s="20">
        <f t="shared" si="893"/>
        <v>359.98961499537768</v>
      </c>
      <c r="AF949" s="58">
        <f t="shared" si="910"/>
        <v>6.1115731410411502</v>
      </c>
      <c r="AG949" s="51">
        <f t="shared" si="894"/>
        <v>366.69438846246902</v>
      </c>
      <c r="AH949" s="16">
        <f t="shared" si="895"/>
        <v>250.01890122441071</v>
      </c>
      <c r="AI949" s="52">
        <f t="shared" si="862"/>
        <v>159.85819685980303</v>
      </c>
      <c r="AJ949" s="52">
        <f t="shared" si="896"/>
        <v>4.8432400211368076E-2</v>
      </c>
      <c r="AK949" s="16">
        <f t="shared" si="911"/>
        <v>44.679727768837495</v>
      </c>
      <c r="AL949" s="16">
        <f t="shared" si="912"/>
        <v>44.674530562201085</v>
      </c>
      <c r="AM949" s="32">
        <f t="shared" si="863"/>
        <v>6.1115730657940279</v>
      </c>
      <c r="AN949" s="32">
        <f t="shared" si="864"/>
        <v>-9.590394017632176E-4</v>
      </c>
      <c r="AO949" s="32">
        <f t="shared" si="865"/>
        <v>4.3460134382534266</v>
      </c>
      <c r="AP949" s="32">
        <f t="shared" si="866"/>
        <v>-9.590394017632176E-4</v>
      </c>
      <c r="AQ949" s="32">
        <f t="shared" si="867"/>
        <v>4.2969166309179938</v>
      </c>
      <c r="AR949" s="56">
        <f t="shared" si="913"/>
        <v>5091.5977003797097</v>
      </c>
      <c r="AS949" s="56">
        <f t="shared" si="913"/>
        <v>-0.34031509255261527</v>
      </c>
      <c r="AT949" s="56">
        <f t="shared" si="913"/>
        <v>2091.7312162938406</v>
      </c>
      <c r="AU949" s="55">
        <f t="shared" si="898"/>
        <v>0.31005890174502254</v>
      </c>
      <c r="AV949" s="56">
        <f t="shared" si="868"/>
        <v>11548.751470116602</v>
      </c>
      <c r="AW949" s="53">
        <f t="shared" si="869"/>
        <v>1.0321375827764765E-2</v>
      </c>
      <c r="AX949" s="53">
        <f t="shared" si="870"/>
        <v>9.6762529066047195E-2</v>
      </c>
      <c r="AY949" s="56">
        <f t="shared" si="871"/>
        <v>676.62217746317174</v>
      </c>
      <c r="AZ949" s="56">
        <f t="shared" si="872"/>
        <v>399.64549214950756</v>
      </c>
      <c r="BA949" s="53">
        <f t="shared" si="873"/>
        <v>7.4403432051347793E-3</v>
      </c>
      <c r="BB949" s="56">
        <f t="shared" si="874"/>
        <v>277.1301647682875</v>
      </c>
      <c r="BC949" s="56">
        <f t="shared" si="875"/>
        <v>-0.15347945462332291</v>
      </c>
      <c r="BD949" s="53">
        <f t="shared" si="876"/>
        <v>-1.3716799925141086E-7</v>
      </c>
      <c r="BE949" s="32">
        <f t="shared" si="877"/>
        <v>6.1115730038731506</v>
      </c>
      <c r="BF949" s="53">
        <f t="shared" si="878"/>
        <v>1.4024455006301008E-6</v>
      </c>
      <c r="BG949" s="51">
        <f t="shared" si="899"/>
        <v>6.1115744063186517</v>
      </c>
      <c r="BH949" s="51">
        <f t="shared" si="879"/>
        <v>-8.9372221121850458E-3</v>
      </c>
      <c r="BI949" s="51">
        <f t="shared" si="880"/>
        <v>-8.3786137510245745E-2</v>
      </c>
    </row>
    <row r="950" spans="1:61" ht="12.75" customHeight="1" x14ac:dyDescent="0.2">
      <c r="A950" s="45">
        <f t="shared" si="881"/>
        <v>924</v>
      </c>
      <c r="B950" s="57">
        <f t="shared" si="900"/>
        <v>9.6762529066047195E-2</v>
      </c>
      <c r="C950" s="16">
        <f t="shared" si="882"/>
        <v>8.6377524443719267E-2</v>
      </c>
      <c r="D950" s="34">
        <f t="shared" si="883"/>
        <v>1</v>
      </c>
      <c r="E950" s="49">
        <f t="shared" si="901"/>
        <v>7.4782519112166448E-2</v>
      </c>
      <c r="F950" s="49">
        <f t="shared" si="884"/>
        <v>4.3227914885851343E-2</v>
      </c>
      <c r="G950" s="20">
        <f t="shared" si="855"/>
        <v>4.3227914885851343E-2</v>
      </c>
      <c r="H950" s="49">
        <f t="shared" si="885"/>
        <v>30.030002286820753</v>
      </c>
      <c r="I950" s="20">
        <f t="shared" si="856"/>
        <v>30.030002286820753</v>
      </c>
      <c r="J950" s="57">
        <f t="shared" si="886"/>
        <v>0</v>
      </c>
      <c r="K950" s="16">
        <f t="shared" si="857"/>
        <v>30.030002286820753</v>
      </c>
      <c r="L950" s="34">
        <f t="shared" si="887"/>
        <v>1</v>
      </c>
      <c r="M950" s="49">
        <f t="shared" si="902"/>
        <v>59.970025923747386</v>
      </c>
      <c r="N950" s="20">
        <f t="shared" si="903"/>
        <v>59.970025923747386</v>
      </c>
      <c r="O950" s="16">
        <f t="shared" si="888"/>
        <v>30.029974076252614</v>
      </c>
      <c r="P950" s="49">
        <f t="shared" si="904"/>
        <v>4.3227914885851329E-2</v>
      </c>
      <c r="Q950" s="20">
        <f t="shared" si="858"/>
        <v>4.3227914885851329E-2</v>
      </c>
      <c r="R950" s="49">
        <f t="shared" si="905"/>
        <v>8.6377524444581799E-2</v>
      </c>
      <c r="S950" s="20">
        <f t="shared" si="859"/>
        <v>8.6377524444581799E-2</v>
      </c>
      <c r="T950" s="57">
        <f t="shared" si="906"/>
        <v>-8.3786137510245745E-2</v>
      </c>
      <c r="U950" s="16">
        <f t="shared" si="889"/>
        <v>-9.0036183980792966E-3</v>
      </c>
      <c r="V950" s="16">
        <f t="shared" si="907"/>
        <v>-9.0036183980792966E-3</v>
      </c>
      <c r="W950" s="34">
        <f t="shared" si="860"/>
        <v>4</v>
      </c>
      <c r="X950" s="49">
        <f t="shared" si="908"/>
        <v>59.969998122106382</v>
      </c>
      <c r="Y950" s="20">
        <f t="shared" si="909"/>
        <v>59.969998122106382</v>
      </c>
      <c r="Z950" s="16">
        <f t="shared" si="890"/>
        <v>30.030001877893618</v>
      </c>
      <c r="AA950" s="49">
        <f t="shared" si="861"/>
        <v>-5.2045295622551975E-3</v>
      </c>
      <c r="AB950" s="20">
        <f t="shared" si="891"/>
        <v>359.99479547043774</v>
      </c>
      <c r="AC950" s="49">
        <f t="shared" si="892"/>
        <v>1.0399628464106253E-2</v>
      </c>
      <c r="AD950" s="20">
        <f t="shared" si="893"/>
        <v>359.98960037153591</v>
      </c>
      <c r="AF950" s="58">
        <f t="shared" si="910"/>
        <v>6.1115744063186517</v>
      </c>
      <c r="AG950" s="51">
        <f t="shared" si="894"/>
        <v>366.6944643791191</v>
      </c>
      <c r="AH950" s="16">
        <f t="shared" si="895"/>
        <v>250.01895298576304</v>
      </c>
      <c r="AI950" s="52">
        <f t="shared" si="862"/>
        <v>159.85826305061713</v>
      </c>
      <c r="AJ950" s="52">
        <f t="shared" si="896"/>
        <v>4.8432444448110346E-2</v>
      </c>
      <c r="AK950" s="16">
        <f t="shared" si="911"/>
        <v>44.728160213285605</v>
      </c>
      <c r="AL950" s="16">
        <f t="shared" si="912"/>
        <v>44.722955683723342</v>
      </c>
      <c r="AM950" s="32">
        <f t="shared" si="863"/>
        <v>6.1115743308594856</v>
      </c>
      <c r="AN950" s="32">
        <f t="shared" si="864"/>
        <v>-9.603898229001061E-4</v>
      </c>
      <c r="AO950" s="32">
        <f t="shared" si="865"/>
        <v>4.3423811267097667</v>
      </c>
      <c r="AP950" s="32">
        <f t="shared" si="866"/>
        <v>-9.603898229001061E-4</v>
      </c>
      <c r="AQ950" s="32">
        <f t="shared" si="867"/>
        <v>4.3005891401080598</v>
      </c>
      <c r="AR950" s="56">
        <f t="shared" si="913"/>
        <v>5095.9400815064191</v>
      </c>
      <c r="AS950" s="56">
        <f t="shared" si="913"/>
        <v>-0.34127548237551536</v>
      </c>
      <c r="AT950" s="56">
        <f t="shared" si="913"/>
        <v>2096.0318054339486</v>
      </c>
      <c r="AU950" s="55">
        <f t="shared" si="898"/>
        <v>0.31005890174502254</v>
      </c>
      <c r="AV950" s="56">
        <f t="shared" si="868"/>
        <v>11548.756251987515</v>
      </c>
      <c r="AW950" s="53">
        <f t="shared" si="869"/>
        <v>1.0321380101429063E-2</v>
      </c>
      <c r="AX950" s="53">
        <f t="shared" si="870"/>
        <v>9.6762549098770023E-2</v>
      </c>
      <c r="AY950" s="56">
        <f t="shared" si="871"/>
        <v>676.62203738227583</v>
      </c>
      <c r="AZ950" s="56">
        <f t="shared" si="872"/>
        <v>399.6456576265428</v>
      </c>
      <c r="BA950" s="53">
        <f t="shared" si="873"/>
        <v>7.4403432051347793E-3</v>
      </c>
      <c r="BB950" s="56">
        <f t="shared" si="874"/>
        <v>277.13027951668056</v>
      </c>
      <c r="BC950" s="56">
        <f t="shared" si="875"/>
        <v>-0.15389976094752456</v>
      </c>
      <c r="BD950" s="53">
        <f t="shared" si="876"/>
        <v>-1.3754363635349041E-7</v>
      </c>
      <c r="BE950" s="32">
        <f t="shared" si="877"/>
        <v>6.1115742687750156</v>
      </c>
      <c r="BF950" s="53">
        <f t="shared" si="878"/>
        <v>1.4044199901002353E-6</v>
      </c>
      <c r="BG950" s="51">
        <f t="shared" si="899"/>
        <v>6.1115756731950057</v>
      </c>
      <c r="BH950" s="51">
        <f t="shared" si="879"/>
        <v>-8.9372221118749866E-3</v>
      </c>
      <c r="BI950" s="51">
        <f t="shared" si="880"/>
        <v>-8.3786120161118846E-2</v>
      </c>
    </row>
    <row r="951" spans="1:61" ht="12.75" customHeight="1" x14ac:dyDescent="0.2">
      <c r="A951" s="45">
        <f t="shared" si="881"/>
        <v>925</v>
      </c>
      <c r="B951" s="57">
        <f t="shared" si="900"/>
        <v>9.6762549098770023E-2</v>
      </c>
      <c r="C951" s="16">
        <f t="shared" si="882"/>
        <v>8.6362920634655893E-2</v>
      </c>
      <c r="D951" s="34">
        <f t="shared" si="883"/>
        <v>1</v>
      </c>
      <c r="E951" s="49">
        <f t="shared" si="901"/>
        <v>7.4769854695869317E-2</v>
      </c>
      <c r="F951" s="49">
        <f t="shared" si="884"/>
        <v>4.3220642634103128E-2</v>
      </c>
      <c r="G951" s="20">
        <f t="shared" si="855"/>
        <v>4.3220642634103128E-2</v>
      </c>
      <c r="H951" s="49">
        <f t="shared" si="885"/>
        <v>30.030030078939213</v>
      </c>
      <c r="I951" s="20">
        <f t="shared" si="856"/>
        <v>30.030030078939213</v>
      </c>
      <c r="J951" s="57">
        <f t="shared" si="886"/>
        <v>0</v>
      </c>
      <c r="K951" s="16">
        <f t="shared" si="857"/>
        <v>30.030030078939213</v>
      </c>
      <c r="L951" s="34">
        <f t="shared" si="887"/>
        <v>1</v>
      </c>
      <c r="M951" s="49">
        <f t="shared" si="902"/>
        <v>59.969998122106382</v>
      </c>
      <c r="N951" s="20">
        <f t="shared" si="903"/>
        <v>59.969998122106382</v>
      </c>
      <c r="O951" s="16">
        <f t="shared" si="888"/>
        <v>30.030001877893618</v>
      </c>
      <c r="P951" s="49">
        <f t="shared" si="904"/>
        <v>4.3220642634103114E-2</v>
      </c>
      <c r="Q951" s="20">
        <f t="shared" si="858"/>
        <v>4.3220642634103114E-2</v>
      </c>
      <c r="R951" s="49">
        <f t="shared" si="905"/>
        <v>8.6362920632351944E-2</v>
      </c>
      <c r="S951" s="20">
        <f t="shared" si="859"/>
        <v>8.6362920632351944E-2</v>
      </c>
      <c r="T951" s="57">
        <f t="shared" si="906"/>
        <v>-8.3786120161118846E-2</v>
      </c>
      <c r="U951" s="16">
        <f t="shared" si="889"/>
        <v>-9.0162654652495289E-3</v>
      </c>
      <c r="V951" s="16">
        <f t="shared" si="907"/>
        <v>-9.0162654652495289E-3</v>
      </c>
      <c r="W951" s="34">
        <f t="shared" si="860"/>
        <v>4</v>
      </c>
      <c r="X951" s="49">
        <f t="shared" si="908"/>
        <v>59.969970331138001</v>
      </c>
      <c r="Y951" s="20">
        <f t="shared" si="909"/>
        <v>59.969970331138001</v>
      </c>
      <c r="Z951" s="16">
        <f t="shared" si="890"/>
        <v>30.030029668861999</v>
      </c>
      <c r="AA951" s="49">
        <f t="shared" si="861"/>
        <v>-5.2118460172202929E-3</v>
      </c>
      <c r="AB951" s="20">
        <f t="shared" si="891"/>
        <v>359.99478815398277</v>
      </c>
      <c r="AC951" s="49">
        <f t="shared" si="892"/>
        <v>1.0414239400167932E-2</v>
      </c>
      <c r="AD951" s="20">
        <f t="shared" si="893"/>
        <v>359.98958576059982</v>
      </c>
      <c r="AF951" s="58">
        <f t="shared" si="910"/>
        <v>6.1115756731950057</v>
      </c>
      <c r="AG951" s="51">
        <f t="shared" si="894"/>
        <v>366.69454039170034</v>
      </c>
      <c r="AH951" s="16">
        <f t="shared" si="895"/>
        <v>250.01900481252298</v>
      </c>
      <c r="AI951" s="52">
        <f t="shared" si="862"/>
        <v>159.8583293250862</v>
      </c>
      <c r="AJ951" s="52">
        <f t="shared" si="896"/>
        <v>4.8432488651314998E-2</v>
      </c>
      <c r="AK951" s="16">
        <f t="shared" si="911"/>
        <v>44.77659270193692</v>
      </c>
      <c r="AL951" s="16">
        <f t="shared" si="912"/>
        <v>44.771380855919688</v>
      </c>
      <c r="AM951" s="32">
        <f t="shared" si="863"/>
        <v>6.111575597523685</v>
      </c>
      <c r="AN951" s="32">
        <f t="shared" si="864"/>
        <v>-9.6173904816987876E-4</v>
      </c>
      <c r="AO951" s="32">
        <f t="shared" si="865"/>
        <v>4.3387457091159938</v>
      </c>
      <c r="AP951" s="32">
        <f t="shared" si="866"/>
        <v>-9.6173904816987876E-4</v>
      </c>
      <c r="AQ951" s="32">
        <f t="shared" si="867"/>
        <v>4.304258583760336</v>
      </c>
      <c r="AR951" s="56">
        <f t="shared" si="913"/>
        <v>5100.2788272155349</v>
      </c>
      <c r="AS951" s="56">
        <f t="shared" si="913"/>
        <v>-0.34223722142368523</v>
      </c>
      <c r="AT951" s="56">
        <f t="shared" si="913"/>
        <v>2100.3360640177088</v>
      </c>
      <c r="AU951" s="55">
        <f t="shared" si="898"/>
        <v>0.31005890174502254</v>
      </c>
      <c r="AV951" s="56">
        <f t="shared" si="868"/>
        <v>11548.761039901972</v>
      </c>
      <c r="AW951" s="53">
        <f t="shared" si="869"/>
        <v>1.0321384380494611E-2</v>
      </c>
      <c r="AX951" s="53">
        <f t="shared" si="870"/>
        <v>9.6762569156807005E-2</v>
      </c>
      <c r="AY951" s="56">
        <f t="shared" si="871"/>
        <v>676.6218971244266</v>
      </c>
      <c r="AZ951" s="56">
        <f t="shared" si="872"/>
        <v>399.64582331271549</v>
      </c>
      <c r="BA951" s="53">
        <f t="shared" si="873"/>
        <v>7.4403432051347793E-3</v>
      </c>
      <c r="BB951" s="56">
        <f t="shared" si="874"/>
        <v>277.13039441009795</v>
      </c>
      <c r="BC951" s="56">
        <f t="shared" si="875"/>
        <v>-0.15432059838684609</v>
      </c>
      <c r="BD951" s="53">
        <f t="shared" si="876"/>
        <v>-1.3791974812495517E-7</v>
      </c>
      <c r="BE951" s="32">
        <f t="shared" si="877"/>
        <v>6.1115755352752572</v>
      </c>
      <c r="BF951" s="53">
        <f t="shared" si="878"/>
        <v>1.4063927296165271E-6</v>
      </c>
      <c r="BG951" s="51">
        <f t="shared" si="899"/>
        <v>6.1115769416679866</v>
      </c>
      <c r="BH951" s="51">
        <f t="shared" si="879"/>
        <v>-8.937222111564766E-3</v>
      </c>
      <c r="BI951" s="51">
        <f t="shared" si="880"/>
        <v>-8.3786102790078323E-2</v>
      </c>
    </row>
    <row r="952" spans="1:61" ht="12.75" customHeight="1" x14ac:dyDescent="0.2">
      <c r="A952" s="45">
        <f t="shared" si="881"/>
        <v>926</v>
      </c>
      <c r="B952" s="57">
        <f t="shared" si="900"/>
        <v>9.6762569156807005E-2</v>
      </c>
      <c r="C952" s="16">
        <f t="shared" si="882"/>
        <v>8.6348329756617659E-2</v>
      </c>
      <c r="D952" s="34">
        <f t="shared" si="883"/>
        <v>1</v>
      </c>
      <c r="E952" s="49">
        <f t="shared" si="901"/>
        <v>7.4757201489898312E-2</v>
      </c>
      <c r="F952" s="49">
        <f t="shared" si="884"/>
        <v>4.3213376827545842E-2</v>
      </c>
      <c r="G952" s="20">
        <f t="shared" si="855"/>
        <v>4.3213376827545842E-2</v>
      </c>
      <c r="H952" s="49">
        <f t="shared" si="885"/>
        <v>30.03005786039509</v>
      </c>
      <c r="I952" s="20">
        <f t="shared" si="856"/>
        <v>30.03005786039509</v>
      </c>
      <c r="J952" s="57">
        <f t="shared" si="886"/>
        <v>0</v>
      </c>
      <c r="K952" s="16">
        <f t="shared" si="857"/>
        <v>30.03005786039509</v>
      </c>
      <c r="L952" s="34">
        <f t="shared" si="887"/>
        <v>1</v>
      </c>
      <c r="M952" s="49">
        <f t="shared" si="902"/>
        <v>59.969970331138022</v>
      </c>
      <c r="N952" s="20">
        <f t="shared" si="903"/>
        <v>59.969970331138022</v>
      </c>
      <c r="O952" s="16">
        <f t="shared" si="888"/>
        <v>30.030029668861978</v>
      </c>
      <c r="P952" s="49">
        <f t="shared" si="904"/>
        <v>4.3213376827545807E-2</v>
      </c>
      <c r="Q952" s="20">
        <f t="shared" si="858"/>
        <v>4.3213376827545807E-2</v>
      </c>
      <c r="R952" s="49">
        <f t="shared" si="905"/>
        <v>8.6348329752181083E-2</v>
      </c>
      <c r="S952" s="20">
        <f t="shared" si="859"/>
        <v>8.6348329752181083E-2</v>
      </c>
      <c r="T952" s="57">
        <f t="shared" si="906"/>
        <v>-8.3786102790078323E-2</v>
      </c>
      <c r="U952" s="16">
        <f t="shared" si="889"/>
        <v>-9.0289013001800117E-3</v>
      </c>
      <c r="V952" s="16">
        <f t="shared" si="907"/>
        <v>-9.0289013001800117E-3</v>
      </c>
      <c r="W952" s="34">
        <f t="shared" si="860"/>
        <v>4</v>
      </c>
      <c r="X952" s="49">
        <f t="shared" si="908"/>
        <v>59.969942550832798</v>
      </c>
      <c r="Y952" s="20">
        <f t="shared" si="909"/>
        <v>59.969942550832798</v>
      </c>
      <c r="Z952" s="16">
        <f t="shared" si="890"/>
        <v>30.030057449167202</v>
      </c>
      <c r="AA952" s="49">
        <f t="shared" si="861"/>
        <v>-5.219155993519884E-3</v>
      </c>
      <c r="AB952" s="20">
        <f t="shared" si="891"/>
        <v>359.99478084400647</v>
      </c>
      <c r="AC952" s="49">
        <f t="shared" si="892"/>
        <v>1.0428837344948681E-2</v>
      </c>
      <c r="AD952" s="20">
        <f t="shared" si="893"/>
        <v>359.98957116265507</v>
      </c>
      <c r="AF952" s="58">
        <f t="shared" si="910"/>
        <v>6.1115769416679866</v>
      </c>
      <c r="AG952" s="51">
        <f t="shared" si="894"/>
        <v>366.69461650007918</v>
      </c>
      <c r="AH952" s="16">
        <f t="shared" si="895"/>
        <v>250.01905670459945</v>
      </c>
      <c r="AI952" s="52">
        <f t="shared" si="862"/>
        <v>159.85839568309382</v>
      </c>
      <c r="AJ952" s="52">
        <f t="shared" si="896"/>
        <v>4.843253282109572E-2</v>
      </c>
      <c r="AK952" s="16">
        <f t="shared" si="911"/>
        <v>44.825025234758016</v>
      </c>
      <c r="AL952" s="16">
        <f t="shared" si="912"/>
        <v>44.819806078764486</v>
      </c>
      <c r="AM952" s="32">
        <f t="shared" si="863"/>
        <v>6.1115768657844027</v>
      </c>
      <c r="AN952" s="32">
        <f t="shared" si="864"/>
        <v>-9.6308707613961431E-4</v>
      </c>
      <c r="AO952" s="32">
        <f t="shared" si="865"/>
        <v>4.3351071880554608</v>
      </c>
      <c r="AP952" s="32">
        <f t="shared" si="866"/>
        <v>-9.6308707613961431E-4</v>
      </c>
      <c r="AQ952" s="32">
        <f t="shared" si="867"/>
        <v>4.3079249592420918</v>
      </c>
      <c r="AR952" s="56">
        <f t="shared" si="913"/>
        <v>5104.6139344035901</v>
      </c>
      <c r="AS952" s="56">
        <f t="shared" si="913"/>
        <v>-0.34320030849982486</v>
      </c>
      <c r="AT952" s="56">
        <f t="shared" si="913"/>
        <v>2104.6439889769508</v>
      </c>
      <c r="AU952" s="55">
        <f t="shared" si="898"/>
        <v>0.31005890174502254</v>
      </c>
      <c r="AV952" s="56">
        <f t="shared" si="868"/>
        <v>11548.765833851568</v>
      </c>
      <c r="AW952" s="53">
        <f t="shared" si="869"/>
        <v>1.0321388664953898E-2</v>
      </c>
      <c r="AX952" s="53">
        <f t="shared" si="870"/>
        <v>9.6762589240122862E-2</v>
      </c>
      <c r="AY952" s="56">
        <f t="shared" si="871"/>
        <v>676.62175668987049</v>
      </c>
      <c r="AZ952" s="56">
        <f t="shared" si="872"/>
        <v>399.64598920773454</v>
      </c>
      <c r="BA952" s="53">
        <f t="shared" si="873"/>
        <v>7.4403432051347793E-3</v>
      </c>
      <c r="BB952" s="56">
        <f t="shared" si="874"/>
        <v>277.13050944833776</v>
      </c>
      <c r="BC952" s="56">
        <f t="shared" si="875"/>
        <v>-0.15474196620181146</v>
      </c>
      <c r="BD952" s="53">
        <f t="shared" si="876"/>
        <v>-1.3829633390491897E-7</v>
      </c>
      <c r="BE952" s="32">
        <f t="shared" si="877"/>
        <v>6.1115768033716531</v>
      </c>
      <c r="BF952" s="53">
        <f t="shared" si="878"/>
        <v>1.4083637170836065E-6</v>
      </c>
      <c r="BG952" s="51">
        <f t="shared" si="899"/>
        <v>6.1115782117353703</v>
      </c>
      <c r="BH952" s="51">
        <f t="shared" si="879"/>
        <v>-8.9372221112543875E-3</v>
      </c>
      <c r="BI952" s="51">
        <f t="shared" si="880"/>
        <v>-8.3786085397154708E-2</v>
      </c>
    </row>
    <row r="953" spans="1:61" ht="12.75" customHeight="1" x14ac:dyDescent="0.2">
      <c r="A953" s="45">
        <f t="shared" si="881"/>
        <v>927</v>
      </c>
      <c r="B953" s="57">
        <f t="shared" si="900"/>
        <v>9.6762589240122862E-2</v>
      </c>
      <c r="C953" s="16">
        <f t="shared" si="882"/>
        <v>8.6333751895210753E-2</v>
      </c>
      <c r="D953" s="34">
        <f t="shared" si="883"/>
        <v>1</v>
      </c>
      <c r="E953" s="49">
        <f t="shared" si="901"/>
        <v>7.474455956834751E-2</v>
      </c>
      <c r="F953" s="49">
        <f t="shared" si="884"/>
        <v>4.3206117509057201E-2</v>
      </c>
      <c r="G953" s="20">
        <f t="shared" si="855"/>
        <v>4.3206117509057201E-2</v>
      </c>
      <c r="H953" s="49">
        <f t="shared" si="885"/>
        <v>30.030085631197903</v>
      </c>
      <c r="I953" s="20">
        <f t="shared" si="856"/>
        <v>30.030085631197903</v>
      </c>
      <c r="J953" s="57">
        <f t="shared" si="886"/>
        <v>0</v>
      </c>
      <c r="K953" s="16">
        <f t="shared" si="857"/>
        <v>30.030085631197903</v>
      </c>
      <c r="L953" s="34">
        <f t="shared" si="887"/>
        <v>1</v>
      </c>
      <c r="M953" s="49">
        <f t="shared" si="902"/>
        <v>59.969942550832798</v>
      </c>
      <c r="N953" s="20">
        <f t="shared" si="903"/>
        <v>59.969942550832798</v>
      </c>
      <c r="O953" s="16">
        <f t="shared" si="888"/>
        <v>30.030057449167202</v>
      </c>
      <c r="P953" s="49">
        <f t="shared" si="904"/>
        <v>4.3206117509057194E-2</v>
      </c>
      <c r="Q953" s="20">
        <f t="shared" si="858"/>
        <v>4.3206117509057194E-2</v>
      </c>
      <c r="R953" s="49">
        <f t="shared" si="905"/>
        <v>8.6333751895045815E-2</v>
      </c>
      <c r="S953" s="20">
        <f t="shared" si="859"/>
        <v>8.6333751895045815E-2</v>
      </c>
      <c r="T953" s="57">
        <f t="shared" si="906"/>
        <v>-8.3786085397154708E-2</v>
      </c>
      <c r="U953" s="16">
        <f t="shared" si="889"/>
        <v>-9.0415258288071981E-3</v>
      </c>
      <c r="V953" s="16">
        <f t="shared" si="907"/>
        <v>-9.0415258288071981E-3</v>
      </c>
      <c r="W953" s="34">
        <f t="shared" si="860"/>
        <v>4</v>
      </c>
      <c r="X953" s="49">
        <f t="shared" si="908"/>
        <v>59.969914781181224</v>
      </c>
      <c r="Y953" s="20">
        <f t="shared" si="909"/>
        <v>59.969914781181224</v>
      </c>
      <c r="Z953" s="16">
        <f t="shared" si="890"/>
        <v>30.030085218818776</v>
      </c>
      <c r="AA953" s="49">
        <f t="shared" si="861"/>
        <v>-5.2264594483122954E-3</v>
      </c>
      <c r="AB953" s="20">
        <f t="shared" si="891"/>
        <v>359.99477354055171</v>
      </c>
      <c r="AC953" s="49">
        <f t="shared" si="892"/>
        <v>1.0443422248246625E-2</v>
      </c>
      <c r="AD953" s="20">
        <f t="shared" si="893"/>
        <v>359.98955657775173</v>
      </c>
      <c r="AF953" s="58">
        <f t="shared" si="910"/>
        <v>6.1115782117353703</v>
      </c>
      <c r="AG953" s="51">
        <f t="shared" si="894"/>
        <v>366.69469270412225</v>
      </c>
      <c r="AH953" s="16">
        <f t="shared" si="895"/>
        <v>250.01910866190156</v>
      </c>
      <c r="AI953" s="52">
        <f t="shared" si="862"/>
        <v>159.85846212452373</v>
      </c>
      <c r="AJ953" s="52">
        <f t="shared" si="896"/>
        <v>4.8432576957338824E-2</v>
      </c>
      <c r="AK953" s="16">
        <f t="shared" si="911"/>
        <v>44.873457811715355</v>
      </c>
      <c r="AL953" s="16">
        <f t="shared" si="912"/>
        <v>44.86823135226706</v>
      </c>
      <c r="AM953" s="32">
        <f t="shared" si="863"/>
        <v>6.1115781356394159</v>
      </c>
      <c r="AN953" s="32">
        <f t="shared" si="864"/>
        <v>-9.6443389890912368E-4</v>
      </c>
      <c r="AO953" s="32">
        <f t="shared" si="865"/>
        <v>4.3314655661111283</v>
      </c>
      <c r="AP953" s="32">
        <f t="shared" si="866"/>
        <v>-9.6443389890912368E-4</v>
      </c>
      <c r="AQ953" s="32">
        <f t="shared" si="867"/>
        <v>4.3115882639254144</v>
      </c>
      <c r="AR953" s="56">
        <f t="shared" si="913"/>
        <v>5108.9453999697016</v>
      </c>
      <c r="AS953" s="56">
        <f t="shared" si="913"/>
        <v>-0.34416474239873396</v>
      </c>
      <c r="AT953" s="56">
        <f t="shared" si="913"/>
        <v>2108.9555772408762</v>
      </c>
      <c r="AU953" s="55">
        <f t="shared" si="898"/>
        <v>0.31005890174502254</v>
      </c>
      <c r="AV953" s="56">
        <f t="shared" si="868"/>
        <v>11548.770633827899</v>
      </c>
      <c r="AW953" s="53">
        <f t="shared" si="869"/>
        <v>1.0321392954799412E-2</v>
      </c>
      <c r="AX953" s="53">
        <f t="shared" si="870"/>
        <v>9.6762609348682374E-2</v>
      </c>
      <c r="AY953" s="56">
        <f t="shared" si="871"/>
        <v>676.621616078854</v>
      </c>
      <c r="AZ953" s="56">
        <f t="shared" si="872"/>
        <v>399.64615531130931</v>
      </c>
      <c r="BA953" s="53">
        <f t="shared" si="873"/>
        <v>7.4403432051347793E-3</v>
      </c>
      <c r="BB953" s="56">
        <f t="shared" si="874"/>
        <v>277.13062463119843</v>
      </c>
      <c r="BC953" s="56">
        <f t="shared" si="875"/>
        <v>-0.15516386365374046</v>
      </c>
      <c r="BD953" s="53">
        <f t="shared" si="876"/>
        <v>-1.3867339303320682E-7</v>
      </c>
      <c r="BE953" s="32">
        <f t="shared" si="877"/>
        <v>6.1115780730619775</v>
      </c>
      <c r="BF953" s="53">
        <f t="shared" si="878"/>
        <v>1.4103329409487488E-6</v>
      </c>
      <c r="BG953" s="51">
        <f t="shared" si="899"/>
        <v>6.1115794833949186</v>
      </c>
      <c r="BH953" s="51">
        <f t="shared" si="879"/>
        <v>-8.9372221109438529E-3</v>
      </c>
      <c r="BI953" s="51">
        <f t="shared" si="880"/>
        <v>-8.3786067982378545E-2</v>
      </c>
    </row>
    <row r="954" spans="1:61" ht="12.75" customHeight="1" x14ac:dyDescent="0.2">
      <c r="A954" s="45">
        <f t="shared" si="881"/>
        <v>928</v>
      </c>
      <c r="B954" s="57">
        <f t="shared" si="900"/>
        <v>9.6762609348682374E-2</v>
      </c>
      <c r="C954" s="16">
        <f t="shared" si="882"/>
        <v>8.6319187100400541E-2</v>
      </c>
      <c r="D954" s="34">
        <f t="shared" si="883"/>
        <v>1</v>
      </c>
      <c r="E954" s="49">
        <f t="shared" si="901"/>
        <v>7.4731928974454326E-2</v>
      </c>
      <c r="F954" s="49">
        <f t="shared" si="884"/>
        <v>4.3198864703678563E-2</v>
      </c>
      <c r="G954" s="20">
        <f t="shared" si="855"/>
        <v>4.3198864703678563E-2</v>
      </c>
      <c r="H954" s="49">
        <f t="shared" si="885"/>
        <v>30.03011339135718</v>
      </c>
      <c r="I954" s="20">
        <f t="shared" si="856"/>
        <v>30.03011339135718</v>
      </c>
      <c r="J954" s="57">
        <f t="shared" si="886"/>
        <v>0</v>
      </c>
      <c r="K954" s="16">
        <f t="shared" si="857"/>
        <v>30.03011339135718</v>
      </c>
      <c r="L954" s="34">
        <f t="shared" si="887"/>
        <v>1</v>
      </c>
      <c r="M954" s="49">
        <f t="shared" si="902"/>
        <v>59.969914781181238</v>
      </c>
      <c r="N954" s="20">
        <f t="shared" si="903"/>
        <v>59.969914781181238</v>
      </c>
      <c r="O954" s="16">
        <f t="shared" si="888"/>
        <v>30.030085218818762</v>
      </c>
      <c r="P954" s="49">
        <f t="shared" si="904"/>
        <v>4.3198864703678543E-2</v>
      </c>
      <c r="Q954" s="20">
        <f t="shared" si="858"/>
        <v>4.3198864703678543E-2</v>
      </c>
      <c r="R954" s="49">
        <f t="shared" si="905"/>
        <v>8.6319187101326453E-2</v>
      </c>
      <c r="S954" s="20">
        <f t="shared" si="859"/>
        <v>8.6319187101326453E-2</v>
      </c>
      <c r="T954" s="57">
        <f t="shared" si="906"/>
        <v>-8.3786067982378545E-2</v>
      </c>
      <c r="U954" s="16">
        <f t="shared" si="889"/>
        <v>-9.0541390079242196E-3</v>
      </c>
      <c r="V954" s="16">
        <f t="shared" si="907"/>
        <v>-9.0541390079242196E-3</v>
      </c>
      <c r="W954" s="34">
        <f t="shared" si="860"/>
        <v>4</v>
      </c>
      <c r="X954" s="49">
        <f t="shared" si="908"/>
        <v>59.969887022173779</v>
      </c>
      <c r="Y954" s="20">
        <f t="shared" si="909"/>
        <v>59.969887022173779</v>
      </c>
      <c r="Z954" s="16">
        <f t="shared" si="890"/>
        <v>30.030112977826221</v>
      </c>
      <c r="AA954" s="49">
        <f t="shared" si="861"/>
        <v>-5.2337563565924361E-3</v>
      </c>
      <c r="AB954" s="20">
        <f t="shared" si="891"/>
        <v>359.99476624364343</v>
      </c>
      <c r="AC954" s="49">
        <f t="shared" si="892"/>
        <v>1.0457994025191843E-2</v>
      </c>
      <c r="AD954" s="20">
        <f t="shared" si="893"/>
        <v>359.98954200597478</v>
      </c>
      <c r="AF954" s="58">
        <f t="shared" si="910"/>
        <v>6.1115794833949186</v>
      </c>
      <c r="AG954" s="51">
        <f t="shared" si="894"/>
        <v>366.69476900369511</v>
      </c>
      <c r="AH954" s="16">
        <f t="shared" si="895"/>
        <v>250.01916068433761</v>
      </c>
      <c r="AI954" s="52">
        <f t="shared" si="862"/>
        <v>159.85852864925886</v>
      </c>
      <c r="AJ954" s="52">
        <f t="shared" si="896"/>
        <v>4.8432621060271686E-2</v>
      </c>
      <c r="AK954" s="16">
        <f t="shared" si="911"/>
        <v>44.921890432775626</v>
      </c>
      <c r="AL954" s="16">
        <f t="shared" si="912"/>
        <v>44.916656676419052</v>
      </c>
      <c r="AM954" s="32">
        <f t="shared" si="863"/>
        <v>6.1115794070864879</v>
      </c>
      <c r="AN954" s="32">
        <f t="shared" si="864"/>
        <v>-9.6577951186960058E-4</v>
      </c>
      <c r="AO954" s="32">
        <f t="shared" si="865"/>
        <v>4.3278208458695069</v>
      </c>
      <c r="AP954" s="32">
        <f t="shared" si="866"/>
        <v>-9.6577951186960058E-4</v>
      </c>
      <c r="AQ954" s="32">
        <f t="shared" si="867"/>
        <v>4.3152484951832122</v>
      </c>
      <c r="AR954" s="56">
        <f t="shared" si="913"/>
        <v>5113.2732208155712</v>
      </c>
      <c r="AS954" s="56">
        <f t="shared" si="913"/>
        <v>-0.34513052191060356</v>
      </c>
      <c r="AT954" s="56">
        <f t="shared" si="913"/>
        <v>2113.2708257360596</v>
      </c>
      <c r="AU954" s="55">
        <f t="shared" si="898"/>
        <v>0.31005890174502254</v>
      </c>
      <c r="AV954" s="56">
        <f t="shared" si="868"/>
        <v>11548.77543982251</v>
      </c>
      <c r="AW954" s="53">
        <f t="shared" si="869"/>
        <v>1.0321397250023595E-2</v>
      </c>
      <c r="AX954" s="53">
        <f t="shared" si="870"/>
        <v>9.6762629482450069E-2</v>
      </c>
      <c r="AY954" s="56">
        <f t="shared" si="871"/>
        <v>676.6214752916253</v>
      </c>
      <c r="AZ954" s="56">
        <f t="shared" si="872"/>
        <v>399.64632162314717</v>
      </c>
      <c r="BA954" s="53">
        <f t="shared" si="873"/>
        <v>7.4403432051347793E-3</v>
      </c>
      <c r="BB954" s="56">
        <f t="shared" si="874"/>
        <v>277.13073995847708</v>
      </c>
      <c r="BC954" s="56">
        <f t="shared" si="875"/>
        <v>-0.15558628999895063</v>
      </c>
      <c r="BD954" s="53">
        <f t="shared" si="876"/>
        <v>-1.3905092484517327E-7</v>
      </c>
      <c r="BE954" s="32">
        <f t="shared" si="877"/>
        <v>6.1115793443439941</v>
      </c>
      <c r="BF954" s="53">
        <f t="shared" si="878"/>
        <v>1.412300394472376E-6</v>
      </c>
      <c r="BG954" s="51">
        <f t="shared" si="899"/>
        <v>6.1115807566443889</v>
      </c>
      <c r="BH954" s="51">
        <f t="shared" si="879"/>
        <v>-8.9372221106331622E-3</v>
      </c>
      <c r="BI954" s="51">
        <f t="shared" si="880"/>
        <v>-8.3786050545780533E-2</v>
      </c>
    </row>
    <row r="955" spans="1:61" ht="12.75" customHeight="1" x14ac:dyDescent="0.2">
      <c r="A955" s="45">
        <f t="shared" si="881"/>
        <v>929</v>
      </c>
      <c r="B955" s="57">
        <f t="shared" si="900"/>
        <v>9.6762629482450069E-2</v>
      </c>
      <c r="C955" s="16">
        <f t="shared" si="882"/>
        <v>8.6304635457224776E-2</v>
      </c>
      <c r="D955" s="34">
        <f t="shared" si="883"/>
        <v>1</v>
      </c>
      <c r="E955" s="49">
        <f t="shared" si="901"/>
        <v>7.4719309781820537E-2</v>
      </c>
      <c r="F955" s="49">
        <f t="shared" si="884"/>
        <v>4.3191618454003447E-2</v>
      </c>
      <c r="G955" s="20">
        <f t="shared" si="855"/>
        <v>4.3191618454003447E-2</v>
      </c>
      <c r="H955" s="49">
        <f t="shared" si="885"/>
        <v>30.030141140882531</v>
      </c>
      <c r="I955" s="20">
        <f t="shared" si="856"/>
        <v>30.030141140882531</v>
      </c>
      <c r="J955" s="57">
        <f t="shared" si="886"/>
        <v>0</v>
      </c>
      <c r="K955" s="16">
        <f t="shared" si="857"/>
        <v>30.030141140882531</v>
      </c>
      <c r="L955" s="34">
        <f t="shared" si="887"/>
        <v>1</v>
      </c>
      <c r="M955" s="49">
        <f t="shared" si="902"/>
        <v>59.969887022173779</v>
      </c>
      <c r="N955" s="20">
        <f t="shared" si="903"/>
        <v>59.969887022173779</v>
      </c>
      <c r="O955" s="16">
        <f t="shared" si="888"/>
        <v>30.030112977826221</v>
      </c>
      <c r="P955" s="49">
        <f t="shared" si="904"/>
        <v>4.3191618454003447E-2</v>
      </c>
      <c r="Q955" s="20">
        <f t="shared" si="858"/>
        <v>4.3191618454003447E-2</v>
      </c>
      <c r="R955" s="49">
        <f t="shared" si="905"/>
        <v>8.6304635457877601E-2</v>
      </c>
      <c r="S955" s="20">
        <f t="shared" si="859"/>
        <v>8.6304635457877601E-2</v>
      </c>
      <c r="T955" s="57">
        <f t="shared" si="906"/>
        <v>-8.3786050545780533E-2</v>
      </c>
      <c r="U955" s="16">
        <f t="shared" si="889"/>
        <v>-9.0667407639599962E-3</v>
      </c>
      <c r="V955" s="16">
        <f t="shared" si="907"/>
        <v>-9.0667407639599962E-3</v>
      </c>
      <c r="W955" s="34">
        <f t="shared" si="860"/>
        <v>4</v>
      </c>
      <c r="X955" s="49">
        <f t="shared" si="908"/>
        <v>59.969859273800822</v>
      </c>
      <c r="Y955" s="20">
        <f t="shared" si="909"/>
        <v>59.969859273800822</v>
      </c>
      <c r="Z955" s="16">
        <f t="shared" si="890"/>
        <v>30.030140726199178</v>
      </c>
      <c r="AA955" s="49">
        <f t="shared" si="861"/>
        <v>-5.2410466758030542E-3</v>
      </c>
      <c r="AB955" s="20">
        <f t="shared" si="891"/>
        <v>359.99475895332421</v>
      </c>
      <c r="AC955" s="49">
        <f t="shared" si="892"/>
        <v>1.0472552626205849E-2</v>
      </c>
      <c r="AD955" s="20">
        <f t="shared" si="893"/>
        <v>359.9895274473738</v>
      </c>
      <c r="AF955" s="58">
        <f t="shared" si="910"/>
        <v>6.1115807566443889</v>
      </c>
      <c r="AG955" s="51">
        <f t="shared" si="894"/>
        <v>366.69484539866335</v>
      </c>
      <c r="AH955" s="16">
        <f t="shared" si="895"/>
        <v>250.01921277181594</v>
      </c>
      <c r="AI955" s="52">
        <f t="shared" si="862"/>
        <v>159.85859525718197</v>
      </c>
      <c r="AJ955" s="52">
        <f t="shared" si="896"/>
        <v>4.8432665129780617E-2</v>
      </c>
      <c r="AK955" s="16">
        <f t="shared" si="911"/>
        <v>44.970323097905407</v>
      </c>
      <c r="AL955" s="16">
        <f t="shared" si="912"/>
        <v>44.965082051229615</v>
      </c>
      <c r="AM955" s="32">
        <f t="shared" si="863"/>
        <v>6.1115806801233798</v>
      </c>
      <c r="AN955" s="32">
        <f t="shared" si="864"/>
        <v>-9.6712390717336428E-4</v>
      </c>
      <c r="AO955" s="32">
        <f t="shared" si="865"/>
        <v>4.3241730299180192</v>
      </c>
      <c r="AP955" s="32">
        <f t="shared" si="866"/>
        <v>-9.6712390717336428E-4</v>
      </c>
      <c r="AQ955" s="32">
        <f t="shared" si="867"/>
        <v>4.318905650391887</v>
      </c>
      <c r="AR955" s="56">
        <f t="shared" ref="AR955:AT970" si="914">AR954+AO955</f>
        <v>5117.597393845489</v>
      </c>
      <c r="AS955" s="56">
        <f t="shared" si="914"/>
        <v>-0.34609764581777691</v>
      </c>
      <c r="AT955" s="56">
        <f t="shared" si="914"/>
        <v>2117.5897313864516</v>
      </c>
      <c r="AU955" s="55">
        <f t="shared" si="898"/>
        <v>0.31005890174502254</v>
      </c>
      <c r="AV955" s="56">
        <f t="shared" si="868"/>
        <v>11548.780251826931</v>
      </c>
      <c r="AW955" s="53">
        <f t="shared" si="869"/>
        <v>1.0321401550618879E-2</v>
      </c>
      <c r="AX955" s="53">
        <f t="shared" si="870"/>
        <v>9.6762649641390516E-2</v>
      </c>
      <c r="AY955" s="56">
        <f t="shared" si="871"/>
        <v>676.62133432843268</v>
      </c>
      <c r="AZ955" s="56">
        <f t="shared" si="872"/>
        <v>399.64648814295492</v>
      </c>
      <c r="BA955" s="53">
        <f t="shared" si="873"/>
        <v>7.4403432051347793E-3</v>
      </c>
      <c r="BB955" s="56">
        <f t="shared" si="874"/>
        <v>277.13085542997038</v>
      </c>
      <c r="BC955" s="56">
        <f t="shared" si="875"/>
        <v>-0.15600924449262266</v>
      </c>
      <c r="BD955" s="53">
        <f t="shared" si="876"/>
        <v>-1.394289286751567E-7</v>
      </c>
      <c r="BE955" s="32">
        <f t="shared" si="877"/>
        <v>6.1115806172154601</v>
      </c>
      <c r="BF955" s="53">
        <f t="shared" si="878"/>
        <v>1.4142660661785805E-6</v>
      </c>
      <c r="BG955" s="51">
        <f t="shared" si="899"/>
        <v>6.1115820314815261</v>
      </c>
      <c r="BH955" s="51">
        <f t="shared" si="879"/>
        <v>-8.9372221103223223E-3</v>
      </c>
      <c r="BI955" s="51">
        <f t="shared" si="880"/>
        <v>-8.378603308739152E-2</v>
      </c>
    </row>
    <row r="956" spans="1:61" ht="12.75" customHeight="1" x14ac:dyDescent="0.2">
      <c r="A956" s="45">
        <f t="shared" si="881"/>
        <v>930</v>
      </c>
      <c r="B956" s="57">
        <f t="shared" si="900"/>
        <v>9.6762649641390516E-2</v>
      </c>
      <c r="C956" s="16">
        <f t="shared" si="882"/>
        <v>8.6290097015194078E-2</v>
      </c>
      <c r="D956" s="34">
        <f t="shared" si="883"/>
        <v>1</v>
      </c>
      <c r="E956" s="49">
        <f t="shared" si="901"/>
        <v>7.4706702033289718E-2</v>
      </c>
      <c r="F956" s="49">
        <f t="shared" si="884"/>
        <v>4.318437878484592E-2</v>
      </c>
      <c r="G956" s="20">
        <f t="shared" si="855"/>
        <v>4.318437878484592E-2</v>
      </c>
      <c r="H956" s="49">
        <f t="shared" si="885"/>
        <v>30.030168879783567</v>
      </c>
      <c r="I956" s="20">
        <f t="shared" si="856"/>
        <v>30.030168879783567</v>
      </c>
      <c r="J956" s="57">
        <f t="shared" si="886"/>
        <v>0</v>
      </c>
      <c r="K956" s="16">
        <f t="shared" si="857"/>
        <v>30.030168879783567</v>
      </c>
      <c r="L956" s="34">
        <f t="shared" si="887"/>
        <v>1</v>
      </c>
      <c r="M956" s="49">
        <f t="shared" si="902"/>
        <v>59.969859273800822</v>
      </c>
      <c r="N956" s="20">
        <f t="shared" si="903"/>
        <v>59.969859273800822</v>
      </c>
      <c r="O956" s="16">
        <f t="shared" si="888"/>
        <v>30.030140726199178</v>
      </c>
      <c r="P956" s="49">
        <f t="shared" si="904"/>
        <v>4.3184378784845885E-2</v>
      </c>
      <c r="Q956" s="20">
        <f t="shared" si="858"/>
        <v>4.3184378784845885E-2</v>
      </c>
      <c r="R956" s="49">
        <f t="shared" si="905"/>
        <v>8.6290097013590722E-2</v>
      </c>
      <c r="S956" s="20">
        <f t="shared" si="859"/>
        <v>8.6290097013590722E-2</v>
      </c>
      <c r="T956" s="57">
        <f t="shared" si="906"/>
        <v>-8.378603308739152E-2</v>
      </c>
      <c r="U956" s="16">
        <f t="shared" si="889"/>
        <v>-9.0793310541018024E-3</v>
      </c>
      <c r="V956" s="16">
        <f t="shared" si="907"/>
        <v>-9.0793310541018024E-3</v>
      </c>
      <c r="W956" s="34">
        <f t="shared" si="860"/>
        <v>4</v>
      </c>
      <c r="X956" s="49">
        <f t="shared" si="908"/>
        <v>59.969831536052723</v>
      </c>
      <c r="Y956" s="20">
        <f t="shared" si="909"/>
        <v>59.969831536052723</v>
      </c>
      <c r="Z956" s="16">
        <f t="shared" si="890"/>
        <v>30.030168463947277</v>
      </c>
      <c r="AA956" s="49">
        <f t="shared" si="861"/>
        <v>-5.2483303811666857E-3</v>
      </c>
      <c r="AB956" s="20">
        <f t="shared" si="891"/>
        <v>359.99475166961884</v>
      </c>
      <c r="AC956" s="49">
        <f t="shared" si="892"/>
        <v>1.0487097967131166E-2</v>
      </c>
      <c r="AD956" s="20">
        <f t="shared" si="893"/>
        <v>359.98951290203286</v>
      </c>
      <c r="AF956" s="58">
        <f t="shared" si="910"/>
        <v>6.1115820314815261</v>
      </c>
      <c r="AG956" s="51">
        <f t="shared" si="894"/>
        <v>366.6949218888916</v>
      </c>
      <c r="AH956" s="16">
        <f t="shared" si="895"/>
        <v>250.01926492424428</v>
      </c>
      <c r="AI956" s="52">
        <f t="shared" si="862"/>
        <v>159.85866194817513</v>
      </c>
      <c r="AJ956" s="52">
        <f t="shared" si="896"/>
        <v>4.8432709166036148E-2</v>
      </c>
      <c r="AK956" s="16">
        <f t="shared" si="911"/>
        <v>45.018755807071443</v>
      </c>
      <c r="AL956" s="16">
        <f t="shared" si="912"/>
        <v>45.013507476690279</v>
      </c>
      <c r="AM956" s="32">
        <f t="shared" si="863"/>
        <v>6.1115819547478356</v>
      </c>
      <c r="AN956" s="32">
        <f t="shared" si="864"/>
        <v>-9.6846708025363033E-4</v>
      </c>
      <c r="AO956" s="32">
        <f t="shared" si="865"/>
        <v>4.3205221208476301</v>
      </c>
      <c r="AP956" s="32">
        <f t="shared" si="866"/>
        <v>-9.6846708025363033E-4</v>
      </c>
      <c r="AQ956" s="32">
        <f t="shared" si="867"/>
        <v>4.3225597269286711</v>
      </c>
      <c r="AR956" s="56">
        <f t="shared" si="914"/>
        <v>5121.9179159663363</v>
      </c>
      <c r="AS956" s="56">
        <f t="shared" si="914"/>
        <v>-0.34706611289803052</v>
      </c>
      <c r="AT956" s="56">
        <f t="shared" si="914"/>
        <v>2121.9122911133804</v>
      </c>
      <c r="AU956" s="55">
        <f t="shared" si="898"/>
        <v>0.31005890174502254</v>
      </c>
      <c r="AV956" s="56">
        <f t="shared" si="868"/>
        <v>11548.785069832642</v>
      </c>
      <c r="AW956" s="53">
        <f t="shared" si="869"/>
        <v>1.0321405856577651E-2</v>
      </c>
      <c r="AX956" s="53">
        <f t="shared" si="870"/>
        <v>9.6762669825467967E-2</v>
      </c>
      <c r="AY956" s="56">
        <f t="shared" si="871"/>
        <v>676.62119318952625</v>
      </c>
      <c r="AZ956" s="56">
        <f t="shared" si="872"/>
        <v>399.64665487043783</v>
      </c>
      <c r="BA956" s="53">
        <f t="shared" si="873"/>
        <v>7.4403432051347793E-3</v>
      </c>
      <c r="BB956" s="56">
        <f t="shared" si="874"/>
        <v>277.13097104547393</v>
      </c>
      <c r="BC956" s="56">
        <f t="shared" si="875"/>
        <v>-0.15643272638550343</v>
      </c>
      <c r="BD956" s="53">
        <f t="shared" si="876"/>
        <v>-1.3980740385353298E-7</v>
      </c>
      <c r="BE956" s="32">
        <f t="shared" si="877"/>
        <v>6.1115818916741222</v>
      </c>
      <c r="BF956" s="53">
        <f t="shared" si="878"/>
        <v>1.4162299493892639E-6</v>
      </c>
      <c r="BG956" s="51">
        <f t="shared" si="899"/>
        <v>6.1115833079040716</v>
      </c>
      <c r="BH956" s="51">
        <f t="shared" si="879"/>
        <v>-8.9372221100113333E-3</v>
      </c>
      <c r="BI956" s="51">
        <f t="shared" si="880"/>
        <v>-8.3786015607242456E-2</v>
      </c>
    </row>
    <row r="957" spans="1:61" ht="12.75" customHeight="1" x14ac:dyDescent="0.2">
      <c r="A957" s="45">
        <f t="shared" si="881"/>
        <v>931</v>
      </c>
      <c r="B957" s="57">
        <f t="shared" si="900"/>
        <v>9.6762669825467967E-2</v>
      </c>
      <c r="C957" s="16">
        <f t="shared" si="882"/>
        <v>8.6275571858323019E-2</v>
      </c>
      <c r="D957" s="34">
        <f t="shared" si="883"/>
        <v>1</v>
      </c>
      <c r="E957" s="49">
        <f t="shared" si="901"/>
        <v>7.469410580157762E-2</v>
      </c>
      <c r="F957" s="49">
        <f t="shared" si="884"/>
        <v>4.3177145738287785E-2</v>
      </c>
      <c r="G957" s="20">
        <f t="shared" si="855"/>
        <v>4.3177145738287785E-2</v>
      </c>
      <c r="H957" s="49">
        <f t="shared" si="885"/>
        <v>30.03019660807001</v>
      </c>
      <c r="I957" s="20">
        <f t="shared" si="856"/>
        <v>30.03019660807001</v>
      </c>
      <c r="J957" s="57">
        <f t="shared" si="886"/>
        <v>0</v>
      </c>
      <c r="K957" s="16">
        <f t="shared" si="857"/>
        <v>30.03019660807001</v>
      </c>
      <c r="L957" s="34">
        <f t="shared" si="887"/>
        <v>1</v>
      </c>
      <c r="M957" s="49">
        <f t="shared" si="902"/>
        <v>59.969831536052723</v>
      </c>
      <c r="N957" s="20">
        <f t="shared" si="903"/>
        <v>59.969831536052723</v>
      </c>
      <c r="O957" s="16">
        <f t="shared" si="888"/>
        <v>30.030168463947277</v>
      </c>
      <c r="P957" s="49">
        <f t="shared" si="904"/>
        <v>4.3177145738287799E-2</v>
      </c>
      <c r="Q957" s="20">
        <f t="shared" si="858"/>
        <v>4.3177145738287799E-2</v>
      </c>
      <c r="R957" s="49">
        <f t="shared" si="905"/>
        <v>8.6275571859620523E-2</v>
      </c>
      <c r="S957" s="20">
        <f t="shared" si="859"/>
        <v>8.6275571859620523E-2</v>
      </c>
      <c r="T957" s="57">
        <f t="shared" si="906"/>
        <v>-8.3786015607242456E-2</v>
      </c>
      <c r="U957" s="16">
        <f t="shared" si="889"/>
        <v>-9.0919098056648356E-3</v>
      </c>
      <c r="V957" s="16">
        <f t="shared" si="907"/>
        <v>-9.0919098056648356E-3</v>
      </c>
      <c r="W957" s="34">
        <f t="shared" si="860"/>
        <v>4</v>
      </c>
      <c r="X957" s="49">
        <f t="shared" si="908"/>
        <v>59.969803808919764</v>
      </c>
      <c r="Y957" s="20">
        <f t="shared" si="909"/>
        <v>59.969803808919764</v>
      </c>
      <c r="Z957" s="16">
        <f t="shared" si="890"/>
        <v>30.030196191080236</v>
      </c>
      <c r="AA957" s="49">
        <f t="shared" si="861"/>
        <v>-5.2556074306381552E-3</v>
      </c>
      <c r="AB957" s="20">
        <f t="shared" si="891"/>
        <v>359.99474439256937</v>
      </c>
      <c r="AC957" s="49">
        <f t="shared" si="892"/>
        <v>1.0501630033655297E-2</v>
      </c>
      <c r="AD957" s="20">
        <f t="shared" si="893"/>
        <v>359.98949836996633</v>
      </c>
      <c r="AF957" s="58">
        <f t="shared" si="910"/>
        <v>6.1115833079040716</v>
      </c>
      <c r="AG957" s="51">
        <f t="shared" si="894"/>
        <v>366.6949984742443</v>
      </c>
      <c r="AH957" s="16">
        <f t="shared" si="895"/>
        <v>250.01931714153022</v>
      </c>
      <c r="AI957" s="52">
        <f t="shared" si="862"/>
        <v>159.85872872212022</v>
      </c>
      <c r="AJ957" s="52">
        <f t="shared" si="896"/>
        <v>4.8432753168924592E-2</v>
      </c>
      <c r="AK957" s="16">
        <f t="shared" si="911"/>
        <v>45.067188560240368</v>
      </c>
      <c r="AL957" s="16">
        <f t="shared" si="912"/>
        <v>45.061932952809741</v>
      </c>
      <c r="AM957" s="32">
        <f t="shared" si="863"/>
        <v>6.1115832309575993</v>
      </c>
      <c r="AN957" s="32">
        <f t="shared" si="864"/>
        <v>-9.6980902335723376E-4</v>
      </c>
      <c r="AO957" s="32">
        <f t="shared" si="865"/>
        <v>4.3168681212502342</v>
      </c>
      <c r="AP957" s="32">
        <f t="shared" si="866"/>
        <v>-9.6980902335723376E-4</v>
      </c>
      <c r="AQ957" s="32">
        <f t="shared" si="867"/>
        <v>4.3262107221742685</v>
      </c>
      <c r="AR957" s="56">
        <f t="shared" si="914"/>
        <v>5126.2347840875864</v>
      </c>
      <c r="AS957" s="56">
        <f t="shared" si="914"/>
        <v>-0.34803592192138777</v>
      </c>
      <c r="AT957" s="56">
        <f t="shared" si="914"/>
        <v>2126.2385018355549</v>
      </c>
      <c r="AU957" s="55">
        <f t="shared" si="898"/>
        <v>0.31005890174502254</v>
      </c>
      <c r="AV957" s="56">
        <f t="shared" si="868"/>
        <v>11548.789893831108</v>
      </c>
      <c r="AW957" s="53">
        <f t="shared" si="869"/>
        <v>1.032141016789228E-2</v>
      </c>
      <c r="AX957" s="53">
        <f t="shared" si="870"/>
        <v>9.6762690034646631E-2</v>
      </c>
      <c r="AY957" s="56">
        <f t="shared" si="871"/>
        <v>676.62105187515613</v>
      </c>
      <c r="AZ957" s="56">
        <f t="shared" si="872"/>
        <v>399.64682180530053</v>
      </c>
      <c r="BA957" s="53">
        <f t="shared" si="873"/>
        <v>7.4403432051347793E-3</v>
      </c>
      <c r="BB957" s="56">
        <f t="shared" si="874"/>
        <v>277.13108680478291</v>
      </c>
      <c r="BC957" s="56">
        <f t="shared" si="875"/>
        <v>-0.15685673492731667</v>
      </c>
      <c r="BD957" s="53">
        <f t="shared" si="876"/>
        <v>-1.4018634970976348E-7</v>
      </c>
      <c r="BE957" s="32">
        <f t="shared" si="877"/>
        <v>6.1115831677177219</v>
      </c>
      <c r="BF957" s="53">
        <f t="shared" si="878"/>
        <v>1.418192032766764E-6</v>
      </c>
      <c r="BG957" s="51">
        <f t="shared" si="899"/>
        <v>6.1115845859097551</v>
      </c>
      <c r="BH957" s="51">
        <f t="shared" si="879"/>
        <v>-8.9372221097001985E-3</v>
      </c>
      <c r="BI957" s="51">
        <f t="shared" si="880"/>
        <v>-8.3785998105364357E-2</v>
      </c>
    </row>
    <row r="958" spans="1:61" ht="12.75" customHeight="1" x14ac:dyDescent="0.2">
      <c r="A958" s="45">
        <f t="shared" si="881"/>
        <v>932</v>
      </c>
      <c r="B958" s="57">
        <f t="shared" si="900"/>
        <v>9.6762690034646631E-2</v>
      </c>
      <c r="C958" s="16">
        <f t="shared" si="882"/>
        <v>8.6261060000992984E-2</v>
      </c>
      <c r="D958" s="34">
        <f t="shared" si="883"/>
        <v>1</v>
      </c>
      <c r="E958" s="49">
        <f t="shared" si="901"/>
        <v>7.4681521099114023E-2</v>
      </c>
      <c r="F958" s="49">
        <f t="shared" si="884"/>
        <v>4.3169919321562701E-2</v>
      </c>
      <c r="G958" s="20">
        <f t="shared" si="855"/>
        <v>4.3169919321562701E-2</v>
      </c>
      <c r="H958" s="49">
        <f t="shared" si="885"/>
        <v>30.030224325751568</v>
      </c>
      <c r="I958" s="20">
        <f t="shared" si="856"/>
        <v>30.030224325751568</v>
      </c>
      <c r="J958" s="57">
        <f t="shared" si="886"/>
        <v>0</v>
      </c>
      <c r="K958" s="16">
        <f t="shared" si="857"/>
        <v>30.030224325751568</v>
      </c>
      <c r="L958" s="34">
        <f t="shared" si="887"/>
        <v>1</v>
      </c>
      <c r="M958" s="49">
        <f t="shared" si="902"/>
        <v>59.969803808919757</v>
      </c>
      <c r="N958" s="20">
        <f t="shared" si="903"/>
        <v>59.969803808919757</v>
      </c>
      <c r="O958" s="16">
        <f t="shared" si="888"/>
        <v>30.030196191080243</v>
      </c>
      <c r="P958" s="49">
        <f t="shared" si="904"/>
        <v>4.3169919321562715E-2</v>
      </c>
      <c r="Q958" s="20">
        <f t="shared" si="858"/>
        <v>4.3169919321562715E-2</v>
      </c>
      <c r="R958" s="49">
        <f t="shared" si="905"/>
        <v>8.6261060002684339E-2</v>
      </c>
      <c r="S958" s="20">
        <f t="shared" si="859"/>
        <v>8.6261060002684339E-2</v>
      </c>
      <c r="T958" s="57">
        <f t="shared" si="906"/>
        <v>-8.3785998105364357E-2</v>
      </c>
      <c r="U958" s="16">
        <f t="shared" si="889"/>
        <v>-9.1044770062503333E-3</v>
      </c>
      <c r="V958" s="16">
        <f t="shared" si="907"/>
        <v>-9.1044770062503333E-3</v>
      </c>
      <c r="W958" s="34">
        <f t="shared" si="860"/>
        <v>4</v>
      </c>
      <c r="X958" s="49">
        <f t="shared" si="908"/>
        <v>59.969776092392237</v>
      </c>
      <c r="Y958" s="20">
        <f t="shared" si="909"/>
        <v>59.969776092392237</v>
      </c>
      <c r="Z958" s="16">
        <f t="shared" si="890"/>
        <v>30.030223907607763</v>
      </c>
      <c r="AA958" s="49">
        <f t="shared" si="861"/>
        <v>-5.2628778170207028E-3</v>
      </c>
      <c r="AB958" s="20">
        <f t="shared" si="891"/>
        <v>359.99473712218298</v>
      </c>
      <c r="AC958" s="49">
        <f t="shared" si="892"/>
        <v>1.0516148742167821E-2</v>
      </c>
      <c r="AD958" s="20">
        <f t="shared" si="893"/>
        <v>359.98948385125783</v>
      </c>
      <c r="AF958" s="58">
        <f t="shared" si="910"/>
        <v>6.1115845859097551</v>
      </c>
      <c r="AG958" s="51">
        <f t="shared" si="894"/>
        <v>366.69507515458531</v>
      </c>
      <c r="AH958" s="16">
        <f t="shared" si="895"/>
        <v>250.01936942358091</v>
      </c>
      <c r="AI958" s="52">
        <f t="shared" si="862"/>
        <v>159.85879557889854</v>
      </c>
      <c r="AJ958" s="52">
        <f t="shared" si="896"/>
        <v>4.8432797138559636E-2</v>
      </c>
      <c r="AK958" s="16">
        <f t="shared" si="911"/>
        <v>45.115621357378927</v>
      </c>
      <c r="AL958" s="16">
        <f t="shared" si="912"/>
        <v>45.11035847956191</v>
      </c>
      <c r="AM958" s="32">
        <f t="shared" si="863"/>
        <v>6.1115845087504033</v>
      </c>
      <c r="AN958" s="32">
        <f t="shared" si="864"/>
        <v>-9.7114973516154463E-4</v>
      </c>
      <c r="AO958" s="32">
        <f t="shared" si="865"/>
        <v>4.3132110337225686</v>
      </c>
      <c r="AP958" s="32">
        <f t="shared" si="866"/>
        <v>-9.7114973516154463E-4</v>
      </c>
      <c r="AQ958" s="32">
        <f t="shared" si="867"/>
        <v>4.3298586335089277</v>
      </c>
      <c r="AR958" s="56">
        <f t="shared" si="914"/>
        <v>5130.5479951213092</v>
      </c>
      <c r="AS958" s="56">
        <f t="shared" si="914"/>
        <v>-0.34900707165654932</v>
      </c>
      <c r="AT958" s="56">
        <f t="shared" si="914"/>
        <v>2130.5683604690639</v>
      </c>
      <c r="AU958" s="55">
        <f t="shared" si="898"/>
        <v>0.31005890174502254</v>
      </c>
      <c r="AV958" s="56">
        <f t="shared" si="868"/>
        <v>11548.794723813755</v>
      </c>
      <c r="AW958" s="53">
        <f t="shared" si="869"/>
        <v>1.0321414484555105E-2</v>
      </c>
      <c r="AX958" s="53">
        <f t="shared" si="870"/>
        <v>9.6762710268890634E-2</v>
      </c>
      <c r="AY958" s="56">
        <f t="shared" si="871"/>
        <v>676.62091038557389</v>
      </c>
      <c r="AZ958" s="56">
        <f t="shared" si="872"/>
        <v>399.64698894724631</v>
      </c>
      <c r="BA958" s="53">
        <f t="shared" si="873"/>
        <v>7.4403432051347793E-3</v>
      </c>
      <c r="BB958" s="56">
        <f t="shared" si="874"/>
        <v>277.13120270769156</v>
      </c>
      <c r="BC958" s="56">
        <f t="shared" si="875"/>
        <v>-0.15728126936397757</v>
      </c>
      <c r="BD958" s="53">
        <f t="shared" si="876"/>
        <v>-1.4056576556990596E-7</v>
      </c>
      <c r="BE958" s="32">
        <f t="shared" si="877"/>
        <v>6.1115844453439898</v>
      </c>
      <c r="BF958" s="53">
        <f t="shared" si="878"/>
        <v>1.4201523143770726E-6</v>
      </c>
      <c r="BG958" s="51">
        <f t="shared" si="899"/>
        <v>6.1115858654963038</v>
      </c>
      <c r="BH958" s="51">
        <f t="shared" si="879"/>
        <v>-8.9372221093889179E-3</v>
      </c>
      <c r="BI958" s="51">
        <f t="shared" si="880"/>
        <v>-8.3785980581788391E-2</v>
      </c>
    </row>
    <row r="959" spans="1:61" ht="12.75" customHeight="1" x14ac:dyDescent="0.2">
      <c r="A959" s="45">
        <f t="shared" si="881"/>
        <v>933</v>
      </c>
      <c r="B959" s="57">
        <f t="shared" si="900"/>
        <v>9.6762710268890634E-2</v>
      </c>
      <c r="C959" s="16">
        <f t="shared" si="882"/>
        <v>8.6246561526706955E-2</v>
      </c>
      <c r="D959" s="34">
        <f t="shared" si="883"/>
        <v>1</v>
      </c>
      <c r="E959" s="49">
        <f t="shared" si="901"/>
        <v>7.466894799817167E-2</v>
      </c>
      <c r="F959" s="49">
        <f t="shared" si="884"/>
        <v>4.3162699576496724E-2</v>
      </c>
      <c r="G959" s="20">
        <f t="shared" si="855"/>
        <v>4.3162699576496724E-2</v>
      </c>
      <c r="H959" s="49">
        <f t="shared" si="885"/>
        <v>30.030252032837975</v>
      </c>
      <c r="I959" s="20">
        <f t="shared" si="856"/>
        <v>30.030252032837975</v>
      </c>
      <c r="J959" s="57">
        <f t="shared" si="886"/>
        <v>0</v>
      </c>
      <c r="K959" s="16">
        <f t="shared" si="857"/>
        <v>30.030252032837975</v>
      </c>
      <c r="L959" s="34">
        <f t="shared" si="887"/>
        <v>1</v>
      </c>
      <c r="M959" s="49">
        <f t="shared" si="902"/>
        <v>59.969776092392252</v>
      </c>
      <c r="N959" s="20">
        <f t="shared" si="903"/>
        <v>59.969776092392252</v>
      </c>
      <c r="O959" s="16">
        <f t="shared" si="888"/>
        <v>30.030223907607748</v>
      </c>
      <c r="P959" s="49">
        <f t="shared" si="904"/>
        <v>4.316269957649671E-2</v>
      </c>
      <c r="Q959" s="20">
        <f t="shared" si="858"/>
        <v>4.316269957649671E-2</v>
      </c>
      <c r="R959" s="49">
        <f t="shared" si="905"/>
        <v>8.624656152978942E-2</v>
      </c>
      <c r="S959" s="20">
        <f t="shared" si="859"/>
        <v>8.624656152978942E-2</v>
      </c>
      <c r="T959" s="57">
        <f t="shared" si="906"/>
        <v>-8.3785980581788391E-2</v>
      </c>
      <c r="U959" s="16">
        <f t="shared" si="889"/>
        <v>-9.1170325836167215E-3</v>
      </c>
      <c r="V959" s="16">
        <f t="shared" si="907"/>
        <v>-9.1170325836167215E-3</v>
      </c>
      <c r="W959" s="34">
        <f t="shared" si="860"/>
        <v>4</v>
      </c>
      <c r="X959" s="49">
        <f t="shared" si="908"/>
        <v>59.969748386460374</v>
      </c>
      <c r="Y959" s="20">
        <f t="shared" si="909"/>
        <v>59.969748386460374</v>
      </c>
      <c r="Z959" s="16">
        <f t="shared" si="890"/>
        <v>30.030251613539626</v>
      </c>
      <c r="AA959" s="49">
        <f t="shared" si="861"/>
        <v>-5.2701414985251637E-3</v>
      </c>
      <c r="AB959" s="20">
        <f t="shared" si="891"/>
        <v>359.9947298585015</v>
      </c>
      <c r="AC959" s="49">
        <f t="shared" si="892"/>
        <v>1.0530654044120754E-2</v>
      </c>
      <c r="AD959" s="20">
        <f t="shared" si="893"/>
        <v>359.98946934595585</v>
      </c>
      <c r="AF959" s="58">
        <f t="shared" si="910"/>
        <v>6.1115858654963038</v>
      </c>
      <c r="AG959" s="51">
        <f t="shared" si="894"/>
        <v>366.69515192977821</v>
      </c>
      <c r="AH959" s="16">
        <f t="shared" si="895"/>
        <v>250.01942177030335</v>
      </c>
      <c r="AI959" s="52">
        <f t="shared" si="862"/>
        <v>159.85886251839122</v>
      </c>
      <c r="AJ959" s="52">
        <f t="shared" si="896"/>
        <v>4.8432841074998123E-2</v>
      </c>
      <c r="AK959" s="16">
        <f t="shared" si="911"/>
        <v>45.164054198453925</v>
      </c>
      <c r="AL959" s="16">
        <f t="shared" si="912"/>
        <v>45.158784056955426</v>
      </c>
      <c r="AM959" s="32">
        <f t="shared" si="863"/>
        <v>6.1115857881239748</v>
      </c>
      <c r="AN959" s="32">
        <f t="shared" si="864"/>
        <v>-9.7248920796065683E-4</v>
      </c>
      <c r="AO959" s="32">
        <f t="shared" si="865"/>
        <v>4.3095508608609716</v>
      </c>
      <c r="AP959" s="32">
        <f t="shared" si="866"/>
        <v>-9.7248920796065683E-4</v>
      </c>
      <c r="AQ959" s="32">
        <f t="shared" si="867"/>
        <v>4.3335034583176935</v>
      </c>
      <c r="AR959" s="56">
        <f t="shared" si="914"/>
        <v>5134.8575459821704</v>
      </c>
      <c r="AS959" s="56">
        <f t="shared" si="914"/>
        <v>-0.34997956086450999</v>
      </c>
      <c r="AT959" s="56">
        <f t="shared" si="914"/>
        <v>2134.9018639273818</v>
      </c>
      <c r="AU959" s="55">
        <f t="shared" si="898"/>
        <v>0.31005890174502254</v>
      </c>
      <c r="AV959" s="56">
        <f t="shared" si="868"/>
        <v>11548.799559771996</v>
      </c>
      <c r="AW959" s="53">
        <f t="shared" si="869"/>
        <v>1.0321418806558451E-2</v>
      </c>
      <c r="AX959" s="53">
        <f t="shared" si="870"/>
        <v>9.6762730528163907E-2</v>
      </c>
      <c r="AY959" s="56">
        <f t="shared" si="871"/>
        <v>676.62076872103148</v>
      </c>
      <c r="AZ959" s="56">
        <f t="shared" si="872"/>
        <v>399.64715629597805</v>
      </c>
      <c r="BA959" s="53">
        <f t="shared" si="873"/>
        <v>7.4403432051347793E-3</v>
      </c>
      <c r="BB959" s="56">
        <f t="shared" si="874"/>
        <v>277.13131875399387</v>
      </c>
      <c r="BC959" s="56">
        <f t="shared" si="875"/>
        <v>-0.15770632894043501</v>
      </c>
      <c r="BD959" s="53">
        <f t="shared" si="876"/>
        <v>-1.4094565075915436E-7</v>
      </c>
      <c r="BE959" s="32">
        <f t="shared" si="877"/>
        <v>6.1115857245506531</v>
      </c>
      <c r="BF959" s="53">
        <f t="shared" si="878"/>
        <v>1.4221107829516636E-6</v>
      </c>
      <c r="BG959" s="51">
        <f t="shared" si="899"/>
        <v>6.111587146661436</v>
      </c>
      <c r="BH959" s="51">
        <f t="shared" si="879"/>
        <v>-8.9372221090774969E-3</v>
      </c>
      <c r="BI959" s="51">
        <f t="shared" si="880"/>
        <v>-8.3785963036545757E-2</v>
      </c>
    </row>
    <row r="960" spans="1:61" ht="12.75" customHeight="1" x14ac:dyDescent="0.2">
      <c r="A960" s="45">
        <f t="shared" si="881"/>
        <v>934</v>
      </c>
      <c r="B960" s="57">
        <f t="shared" si="900"/>
        <v>9.6762730528163907E-2</v>
      </c>
      <c r="C960" s="16">
        <f t="shared" si="882"/>
        <v>8.6232076484009212E-2</v>
      </c>
      <c r="D960" s="34">
        <f t="shared" si="883"/>
        <v>1</v>
      </c>
      <c r="E960" s="49">
        <f t="shared" si="901"/>
        <v>7.4656386540757208E-2</v>
      </c>
      <c r="F960" s="49">
        <f t="shared" si="884"/>
        <v>4.3155486527420767E-2</v>
      </c>
      <c r="G960" s="20">
        <f t="shared" si="855"/>
        <v>4.3155486527420767E-2</v>
      </c>
      <c r="H960" s="49">
        <f t="shared" si="885"/>
        <v>30.030279729339075</v>
      </c>
      <c r="I960" s="20">
        <f t="shared" si="856"/>
        <v>30.030279729339075</v>
      </c>
      <c r="J960" s="57">
        <f t="shared" si="886"/>
        <v>0</v>
      </c>
      <c r="K960" s="16">
        <f t="shared" si="857"/>
        <v>30.030279729339075</v>
      </c>
      <c r="L960" s="34">
        <f t="shared" si="887"/>
        <v>1</v>
      </c>
      <c r="M960" s="49">
        <f t="shared" si="902"/>
        <v>59.969748386460374</v>
      </c>
      <c r="N960" s="20">
        <f t="shared" si="903"/>
        <v>59.969748386460374</v>
      </c>
      <c r="O960" s="16">
        <f t="shared" si="888"/>
        <v>30.030251613539626</v>
      </c>
      <c r="P960" s="49">
        <f t="shared" si="904"/>
        <v>4.3155486527420767E-2</v>
      </c>
      <c r="Q960" s="20">
        <f t="shared" si="858"/>
        <v>4.3155486527420767E-2</v>
      </c>
      <c r="R960" s="49">
        <f t="shared" si="905"/>
        <v>8.6232076481494196E-2</v>
      </c>
      <c r="S960" s="20">
        <f t="shared" si="859"/>
        <v>8.6232076481494196E-2</v>
      </c>
      <c r="T960" s="57">
        <f t="shared" si="906"/>
        <v>-8.3785963036545757E-2</v>
      </c>
      <c r="U960" s="16">
        <f t="shared" si="889"/>
        <v>-9.1295764957885495E-3</v>
      </c>
      <c r="V960" s="16">
        <f t="shared" si="907"/>
        <v>-9.1295764957885495E-3</v>
      </c>
      <c r="W960" s="34">
        <f t="shared" si="860"/>
        <v>4</v>
      </c>
      <c r="X960" s="49">
        <f t="shared" si="908"/>
        <v>59.969720691114354</v>
      </c>
      <c r="Y960" s="20">
        <f t="shared" si="909"/>
        <v>59.969720691114354</v>
      </c>
      <c r="Z960" s="16">
        <f t="shared" si="890"/>
        <v>30.030279308885646</v>
      </c>
      <c r="AA960" s="49">
        <f t="shared" si="861"/>
        <v>-5.2773984508577305E-3</v>
      </c>
      <c r="AB960" s="20">
        <f t="shared" si="891"/>
        <v>359.99472260154914</v>
      </c>
      <c r="AC960" s="49">
        <f t="shared" si="892"/>
        <v>1.0545145891118771E-2</v>
      </c>
      <c r="AD960" s="20">
        <f t="shared" si="893"/>
        <v>359.98945485410889</v>
      </c>
      <c r="AF960" s="58">
        <f t="shared" si="910"/>
        <v>6.111587146661436</v>
      </c>
      <c r="AG960" s="51">
        <f t="shared" si="894"/>
        <v>366.69522879968616</v>
      </c>
      <c r="AH960" s="16">
        <f t="shared" si="895"/>
        <v>250.01947418160421</v>
      </c>
      <c r="AI960" s="52">
        <f t="shared" si="862"/>
        <v>159.85892954047904</v>
      </c>
      <c r="AJ960" s="52">
        <f t="shared" si="896"/>
        <v>4.8432884978296897E-2</v>
      </c>
      <c r="AK960" s="16">
        <f t="shared" si="911"/>
        <v>45.212487083432222</v>
      </c>
      <c r="AL960" s="16">
        <f t="shared" si="912"/>
        <v>45.207209684981365</v>
      </c>
      <c r="AM960" s="32">
        <f t="shared" si="863"/>
        <v>6.1115870690760348</v>
      </c>
      <c r="AN960" s="32">
        <f t="shared" si="864"/>
        <v>-9.7382743727705888E-4</v>
      </c>
      <c r="AO960" s="32">
        <f t="shared" si="865"/>
        <v>4.3058876052653181</v>
      </c>
      <c r="AP960" s="32">
        <f t="shared" si="866"/>
        <v>-9.7382743727705888E-4</v>
      </c>
      <c r="AQ960" s="32">
        <f t="shared" si="867"/>
        <v>4.3371451939864656</v>
      </c>
      <c r="AR960" s="56">
        <f t="shared" si="914"/>
        <v>5139.163433587436</v>
      </c>
      <c r="AS960" s="56">
        <f t="shared" si="914"/>
        <v>-0.35095338830178707</v>
      </c>
      <c r="AT960" s="56">
        <f t="shared" si="914"/>
        <v>2139.2390091213683</v>
      </c>
      <c r="AU960" s="55">
        <f t="shared" si="898"/>
        <v>0.31005890174502254</v>
      </c>
      <c r="AV960" s="56">
        <f t="shared" si="868"/>
        <v>11548.804401697218</v>
      </c>
      <c r="AW960" s="53">
        <f t="shared" si="869"/>
        <v>1.0321423133894619E-2</v>
      </c>
      <c r="AX960" s="53">
        <f t="shared" si="870"/>
        <v>9.6762750812430437E-2</v>
      </c>
      <c r="AY960" s="56">
        <f t="shared" si="871"/>
        <v>676.6206268817815</v>
      </c>
      <c r="AZ960" s="56">
        <f t="shared" si="872"/>
        <v>399.6473238511976</v>
      </c>
      <c r="BA960" s="53">
        <f t="shared" si="873"/>
        <v>7.4403432051347793E-3</v>
      </c>
      <c r="BB960" s="56">
        <f t="shared" si="874"/>
        <v>277.1314349434831</v>
      </c>
      <c r="BC960" s="56">
        <f t="shared" si="875"/>
        <v>-0.15813191289919359</v>
      </c>
      <c r="BD960" s="53">
        <f t="shared" si="876"/>
        <v>-1.4132600460051819E-7</v>
      </c>
      <c r="BE960" s="32">
        <f t="shared" si="877"/>
        <v>6.1115870053354318</v>
      </c>
      <c r="BF960" s="53">
        <f t="shared" si="878"/>
        <v>1.4240674319430407E-6</v>
      </c>
      <c r="BG960" s="51">
        <f t="shared" si="899"/>
        <v>6.1115884294028637</v>
      </c>
      <c r="BH960" s="51">
        <f t="shared" si="879"/>
        <v>-8.9372221087659354E-3</v>
      </c>
      <c r="BI960" s="51">
        <f t="shared" si="880"/>
        <v>-8.3785945469667791E-2</v>
      </c>
    </row>
    <row r="961" spans="1:61" ht="12.75" customHeight="1" x14ac:dyDescent="0.2">
      <c r="A961" s="45">
        <f t="shared" si="881"/>
        <v>935</v>
      </c>
      <c r="B961" s="57">
        <f t="shared" si="900"/>
        <v>9.6762750812430437E-2</v>
      </c>
      <c r="C961" s="16">
        <f t="shared" si="882"/>
        <v>8.6217604921330349E-2</v>
      </c>
      <c r="D961" s="34">
        <f t="shared" si="883"/>
        <v>1</v>
      </c>
      <c r="E961" s="49">
        <f t="shared" si="901"/>
        <v>7.4643836768778796E-2</v>
      </c>
      <c r="F961" s="49">
        <f t="shared" si="884"/>
        <v>4.3148280198608918E-2</v>
      </c>
      <c r="G961" s="20">
        <f t="shared" si="855"/>
        <v>4.3148280198608918E-2</v>
      </c>
      <c r="H961" s="49">
        <f t="shared" si="885"/>
        <v>30.030307415264677</v>
      </c>
      <c r="I961" s="20">
        <f t="shared" si="856"/>
        <v>30.030307415264677</v>
      </c>
      <c r="J961" s="57">
        <f t="shared" si="886"/>
        <v>0</v>
      </c>
      <c r="K961" s="16">
        <f t="shared" si="857"/>
        <v>30.030307415264677</v>
      </c>
      <c r="L961" s="34">
        <f t="shared" si="887"/>
        <v>1</v>
      </c>
      <c r="M961" s="49">
        <f t="shared" si="902"/>
        <v>59.969720691114354</v>
      </c>
      <c r="N961" s="20">
        <f t="shared" si="903"/>
        <v>59.969720691114354</v>
      </c>
      <c r="O961" s="16">
        <f t="shared" si="888"/>
        <v>30.030279308885646</v>
      </c>
      <c r="P961" s="49">
        <f t="shared" si="904"/>
        <v>4.3148280198608918E-2</v>
      </c>
      <c r="Q961" s="20">
        <f t="shared" si="858"/>
        <v>4.3148280198608918E-2</v>
      </c>
      <c r="R961" s="49">
        <f t="shared" si="905"/>
        <v>8.6217604919514162E-2</v>
      </c>
      <c r="S961" s="20">
        <f t="shared" si="859"/>
        <v>8.6217604919514162E-2</v>
      </c>
      <c r="T961" s="57">
        <f t="shared" si="906"/>
        <v>-8.3785945469667791E-2</v>
      </c>
      <c r="U961" s="16">
        <f t="shared" si="889"/>
        <v>-9.1421087008889956E-3</v>
      </c>
      <c r="V961" s="16">
        <f t="shared" si="907"/>
        <v>-9.1421087008889956E-3</v>
      </c>
      <c r="W961" s="34">
        <f t="shared" si="860"/>
        <v>4</v>
      </c>
      <c r="X961" s="49">
        <f t="shared" si="908"/>
        <v>59.969693006344322</v>
      </c>
      <c r="Y961" s="20">
        <f t="shared" si="909"/>
        <v>59.969693006344322</v>
      </c>
      <c r="Z961" s="16">
        <f t="shared" si="890"/>
        <v>30.030306993655678</v>
      </c>
      <c r="AA961" s="49">
        <f t="shared" si="861"/>
        <v>-5.2846486497815162E-3</v>
      </c>
      <c r="AB961" s="20">
        <f t="shared" si="891"/>
        <v>359.99471535135024</v>
      </c>
      <c r="AC961" s="49">
        <f t="shared" si="892"/>
        <v>1.0559624200518343E-2</v>
      </c>
      <c r="AD961" s="20">
        <f t="shared" si="893"/>
        <v>359.98944037579946</v>
      </c>
      <c r="AF961" s="58">
        <f t="shared" si="910"/>
        <v>6.1115884294028637</v>
      </c>
      <c r="AG961" s="51">
        <f t="shared" si="894"/>
        <v>366.69530576417185</v>
      </c>
      <c r="AH961" s="16">
        <f t="shared" si="895"/>
        <v>250.01952665738992</v>
      </c>
      <c r="AI961" s="52">
        <f t="shared" si="862"/>
        <v>159.85899664504228</v>
      </c>
      <c r="AJ961" s="52">
        <f t="shared" si="896"/>
        <v>4.8432928848399115E-2</v>
      </c>
      <c r="AK961" s="16">
        <f t="shared" si="911"/>
        <v>45.260920012280621</v>
      </c>
      <c r="AL961" s="16">
        <f t="shared" si="912"/>
        <v>45.255635363630859</v>
      </c>
      <c r="AM961" s="32">
        <f t="shared" si="863"/>
        <v>6.1115883516042961</v>
      </c>
      <c r="AN961" s="32">
        <f t="shared" si="864"/>
        <v>-9.7516441864375068E-4</v>
      </c>
      <c r="AO961" s="32">
        <f t="shared" si="865"/>
        <v>4.3022212695377027</v>
      </c>
      <c r="AP961" s="32">
        <f t="shared" si="866"/>
        <v>-9.7516441864375068E-4</v>
      </c>
      <c r="AQ961" s="32">
        <f t="shared" si="867"/>
        <v>4.3407838379033246</v>
      </c>
      <c r="AR961" s="56">
        <f t="shared" si="914"/>
        <v>5143.4656548569737</v>
      </c>
      <c r="AS961" s="56">
        <f t="shared" si="914"/>
        <v>-0.35192855272043083</v>
      </c>
      <c r="AT961" s="56">
        <f t="shared" si="914"/>
        <v>2143.5797929592718</v>
      </c>
      <c r="AU961" s="55">
        <f t="shared" si="898"/>
        <v>0.31005890174502254</v>
      </c>
      <c r="AV961" s="56">
        <f t="shared" si="868"/>
        <v>11548.809249580772</v>
      </c>
      <c r="AW961" s="53">
        <f t="shared" si="869"/>
        <v>1.0321427466555882E-2</v>
      </c>
      <c r="AX961" s="53">
        <f t="shared" si="870"/>
        <v>9.6762771121653934E-2</v>
      </c>
      <c r="AY961" s="56">
        <f t="shared" si="871"/>
        <v>676.6204848680776</v>
      </c>
      <c r="AZ961" s="56">
        <f t="shared" si="872"/>
        <v>399.64749161260568</v>
      </c>
      <c r="BA961" s="53">
        <f t="shared" si="873"/>
        <v>7.4403432051347793E-3</v>
      </c>
      <c r="BB961" s="56">
        <f t="shared" si="874"/>
        <v>277.13155127595167</v>
      </c>
      <c r="BC961" s="56">
        <f t="shared" si="875"/>
        <v>-0.15855802047974521</v>
      </c>
      <c r="BD961" s="53">
        <f t="shared" si="876"/>
        <v>-1.4170682641431451E-7</v>
      </c>
      <c r="BE961" s="32">
        <f t="shared" si="877"/>
        <v>6.111588287696037</v>
      </c>
      <c r="BF961" s="53">
        <f t="shared" si="878"/>
        <v>1.4260222548190917E-6</v>
      </c>
      <c r="BG961" s="51">
        <f t="shared" si="899"/>
        <v>6.111589713718292</v>
      </c>
      <c r="BH961" s="51">
        <f t="shared" si="879"/>
        <v>-8.9372221084542385E-3</v>
      </c>
      <c r="BI961" s="51">
        <f t="shared" si="880"/>
        <v>-8.378592788118594E-2</v>
      </c>
    </row>
    <row r="962" spans="1:61" ht="12.75" customHeight="1" x14ac:dyDescent="0.2">
      <c r="A962" s="45">
        <f t="shared" si="881"/>
        <v>936</v>
      </c>
      <c r="B962" s="57">
        <f t="shared" si="900"/>
        <v>9.6762771121653934E-2</v>
      </c>
      <c r="C962" s="16">
        <f t="shared" si="882"/>
        <v>8.6203146921093321E-2</v>
      </c>
      <c r="D962" s="34">
        <f t="shared" si="883"/>
        <v>1</v>
      </c>
      <c r="E962" s="49">
        <f t="shared" si="901"/>
        <v>7.4631298753573813E-2</v>
      </c>
      <c r="F962" s="49">
        <f t="shared" si="884"/>
        <v>4.3141080631347202E-2</v>
      </c>
      <c r="G962" s="20">
        <f t="shared" si="855"/>
        <v>4.3141080631347202E-2</v>
      </c>
      <c r="H962" s="49">
        <f t="shared" si="885"/>
        <v>30.030335090624707</v>
      </c>
      <c r="I962" s="20">
        <f t="shared" si="856"/>
        <v>30.030335090624707</v>
      </c>
      <c r="J962" s="57">
        <f t="shared" si="886"/>
        <v>0</v>
      </c>
      <c r="K962" s="16">
        <f t="shared" si="857"/>
        <v>30.030335090624707</v>
      </c>
      <c r="L962" s="34">
        <f t="shared" si="887"/>
        <v>1</v>
      </c>
      <c r="M962" s="49">
        <f t="shared" si="902"/>
        <v>59.969693006344322</v>
      </c>
      <c r="N962" s="20">
        <f t="shared" si="903"/>
        <v>59.969693006344322</v>
      </c>
      <c r="O962" s="16">
        <f t="shared" si="888"/>
        <v>30.030306993655678</v>
      </c>
      <c r="P962" s="49">
        <f t="shared" si="904"/>
        <v>4.3141080631347202E-2</v>
      </c>
      <c r="Q962" s="20">
        <f t="shared" si="858"/>
        <v>4.3141080631347202E-2</v>
      </c>
      <c r="R962" s="49">
        <f t="shared" si="905"/>
        <v>8.6203146922523496E-2</v>
      </c>
      <c r="S962" s="20">
        <f t="shared" si="859"/>
        <v>8.6203146922523496E-2</v>
      </c>
      <c r="T962" s="57">
        <f t="shared" si="906"/>
        <v>-8.378592788118594E-2</v>
      </c>
      <c r="U962" s="16">
        <f t="shared" si="889"/>
        <v>-9.1546291276121267E-3</v>
      </c>
      <c r="V962" s="16">
        <f t="shared" si="907"/>
        <v>-9.1546291276121267E-3</v>
      </c>
      <c r="W962" s="34">
        <f t="shared" si="860"/>
        <v>4</v>
      </c>
      <c r="X962" s="49">
        <f t="shared" si="908"/>
        <v>59.969665332140373</v>
      </c>
      <c r="Y962" s="20">
        <f t="shared" si="909"/>
        <v>59.969665332140373</v>
      </c>
      <c r="Z962" s="16">
        <f t="shared" si="890"/>
        <v>30.030334667859627</v>
      </c>
      <c r="AA962" s="49">
        <f t="shared" si="861"/>
        <v>-5.2918920540478984E-3</v>
      </c>
      <c r="AB962" s="20">
        <f t="shared" si="891"/>
        <v>359.99470810794594</v>
      </c>
      <c r="AC962" s="49">
        <f t="shared" si="892"/>
        <v>1.057408889004488E-2</v>
      </c>
      <c r="AD962" s="20">
        <f t="shared" si="893"/>
        <v>359.98942591110995</v>
      </c>
      <c r="AF962" s="58">
        <f t="shared" si="910"/>
        <v>6.111589713718292</v>
      </c>
      <c r="AG962" s="51">
        <f t="shared" si="894"/>
        <v>366.69538282309753</v>
      </c>
      <c r="AH962" s="16">
        <f t="shared" si="895"/>
        <v>250.01957919756651</v>
      </c>
      <c r="AI962" s="52">
        <f t="shared" si="862"/>
        <v>159.85906383196092</v>
      </c>
      <c r="AJ962" s="52">
        <f t="shared" si="896"/>
        <v>4.8432972685418463E-2</v>
      </c>
      <c r="AK962" s="16">
        <f t="shared" si="911"/>
        <v>45.30935298496604</v>
      </c>
      <c r="AL962" s="16">
        <f t="shared" si="912"/>
        <v>45.304061092911979</v>
      </c>
      <c r="AM962" s="32">
        <f t="shared" si="863"/>
        <v>6.1115896357064665</v>
      </c>
      <c r="AN962" s="32">
        <f t="shared" si="864"/>
        <v>-9.7650014445459818E-4</v>
      </c>
      <c r="AO962" s="32">
        <f t="shared" si="865"/>
        <v>4.2985518562811436</v>
      </c>
      <c r="AP962" s="32">
        <f t="shared" si="866"/>
        <v>-9.7650014445459818E-4</v>
      </c>
      <c r="AQ962" s="32">
        <f t="shared" si="867"/>
        <v>4.3444193874598067</v>
      </c>
      <c r="AR962" s="56">
        <f t="shared" si="914"/>
        <v>5147.7642067132547</v>
      </c>
      <c r="AS962" s="56">
        <f t="shared" si="914"/>
        <v>-0.35290505286488544</v>
      </c>
      <c r="AT962" s="56">
        <f t="shared" si="914"/>
        <v>2147.9242123467316</v>
      </c>
      <c r="AU962" s="55">
        <f t="shared" si="898"/>
        <v>0.31005890174502254</v>
      </c>
      <c r="AV962" s="56">
        <f t="shared" si="868"/>
        <v>11548.814103413986</v>
      </c>
      <c r="AW962" s="53">
        <f t="shared" si="869"/>
        <v>1.0321431804534488E-2</v>
      </c>
      <c r="AX962" s="53">
        <f t="shared" si="870"/>
        <v>9.6762791455798025E-2</v>
      </c>
      <c r="AY962" s="56">
        <f t="shared" si="871"/>
        <v>676.6203426801743</v>
      </c>
      <c r="AZ962" s="56">
        <f t="shared" si="872"/>
        <v>399.64765957990232</v>
      </c>
      <c r="BA962" s="53">
        <f t="shared" si="873"/>
        <v>7.4403432051347793E-3</v>
      </c>
      <c r="BB962" s="56">
        <f t="shared" si="874"/>
        <v>277.13166775119163</v>
      </c>
      <c r="BC962" s="56">
        <f t="shared" si="875"/>
        <v>-0.15898465091964908</v>
      </c>
      <c r="BD962" s="53">
        <f t="shared" si="876"/>
        <v>-1.4208811551913304E-7</v>
      </c>
      <c r="BE962" s="32">
        <f t="shared" si="877"/>
        <v>6.1115895716301765</v>
      </c>
      <c r="BF962" s="53">
        <f t="shared" si="878"/>
        <v>1.4279752404572355E-6</v>
      </c>
      <c r="BG962" s="51">
        <f t="shared" si="899"/>
        <v>6.1115909996054167</v>
      </c>
      <c r="BH962" s="51">
        <f t="shared" si="879"/>
        <v>-8.9372221081424081E-3</v>
      </c>
      <c r="BI962" s="51">
        <f t="shared" si="880"/>
        <v>-8.3785910271131692E-2</v>
      </c>
    </row>
    <row r="963" spans="1:61" ht="12.75" customHeight="1" x14ac:dyDescent="0.2">
      <c r="A963" s="45">
        <f t="shared" si="881"/>
        <v>937</v>
      </c>
      <c r="B963" s="57">
        <f t="shared" si="900"/>
        <v>9.6762791455798025E-2</v>
      </c>
      <c r="C963" s="16">
        <f t="shared" si="882"/>
        <v>8.6188702565721087E-2</v>
      </c>
      <c r="D963" s="34">
        <f t="shared" si="883"/>
        <v>1</v>
      </c>
      <c r="E963" s="49">
        <f t="shared" si="901"/>
        <v>7.4618772566479502E-2</v>
      </c>
      <c r="F963" s="49">
        <f t="shared" si="884"/>
        <v>4.3133887866921808E-2</v>
      </c>
      <c r="G963" s="20">
        <f t="shared" si="855"/>
        <v>4.3133887866921808E-2</v>
      </c>
      <c r="H963" s="49">
        <f t="shared" si="885"/>
        <v>30.030362755429099</v>
      </c>
      <c r="I963" s="20">
        <f t="shared" si="856"/>
        <v>30.030362755429099</v>
      </c>
      <c r="J963" s="57">
        <f t="shared" si="886"/>
        <v>0</v>
      </c>
      <c r="K963" s="16">
        <f t="shared" si="857"/>
        <v>30.030362755429099</v>
      </c>
      <c r="L963" s="34">
        <f t="shared" si="887"/>
        <v>1</v>
      </c>
      <c r="M963" s="49">
        <f t="shared" si="902"/>
        <v>59.969665332140373</v>
      </c>
      <c r="N963" s="20">
        <f t="shared" si="903"/>
        <v>59.969665332140373</v>
      </c>
      <c r="O963" s="16">
        <f t="shared" si="888"/>
        <v>30.030334667859627</v>
      </c>
      <c r="P963" s="49">
        <f t="shared" si="904"/>
        <v>4.3133887866921794E-2</v>
      </c>
      <c r="Q963" s="20">
        <f t="shared" si="858"/>
        <v>4.3133887866921794E-2</v>
      </c>
      <c r="R963" s="49">
        <f t="shared" si="905"/>
        <v>8.6188702565010822E-2</v>
      </c>
      <c r="S963" s="20">
        <f t="shared" si="859"/>
        <v>8.6188702565010822E-2</v>
      </c>
      <c r="T963" s="57">
        <f t="shared" si="906"/>
        <v>-8.3785910271131692E-2</v>
      </c>
      <c r="U963" s="16">
        <f t="shared" si="889"/>
        <v>-9.1671377046521896E-3</v>
      </c>
      <c r="V963" s="16">
        <f t="shared" si="907"/>
        <v>-9.1671377046521896E-3</v>
      </c>
      <c r="W963" s="34">
        <f t="shared" si="860"/>
        <v>4</v>
      </c>
      <c r="X963" s="49">
        <f t="shared" si="908"/>
        <v>59.969637668492545</v>
      </c>
      <c r="Y963" s="20">
        <f t="shared" si="909"/>
        <v>59.969637668492545</v>
      </c>
      <c r="Z963" s="16">
        <f t="shared" si="890"/>
        <v>30.030362331507455</v>
      </c>
      <c r="AA963" s="49">
        <f t="shared" si="861"/>
        <v>-5.2991286224081989E-3</v>
      </c>
      <c r="AB963" s="20">
        <f t="shared" si="891"/>
        <v>359.99470087137757</v>
      </c>
      <c r="AC963" s="49">
        <f t="shared" si="892"/>
        <v>1.0588539912257229E-2</v>
      </c>
      <c r="AD963" s="20">
        <f t="shared" si="893"/>
        <v>359.98941146008775</v>
      </c>
      <c r="AF963" s="58">
        <f t="shared" si="910"/>
        <v>6.1115909996054167</v>
      </c>
      <c r="AG963" s="51">
        <f t="shared" si="894"/>
        <v>366.69545997632503</v>
      </c>
      <c r="AH963" s="16">
        <f t="shared" si="895"/>
        <v>250.01963180203981</v>
      </c>
      <c r="AI963" s="52">
        <f t="shared" si="862"/>
        <v>159.85913110111454</v>
      </c>
      <c r="AJ963" s="52">
        <f t="shared" si="896"/>
        <v>4.8433016489354941E-2</v>
      </c>
      <c r="AK963" s="16">
        <f t="shared" si="911"/>
        <v>45.357786001455395</v>
      </c>
      <c r="AL963" s="16">
        <f t="shared" si="912"/>
        <v>45.352486872832969</v>
      </c>
      <c r="AM963" s="32">
        <f t="shared" si="863"/>
        <v>6.1115909213802437</v>
      </c>
      <c r="AN963" s="32">
        <f t="shared" si="864"/>
        <v>-9.7783460710347417E-4</v>
      </c>
      <c r="AO963" s="32">
        <f t="shared" si="865"/>
        <v>4.2948793681008519</v>
      </c>
      <c r="AP963" s="32">
        <f t="shared" si="866"/>
        <v>-9.7783460710347417E-4</v>
      </c>
      <c r="AQ963" s="32">
        <f t="shared" si="867"/>
        <v>4.3480518400496369</v>
      </c>
      <c r="AR963" s="56">
        <f t="shared" si="914"/>
        <v>5152.0590860813554</v>
      </c>
      <c r="AS963" s="56">
        <f t="shared" si="914"/>
        <v>-0.35388288747198893</v>
      </c>
      <c r="AT963" s="56">
        <f t="shared" si="914"/>
        <v>2152.2722641867813</v>
      </c>
      <c r="AU963" s="55">
        <f t="shared" si="898"/>
        <v>0.31005890174502254</v>
      </c>
      <c r="AV963" s="56">
        <f t="shared" si="868"/>
        <v>11548.81896318816</v>
      </c>
      <c r="AW963" s="53">
        <f t="shared" si="869"/>
        <v>1.0321436147822662E-2</v>
      </c>
      <c r="AX963" s="53">
        <f t="shared" si="870"/>
        <v>9.676281181482628E-2</v>
      </c>
      <c r="AY963" s="56">
        <f t="shared" si="871"/>
        <v>676.62020031832662</v>
      </c>
      <c r="AZ963" s="56">
        <f t="shared" si="872"/>
        <v>399.64782775278638</v>
      </c>
      <c r="BA963" s="53">
        <f t="shared" si="873"/>
        <v>7.4403432051347793E-3</v>
      </c>
      <c r="BB963" s="56">
        <f t="shared" si="874"/>
        <v>277.13178436899409</v>
      </c>
      <c r="BC963" s="56">
        <f t="shared" si="875"/>
        <v>-0.15941180345384964</v>
      </c>
      <c r="BD963" s="53">
        <f t="shared" si="876"/>
        <v>-1.4246987123122664E-7</v>
      </c>
      <c r="BE963" s="32">
        <f t="shared" si="877"/>
        <v>6.1115908571355453</v>
      </c>
      <c r="BF963" s="53">
        <f t="shared" si="878"/>
        <v>1.4299263777349187E-6</v>
      </c>
      <c r="BG963" s="51">
        <f t="shared" si="899"/>
        <v>6.1115922870619226</v>
      </c>
      <c r="BH963" s="51">
        <f t="shared" si="879"/>
        <v>-8.9372221078304441E-3</v>
      </c>
      <c r="BI963" s="51">
        <f t="shared" si="880"/>
        <v>-8.3785892639536647E-2</v>
      </c>
    </row>
    <row r="964" spans="1:61" ht="12.75" customHeight="1" x14ac:dyDescent="0.2">
      <c r="A964" s="45">
        <f t="shared" si="881"/>
        <v>938</v>
      </c>
      <c r="B964" s="57">
        <f t="shared" si="900"/>
        <v>9.676281181482628E-2</v>
      </c>
      <c r="C964" s="16">
        <f t="shared" si="882"/>
        <v>8.6174271902564215E-2</v>
      </c>
      <c r="D964" s="34">
        <f t="shared" si="883"/>
        <v>1</v>
      </c>
      <c r="E964" s="49">
        <f t="shared" si="901"/>
        <v>7.460625824846874E-2</v>
      </c>
      <c r="F964" s="49">
        <f t="shared" si="884"/>
        <v>4.3126701929066799E-2</v>
      </c>
      <c r="G964" s="20">
        <f t="shared" si="855"/>
        <v>4.3126701929066799E-2</v>
      </c>
      <c r="H964" s="49">
        <f t="shared" si="885"/>
        <v>30.030390409687865</v>
      </c>
      <c r="I964" s="20">
        <f t="shared" si="856"/>
        <v>30.030390409687865</v>
      </c>
      <c r="J964" s="57">
        <f t="shared" si="886"/>
        <v>0</v>
      </c>
      <c r="K964" s="16">
        <f t="shared" si="857"/>
        <v>30.030390409687865</v>
      </c>
      <c r="L964" s="34">
        <f t="shared" si="887"/>
        <v>1</v>
      </c>
      <c r="M964" s="49">
        <f t="shared" si="902"/>
        <v>59.969637668492545</v>
      </c>
      <c r="N964" s="20">
        <f t="shared" si="903"/>
        <v>59.969637668492545</v>
      </c>
      <c r="O964" s="16">
        <f t="shared" si="888"/>
        <v>30.030362331507455</v>
      </c>
      <c r="P964" s="49">
        <f t="shared" si="904"/>
        <v>4.3126701929066792E-2</v>
      </c>
      <c r="Q964" s="20">
        <f t="shared" si="858"/>
        <v>4.3126701929066792E-2</v>
      </c>
      <c r="R964" s="49">
        <f t="shared" si="905"/>
        <v>8.6174271900358548E-2</v>
      </c>
      <c r="S964" s="20">
        <f t="shared" si="859"/>
        <v>8.6174271900358548E-2</v>
      </c>
      <c r="T964" s="57">
        <f t="shared" si="906"/>
        <v>-8.3785892639536647E-2</v>
      </c>
      <c r="U964" s="16">
        <f t="shared" si="889"/>
        <v>-9.1796343910679062E-3</v>
      </c>
      <c r="V964" s="16">
        <f t="shared" si="907"/>
        <v>-9.1796343910679062E-3</v>
      </c>
      <c r="W964" s="34">
        <f t="shared" si="860"/>
        <v>4</v>
      </c>
      <c r="X964" s="49">
        <f t="shared" si="908"/>
        <v>59.969610015390828</v>
      </c>
      <c r="Y964" s="20">
        <f t="shared" si="909"/>
        <v>59.969610015390828</v>
      </c>
      <c r="Z964" s="16">
        <f t="shared" si="890"/>
        <v>30.030389984609172</v>
      </c>
      <c r="AA964" s="49">
        <f t="shared" si="861"/>
        <v>-5.3063583311660292E-3</v>
      </c>
      <c r="AB964" s="20">
        <f t="shared" si="891"/>
        <v>359.99469364166885</v>
      </c>
      <c r="AC964" s="49">
        <f t="shared" si="892"/>
        <v>1.0602977219917792E-2</v>
      </c>
      <c r="AD964" s="20">
        <f t="shared" si="893"/>
        <v>359.98939702278011</v>
      </c>
      <c r="AF964" s="58">
        <f t="shared" si="910"/>
        <v>6.1115922870619226</v>
      </c>
      <c r="AG964" s="51">
        <f t="shared" si="894"/>
        <v>366.69553722371535</v>
      </c>
      <c r="AH964" s="16">
        <f t="shared" si="895"/>
        <v>250.01968447071502</v>
      </c>
      <c r="AI964" s="52">
        <f t="shared" si="862"/>
        <v>159.85919845238195</v>
      </c>
      <c r="AJ964" s="52">
        <f t="shared" si="896"/>
        <v>4.8433060260208549E-2</v>
      </c>
      <c r="AK964" s="16">
        <f t="shared" si="911"/>
        <v>45.406219061715603</v>
      </c>
      <c r="AL964" s="16">
        <f t="shared" si="912"/>
        <v>45.400912703384449</v>
      </c>
      <c r="AM964" s="32">
        <f t="shared" si="863"/>
        <v>6.1115922086233141</v>
      </c>
      <c r="AN964" s="32">
        <f t="shared" si="864"/>
        <v>-9.7916780222313967E-4</v>
      </c>
      <c r="AO964" s="32">
        <f t="shared" si="865"/>
        <v>4.2912038076055872</v>
      </c>
      <c r="AP964" s="32">
        <f t="shared" si="866"/>
        <v>-9.7916780222313967E-4</v>
      </c>
      <c r="AQ964" s="32">
        <f t="shared" si="867"/>
        <v>4.3516811930674004</v>
      </c>
      <c r="AR964" s="56">
        <f t="shared" si="914"/>
        <v>5156.350289888961</v>
      </c>
      <c r="AS964" s="56">
        <f t="shared" si="914"/>
        <v>-0.35486205527421205</v>
      </c>
      <c r="AT964" s="56">
        <f t="shared" si="914"/>
        <v>2156.6239453798485</v>
      </c>
      <c r="AU964" s="55">
        <f t="shared" si="898"/>
        <v>0.31005890174502254</v>
      </c>
      <c r="AV964" s="56">
        <f t="shared" si="868"/>
        <v>11548.823828894539</v>
      </c>
      <c r="AW964" s="53">
        <f t="shared" si="869"/>
        <v>1.0321440496412581E-2</v>
      </c>
      <c r="AX964" s="53">
        <f t="shared" si="870"/>
        <v>9.6762832198701992E-2</v>
      </c>
      <c r="AY964" s="56">
        <f t="shared" si="871"/>
        <v>676.62005778279126</v>
      </c>
      <c r="AZ964" s="56">
        <f t="shared" si="872"/>
        <v>399.64799613095488</v>
      </c>
      <c r="BA964" s="53">
        <f t="shared" si="873"/>
        <v>7.4403432051347793E-3</v>
      </c>
      <c r="BB964" s="56">
        <f t="shared" si="874"/>
        <v>277.13190112914901</v>
      </c>
      <c r="BC964" s="56">
        <f t="shared" si="875"/>
        <v>-0.15983947731263015</v>
      </c>
      <c r="BD964" s="53">
        <f t="shared" si="876"/>
        <v>-1.4285209286268228E-7</v>
      </c>
      <c r="BE964" s="32">
        <f t="shared" si="877"/>
        <v>6.1115921442098298</v>
      </c>
      <c r="BF964" s="53">
        <f t="shared" si="878"/>
        <v>1.4318756602659595E-6</v>
      </c>
      <c r="BG964" s="51">
        <f t="shared" si="899"/>
        <v>6.1115935760854905</v>
      </c>
      <c r="BH964" s="51">
        <f t="shared" si="879"/>
        <v>-8.9372221075183535E-3</v>
      </c>
      <c r="BI964" s="51">
        <f t="shared" si="880"/>
        <v>-8.3785874986432696E-2</v>
      </c>
    </row>
    <row r="965" spans="1:61" ht="12.75" customHeight="1" x14ac:dyDescent="0.2">
      <c r="A965" s="45">
        <f t="shared" si="881"/>
        <v>939</v>
      </c>
      <c r="B965" s="57">
        <f t="shared" si="900"/>
        <v>9.6762832198701992E-2</v>
      </c>
      <c r="C965" s="16">
        <f t="shared" si="882"/>
        <v>8.6159854978802741E-2</v>
      </c>
      <c r="D965" s="34">
        <f t="shared" si="883"/>
        <v>1</v>
      </c>
      <c r="E965" s="49">
        <f t="shared" si="901"/>
        <v>7.4593755840366677E-2</v>
      </c>
      <c r="F965" s="49">
        <f t="shared" si="884"/>
        <v>4.3119522841431029E-2</v>
      </c>
      <c r="G965" s="20">
        <f t="shared" si="855"/>
        <v>4.3119522841431029E-2</v>
      </c>
      <c r="H965" s="49">
        <f t="shared" si="885"/>
        <v>30.030418053411029</v>
      </c>
      <c r="I965" s="20">
        <f t="shared" si="856"/>
        <v>30.030418053411029</v>
      </c>
      <c r="J965" s="57">
        <f t="shared" si="886"/>
        <v>0</v>
      </c>
      <c r="K965" s="16">
        <f t="shared" si="857"/>
        <v>30.030418053411029</v>
      </c>
      <c r="L965" s="34">
        <f t="shared" si="887"/>
        <v>1</v>
      </c>
      <c r="M965" s="49">
        <f t="shared" si="902"/>
        <v>59.969610015390828</v>
      </c>
      <c r="N965" s="20">
        <f t="shared" si="903"/>
        <v>59.969610015390828</v>
      </c>
      <c r="O965" s="16">
        <f t="shared" si="888"/>
        <v>30.030389984609172</v>
      </c>
      <c r="P965" s="49">
        <f t="shared" si="904"/>
        <v>4.3119522841431029E-2</v>
      </c>
      <c r="Q965" s="20">
        <f t="shared" si="858"/>
        <v>4.3119522841431029E-2</v>
      </c>
      <c r="R965" s="49">
        <f t="shared" si="905"/>
        <v>8.6159854977725325E-2</v>
      </c>
      <c r="S965" s="20">
        <f t="shared" si="859"/>
        <v>8.6159854977725325E-2</v>
      </c>
      <c r="T965" s="57">
        <f t="shared" si="906"/>
        <v>-8.3785874986432696E-2</v>
      </c>
      <c r="U965" s="16">
        <f t="shared" si="889"/>
        <v>-9.192119146066019E-3</v>
      </c>
      <c r="V965" s="16">
        <f t="shared" si="907"/>
        <v>-9.192119146066019E-3</v>
      </c>
      <c r="W965" s="34">
        <f t="shared" si="860"/>
        <v>4</v>
      </c>
      <c r="X965" s="49">
        <f t="shared" si="908"/>
        <v>59.96958237282518</v>
      </c>
      <c r="Y965" s="20">
        <f t="shared" si="909"/>
        <v>59.96958237282518</v>
      </c>
      <c r="Z965" s="16">
        <f t="shared" si="890"/>
        <v>30.03041762717482</v>
      </c>
      <c r="AA965" s="49">
        <f t="shared" si="861"/>
        <v>-5.3135811567104826E-3</v>
      </c>
      <c r="AB965" s="20">
        <f t="shared" si="891"/>
        <v>359.99468641884329</v>
      </c>
      <c r="AC965" s="49">
        <f t="shared" si="892"/>
        <v>1.0617400765992525E-2</v>
      </c>
      <c r="AD965" s="20">
        <f t="shared" si="893"/>
        <v>359.98938259923403</v>
      </c>
      <c r="AF965" s="58">
        <f t="shared" si="910"/>
        <v>6.1115935760854905</v>
      </c>
      <c r="AG965" s="51">
        <f t="shared" si="894"/>
        <v>366.69561456512946</v>
      </c>
      <c r="AH965" s="16">
        <f t="shared" si="895"/>
        <v>250.01973720349739</v>
      </c>
      <c r="AI965" s="52">
        <f t="shared" si="862"/>
        <v>159.85926588564206</v>
      </c>
      <c r="AJ965" s="52">
        <f t="shared" si="896"/>
        <v>4.8433103998149818E-2</v>
      </c>
      <c r="AK965" s="16">
        <f t="shared" si="911"/>
        <v>45.454652165713753</v>
      </c>
      <c r="AL965" s="16">
        <f t="shared" si="912"/>
        <v>45.44933858455704</v>
      </c>
      <c r="AM965" s="32">
        <f t="shared" si="863"/>
        <v>6.1115934974333594</v>
      </c>
      <c r="AN965" s="32">
        <f t="shared" si="864"/>
        <v>-9.8049972546213559E-4</v>
      </c>
      <c r="AO965" s="32">
        <f t="shared" si="865"/>
        <v>4.2875251774063088</v>
      </c>
      <c r="AP965" s="32">
        <f t="shared" si="866"/>
        <v>-9.8049972546213559E-4</v>
      </c>
      <c r="AQ965" s="32">
        <f t="shared" si="867"/>
        <v>4.3553074439098687</v>
      </c>
      <c r="AR965" s="56">
        <f t="shared" si="914"/>
        <v>5160.6378150663677</v>
      </c>
      <c r="AS965" s="56">
        <f t="shared" si="914"/>
        <v>-0.35584255499967421</v>
      </c>
      <c r="AT965" s="56">
        <f t="shared" si="914"/>
        <v>2160.9792528237585</v>
      </c>
      <c r="AU965" s="55">
        <f t="shared" si="898"/>
        <v>0.31005890174502254</v>
      </c>
      <c r="AV965" s="56">
        <f t="shared" si="868"/>
        <v>11548.828700524378</v>
      </c>
      <c r="AW965" s="53">
        <f t="shared" si="869"/>
        <v>1.0321444850296426E-2</v>
      </c>
      <c r="AX965" s="53">
        <f t="shared" si="870"/>
        <v>9.6762852607388566E-2</v>
      </c>
      <c r="AY965" s="56">
        <f t="shared" si="871"/>
        <v>676.61991507382493</v>
      </c>
      <c r="AZ965" s="56">
        <f t="shared" si="872"/>
        <v>399.64816471410518</v>
      </c>
      <c r="BA965" s="53">
        <f t="shared" si="873"/>
        <v>7.4403432051347793E-3</v>
      </c>
      <c r="BB965" s="56">
        <f t="shared" si="874"/>
        <v>277.13201803144653</v>
      </c>
      <c r="BC965" s="56">
        <f t="shared" si="875"/>
        <v>-0.16026767172678547</v>
      </c>
      <c r="BD965" s="53">
        <f t="shared" si="876"/>
        <v>-1.4323477972604431E-7</v>
      </c>
      <c r="BE965" s="32">
        <f t="shared" si="877"/>
        <v>6.1115934328507109</v>
      </c>
      <c r="BF965" s="53">
        <f t="shared" si="878"/>
        <v>1.4338230816872642E-6</v>
      </c>
      <c r="BG965" s="51">
        <f t="shared" si="899"/>
        <v>6.1115948666737925</v>
      </c>
      <c r="BH965" s="51">
        <f t="shared" si="879"/>
        <v>-8.9372221072061345E-3</v>
      </c>
      <c r="BI965" s="51">
        <f t="shared" si="880"/>
        <v>-8.3785857311851591E-2</v>
      </c>
    </row>
    <row r="966" spans="1:61" ht="12.75" customHeight="1" x14ac:dyDescent="0.2">
      <c r="A966" s="45">
        <f t="shared" si="881"/>
        <v>940</v>
      </c>
      <c r="B966" s="57">
        <f t="shared" si="900"/>
        <v>9.6762852607388566E-2</v>
      </c>
      <c r="C966" s="16">
        <f t="shared" si="882"/>
        <v>8.6145451841446175E-2</v>
      </c>
      <c r="D966" s="34">
        <f t="shared" si="883"/>
        <v>1</v>
      </c>
      <c r="E966" s="49">
        <f t="shared" si="901"/>
        <v>7.4581265382850828E-2</v>
      </c>
      <c r="F966" s="49">
        <f t="shared" si="884"/>
        <v>4.3112350627578087E-2</v>
      </c>
      <c r="G966" s="20">
        <f t="shared" si="855"/>
        <v>4.3112350627578087E-2</v>
      </c>
      <c r="H966" s="49">
        <f t="shared" si="885"/>
        <v>30.030445686608658</v>
      </c>
      <c r="I966" s="20">
        <f t="shared" si="856"/>
        <v>30.030445686608658</v>
      </c>
      <c r="J966" s="57">
        <f t="shared" si="886"/>
        <v>0</v>
      </c>
      <c r="K966" s="16">
        <f t="shared" si="857"/>
        <v>30.030445686608658</v>
      </c>
      <c r="L966" s="34">
        <f t="shared" si="887"/>
        <v>1</v>
      </c>
      <c r="M966" s="49">
        <f t="shared" si="902"/>
        <v>59.96958237282518</v>
      </c>
      <c r="N966" s="20">
        <f t="shared" si="903"/>
        <v>59.96958237282518</v>
      </c>
      <c r="O966" s="16">
        <f t="shared" si="888"/>
        <v>30.03041762717482</v>
      </c>
      <c r="P966" s="49">
        <f t="shared" si="904"/>
        <v>4.311235062757808E-2</v>
      </c>
      <c r="Q966" s="20">
        <f t="shared" si="858"/>
        <v>4.311235062757808E-2</v>
      </c>
      <c r="R966" s="49">
        <f t="shared" si="905"/>
        <v>8.614545184212237E-2</v>
      </c>
      <c r="S966" s="20">
        <f t="shared" si="859"/>
        <v>8.614545184212237E-2</v>
      </c>
      <c r="T966" s="57">
        <f t="shared" si="906"/>
        <v>-8.3785857311851591E-2</v>
      </c>
      <c r="U966" s="16">
        <f t="shared" si="889"/>
        <v>-9.2045919290007633E-3</v>
      </c>
      <c r="V966" s="16">
        <f t="shared" si="907"/>
        <v>-9.2045919290007633E-3</v>
      </c>
      <c r="W966" s="34">
        <f t="shared" si="860"/>
        <v>4</v>
      </c>
      <c r="X966" s="49">
        <f t="shared" si="908"/>
        <v>59.969554740785526</v>
      </c>
      <c r="Y966" s="20">
        <f t="shared" si="909"/>
        <v>59.969554740785526</v>
      </c>
      <c r="Z966" s="16">
        <f t="shared" si="890"/>
        <v>30.030445259214474</v>
      </c>
      <c r="AA966" s="49">
        <f t="shared" si="861"/>
        <v>-5.32079707551585E-3</v>
      </c>
      <c r="AB966" s="20">
        <f t="shared" si="891"/>
        <v>359.99467920292449</v>
      </c>
      <c r="AC966" s="49">
        <f t="shared" si="892"/>
        <v>1.0631810469377286E-2</v>
      </c>
      <c r="AD966" s="20">
        <f t="shared" si="893"/>
        <v>359.98936818953064</v>
      </c>
      <c r="AF966" s="58">
        <f t="shared" si="910"/>
        <v>6.1115948666737925</v>
      </c>
      <c r="AG966" s="51">
        <f t="shared" si="894"/>
        <v>366.69569200042753</v>
      </c>
      <c r="AH966" s="16">
        <f t="shared" si="895"/>
        <v>250.01979000029152</v>
      </c>
      <c r="AI966" s="52">
        <f t="shared" si="862"/>
        <v>159.85933340077298</v>
      </c>
      <c r="AJ966" s="52">
        <f t="shared" si="896"/>
        <v>4.843314770306506E-2</v>
      </c>
      <c r="AK966" s="16">
        <f t="shared" si="911"/>
        <v>45.503085313416818</v>
      </c>
      <c r="AL966" s="16">
        <f t="shared" si="912"/>
        <v>45.497764516341306</v>
      </c>
      <c r="AM966" s="32">
        <f t="shared" si="863"/>
        <v>6.1115947878080537</v>
      </c>
      <c r="AN966" s="32">
        <f t="shared" si="864"/>
        <v>-9.8183037248472768E-4</v>
      </c>
      <c r="AO966" s="32">
        <f t="shared" si="865"/>
        <v>4.2838434801161958</v>
      </c>
      <c r="AP966" s="32">
        <f t="shared" si="866"/>
        <v>-9.8183037248472768E-4</v>
      </c>
      <c r="AQ966" s="32">
        <f t="shared" si="867"/>
        <v>4.3589305899760014</v>
      </c>
      <c r="AR966" s="56">
        <f t="shared" si="914"/>
        <v>5164.9216585464837</v>
      </c>
      <c r="AS966" s="56">
        <f t="shared" si="914"/>
        <v>-0.35682438537215894</v>
      </c>
      <c r="AT966" s="56">
        <f t="shared" si="914"/>
        <v>2165.3381834137344</v>
      </c>
      <c r="AU966" s="55">
        <f t="shared" si="898"/>
        <v>0.31005890174502254</v>
      </c>
      <c r="AV966" s="56">
        <f t="shared" si="868"/>
        <v>11548.833578068872</v>
      </c>
      <c r="AW966" s="53">
        <f t="shared" si="869"/>
        <v>1.032144920946633E-2</v>
      </c>
      <c r="AX966" s="53">
        <f t="shared" si="870"/>
        <v>9.6762873040849004E-2</v>
      </c>
      <c r="AY966" s="56">
        <f t="shared" si="871"/>
        <v>676.61977219168602</v>
      </c>
      <c r="AZ966" s="56">
        <f t="shared" si="872"/>
        <v>399.64833350193248</v>
      </c>
      <c r="BA966" s="53">
        <f t="shared" si="873"/>
        <v>7.4403432051347793E-3</v>
      </c>
      <c r="BB966" s="56">
        <f t="shared" si="874"/>
        <v>277.13213507567525</v>
      </c>
      <c r="BC966" s="56">
        <f t="shared" si="875"/>
        <v>-0.16069638592171032</v>
      </c>
      <c r="BD966" s="53">
        <f t="shared" si="876"/>
        <v>-1.4361793112903078E-7</v>
      </c>
      <c r="BE966" s="32">
        <f t="shared" si="877"/>
        <v>6.1115947230558616</v>
      </c>
      <c r="BF966" s="53">
        <f t="shared" si="878"/>
        <v>1.4357686356587463E-6</v>
      </c>
      <c r="BG966" s="51">
        <f t="shared" si="899"/>
        <v>6.1115961588244971</v>
      </c>
      <c r="BH966" s="51">
        <f t="shared" si="879"/>
        <v>-8.9372221068937923E-3</v>
      </c>
      <c r="BI966" s="51">
        <f t="shared" si="880"/>
        <v>-8.378583961582535E-2</v>
      </c>
    </row>
    <row r="967" spans="1:61" ht="12.75" customHeight="1" x14ac:dyDescent="0.2">
      <c r="A967" s="45">
        <f t="shared" si="881"/>
        <v>941</v>
      </c>
      <c r="B967" s="57">
        <f t="shared" si="900"/>
        <v>9.6762873040849004E-2</v>
      </c>
      <c r="C967" s="16">
        <f t="shared" si="882"/>
        <v>8.6131062571496386E-2</v>
      </c>
      <c r="D967" s="34">
        <f t="shared" si="883"/>
        <v>1</v>
      </c>
      <c r="E967" s="49">
        <f t="shared" si="901"/>
        <v>7.4568786946027754E-2</v>
      </c>
      <c r="F967" s="49">
        <f t="shared" si="884"/>
        <v>4.3105185328083495E-2</v>
      </c>
      <c r="G967" s="20">
        <f t="shared" si="855"/>
        <v>4.3105185328083495E-2</v>
      </c>
      <c r="H967" s="49">
        <f t="shared" si="885"/>
        <v>30.03047330929088</v>
      </c>
      <c r="I967" s="20">
        <f t="shared" si="856"/>
        <v>30.03047330929088</v>
      </c>
      <c r="J967" s="57">
        <f t="shared" si="886"/>
        <v>0</v>
      </c>
      <c r="K967" s="16">
        <f t="shared" si="857"/>
        <v>30.03047330929088</v>
      </c>
      <c r="L967" s="34">
        <f t="shared" si="887"/>
        <v>1</v>
      </c>
      <c r="M967" s="49">
        <f t="shared" si="902"/>
        <v>59.969554740785526</v>
      </c>
      <c r="N967" s="20">
        <f t="shared" si="903"/>
        <v>59.969554740785526</v>
      </c>
      <c r="O967" s="16">
        <f t="shared" si="888"/>
        <v>30.030445259214474</v>
      </c>
      <c r="P967" s="49">
        <f t="shared" si="904"/>
        <v>4.3105185328083474E-2</v>
      </c>
      <c r="Q967" s="20">
        <f t="shared" si="858"/>
        <v>4.3105185328083474E-2</v>
      </c>
      <c r="R967" s="49">
        <f t="shared" si="905"/>
        <v>8.6131062572376557E-2</v>
      </c>
      <c r="S967" s="20">
        <f t="shared" si="859"/>
        <v>8.6131062572376557E-2</v>
      </c>
      <c r="T967" s="57">
        <f t="shared" si="906"/>
        <v>-8.378583961582535E-2</v>
      </c>
      <c r="U967" s="16">
        <f t="shared" si="889"/>
        <v>-9.2170526697975957E-3</v>
      </c>
      <c r="V967" s="16">
        <f t="shared" si="907"/>
        <v>-9.2170526697975957E-3</v>
      </c>
      <c r="W967" s="34">
        <f t="shared" si="860"/>
        <v>4</v>
      </c>
      <c r="X967" s="49">
        <f t="shared" si="908"/>
        <v>59.969527119261741</v>
      </c>
      <c r="Y967" s="20">
        <f t="shared" si="909"/>
        <v>59.969527119261741</v>
      </c>
      <c r="Z967" s="16">
        <f t="shared" si="890"/>
        <v>30.030472880738259</v>
      </c>
      <c r="AA967" s="49">
        <f t="shared" si="861"/>
        <v>-5.328006047044768E-3</v>
      </c>
      <c r="AB967" s="20">
        <f t="shared" si="891"/>
        <v>359.99467199395298</v>
      </c>
      <c r="AC967" s="49">
        <f t="shared" si="892"/>
        <v>1.0646206249311427E-2</v>
      </c>
      <c r="AD967" s="20">
        <f t="shared" si="893"/>
        <v>359.98935379375069</v>
      </c>
      <c r="AF967" s="58">
        <f t="shared" si="910"/>
        <v>6.1115961588244971</v>
      </c>
      <c r="AG967" s="51">
        <f t="shared" si="894"/>
        <v>366.69576952946983</v>
      </c>
      <c r="AH967" s="16">
        <f t="shared" si="895"/>
        <v>250.01984286100216</v>
      </c>
      <c r="AI967" s="52">
        <f t="shared" si="862"/>
        <v>159.8594009976529</v>
      </c>
      <c r="AJ967" s="52">
        <f t="shared" si="896"/>
        <v>4.8433191375124807E-2</v>
      </c>
      <c r="AK967" s="16">
        <f t="shared" si="911"/>
        <v>45.551518504791943</v>
      </c>
      <c r="AL967" s="16">
        <f t="shared" si="912"/>
        <v>45.54619049874492</v>
      </c>
      <c r="AM967" s="32">
        <f t="shared" si="863"/>
        <v>6.1115960797450679</v>
      </c>
      <c r="AN967" s="32">
        <f t="shared" si="864"/>
        <v>-9.8315973581607858E-4</v>
      </c>
      <c r="AO967" s="32">
        <f t="shared" si="865"/>
        <v>4.2801587183493268</v>
      </c>
      <c r="AP967" s="32">
        <f t="shared" si="866"/>
        <v>-9.8315973581607858E-4</v>
      </c>
      <c r="AQ967" s="32">
        <f t="shared" si="867"/>
        <v>4.3625506286682256</v>
      </c>
      <c r="AR967" s="56">
        <f t="shared" si="914"/>
        <v>5169.2018172648332</v>
      </c>
      <c r="AS967" s="56">
        <f t="shared" si="914"/>
        <v>-0.35780754510797502</v>
      </c>
      <c r="AT967" s="56">
        <f t="shared" si="914"/>
        <v>2169.7007340424025</v>
      </c>
      <c r="AU967" s="55">
        <f t="shared" si="898"/>
        <v>0.31005890174502254</v>
      </c>
      <c r="AV967" s="56">
        <f t="shared" si="868"/>
        <v>11548.838461519214</v>
      </c>
      <c r="AW967" s="53">
        <f t="shared" si="869"/>
        <v>1.0321453573914421E-2</v>
      </c>
      <c r="AX967" s="53">
        <f t="shared" si="870"/>
        <v>9.676289349904646E-2</v>
      </c>
      <c r="AY967" s="56">
        <f t="shared" si="871"/>
        <v>676.61962913663251</v>
      </c>
      <c r="AZ967" s="56">
        <f t="shared" si="872"/>
        <v>399.64850249413223</v>
      </c>
      <c r="BA967" s="53">
        <f t="shared" si="873"/>
        <v>7.4403432051347793E-3</v>
      </c>
      <c r="BB967" s="56">
        <f t="shared" si="874"/>
        <v>277.13225226162399</v>
      </c>
      <c r="BC967" s="56">
        <f t="shared" si="875"/>
        <v>-0.16112561912370893</v>
      </c>
      <c r="BD967" s="53">
        <f t="shared" si="876"/>
        <v>-1.4400154638017254E-7</v>
      </c>
      <c r="BE967" s="32">
        <f t="shared" si="877"/>
        <v>6.1115960148229505</v>
      </c>
      <c r="BF967" s="53">
        <f t="shared" si="878"/>
        <v>1.4377123112499013E-6</v>
      </c>
      <c r="BG967" s="51">
        <f t="shared" si="899"/>
        <v>6.1115974525352614</v>
      </c>
      <c r="BH967" s="51">
        <f t="shared" si="879"/>
        <v>-8.9372221065813287E-3</v>
      </c>
      <c r="BI967" s="51">
        <f t="shared" si="880"/>
        <v>-8.3785821898385945E-2</v>
      </c>
    </row>
    <row r="968" spans="1:61" ht="12.75" customHeight="1" x14ac:dyDescent="0.2">
      <c r="A968" s="45">
        <f t="shared" si="881"/>
        <v>942</v>
      </c>
      <c r="B968" s="57">
        <f t="shared" si="900"/>
        <v>9.676289349904646E-2</v>
      </c>
      <c r="C968" s="16">
        <f t="shared" si="882"/>
        <v>8.6116687249727875E-2</v>
      </c>
      <c r="D968" s="34">
        <f t="shared" si="883"/>
        <v>1</v>
      </c>
      <c r="E968" s="49">
        <f t="shared" si="901"/>
        <v>7.4556320599807144E-2</v>
      </c>
      <c r="F968" s="49">
        <f t="shared" si="884"/>
        <v>4.3098026983409199E-2</v>
      </c>
      <c r="G968" s="20">
        <f t="shared" si="855"/>
        <v>4.3098026983409199E-2</v>
      </c>
      <c r="H968" s="49">
        <f t="shared" si="885"/>
        <v>30.030500921467866</v>
      </c>
      <c r="I968" s="20">
        <f t="shared" si="856"/>
        <v>30.030500921467866</v>
      </c>
      <c r="J968" s="57">
        <f t="shared" si="886"/>
        <v>0</v>
      </c>
      <c r="K968" s="16">
        <f t="shared" si="857"/>
        <v>30.030500921467866</v>
      </c>
      <c r="L968" s="34">
        <f t="shared" si="887"/>
        <v>1</v>
      </c>
      <c r="M968" s="49">
        <f t="shared" si="902"/>
        <v>59.969527119261741</v>
      </c>
      <c r="N968" s="20">
        <f t="shared" si="903"/>
        <v>59.969527119261741</v>
      </c>
      <c r="O968" s="16">
        <f t="shared" si="888"/>
        <v>30.030472880738259</v>
      </c>
      <c r="P968" s="49">
        <f t="shared" si="904"/>
        <v>4.3098026983409199E-2</v>
      </c>
      <c r="Q968" s="20">
        <f t="shared" si="858"/>
        <v>4.3098026983409199E-2</v>
      </c>
      <c r="R968" s="49">
        <f t="shared" si="905"/>
        <v>8.6116687251640289E-2</v>
      </c>
      <c r="S968" s="20">
        <f t="shared" si="859"/>
        <v>8.6116687251640289E-2</v>
      </c>
      <c r="T968" s="57">
        <f t="shared" si="906"/>
        <v>-8.3785821898385945E-2</v>
      </c>
      <c r="U968" s="16">
        <f t="shared" si="889"/>
        <v>-9.2295012985788016E-3</v>
      </c>
      <c r="V968" s="16">
        <f t="shared" si="907"/>
        <v>-9.2295012985788016E-3</v>
      </c>
      <c r="W968" s="34">
        <f t="shared" si="860"/>
        <v>4</v>
      </c>
      <c r="X968" s="49">
        <f t="shared" si="908"/>
        <v>59.969499508243622</v>
      </c>
      <c r="Y968" s="20">
        <f t="shared" si="909"/>
        <v>59.969499508243622</v>
      </c>
      <c r="Z968" s="16">
        <f t="shared" si="890"/>
        <v>30.030500491756378</v>
      </c>
      <c r="AA968" s="49">
        <f t="shared" si="861"/>
        <v>-5.3352080308735183E-3</v>
      </c>
      <c r="AB968" s="20">
        <f t="shared" si="891"/>
        <v>359.99466479196911</v>
      </c>
      <c r="AC968" s="49">
        <f t="shared" si="892"/>
        <v>1.0660588093861509E-2</v>
      </c>
      <c r="AD968" s="20">
        <f t="shared" si="893"/>
        <v>359.98933941190614</v>
      </c>
      <c r="AF968" s="58">
        <f t="shared" si="910"/>
        <v>6.1115974525352614</v>
      </c>
      <c r="AG968" s="51">
        <f t="shared" si="894"/>
        <v>366.69584715211568</v>
      </c>
      <c r="AH968" s="16">
        <f t="shared" si="895"/>
        <v>250.01989578553344</v>
      </c>
      <c r="AI968" s="52">
        <f t="shared" si="862"/>
        <v>159.85946867615925</v>
      </c>
      <c r="AJ968" s="52">
        <f t="shared" si="896"/>
        <v>4.8433235014272213E-2</v>
      </c>
      <c r="AK968" s="16">
        <f t="shared" si="911"/>
        <v>45.599951739806215</v>
      </c>
      <c r="AL968" s="16">
        <f t="shared" si="912"/>
        <v>45.59461653177533</v>
      </c>
      <c r="AM968" s="32">
        <f t="shared" si="863"/>
        <v>6.1115973732420601</v>
      </c>
      <c r="AN968" s="32">
        <f t="shared" si="864"/>
        <v>-9.8448780800233521E-4</v>
      </c>
      <c r="AO968" s="32">
        <f t="shared" si="865"/>
        <v>4.276470894721994</v>
      </c>
      <c r="AP968" s="32">
        <f t="shared" si="866"/>
        <v>-9.8448780800233521E-4</v>
      </c>
      <c r="AQ968" s="32">
        <f t="shared" si="867"/>
        <v>4.3661675573911403</v>
      </c>
      <c r="AR968" s="56">
        <f t="shared" si="914"/>
        <v>5173.4782881595547</v>
      </c>
      <c r="AS968" s="56">
        <f t="shared" si="914"/>
        <v>-0.35879203291597733</v>
      </c>
      <c r="AT968" s="56">
        <f t="shared" si="914"/>
        <v>2174.0669015997937</v>
      </c>
      <c r="AU968" s="55">
        <f t="shared" si="898"/>
        <v>0.31005890174502254</v>
      </c>
      <c r="AV968" s="56">
        <f t="shared" si="868"/>
        <v>11548.843350866557</v>
      </c>
      <c r="AW968" s="53">
        <f t="shared" si="869"/>
        <v>1.0321457943632794E-2</v>
      </c>
      <c r="AX968" s="53">
        <f t="shared" si="870"/>
        <v>9.6762913981943838E-2</v>
      </c>
      <c r="AY968" s="56">
        <f t="shared" si="871"/>
        <v>676.61948590892416</v>
      </c>
      <c r="AZ968" s="56">
        <f t="shared" si="872"/>
        <v>399.64867169039815</v>
      </c>
      <c r="BA968" s="53">
        <f t="shared" si="873"/>
        <v>7.4403432051347793E-3</v>
      </c>
      <c r="BB968" s="56">
        <f t="shared" si="874"/>
        <v>277.13236958908038</v>
      </c>
      <c r="BC968" s="56">
        <f t="shared" si="875"/>
        <v>-0.16155537055436753</v>
      </c>
      <c r="BD968" s="53">
        <f t="shared" si="876"/>
        <v>-1.443856247837839E-7</v>
      </c>
      <c r="BE968" s="32">
        <f t="shared" si="877"/>
        <v>6.1115973081496371</v>
      </c>
      <c r="BF968" s="53">
        <f t="shared" si="878"/>
        <v>1.4396540975609274E-6</v>
      </c>
      <c r="BG968" s="51">
        <f t="shared" si="899"/>
        <v>6.1115987478037344</v>
      </c>
      <c r="BH968" s="51">
        <f t="shared" si="879"/>
        <v>-8.9372221062687471E-3</v>
      </c>
      <c r="BI968" s="51">
        <f t="shared" si="880"/>
        <v>-8.3785804159565574E-2</v>
      </c>
    </row>
    <row r="969" spans="1:61" ht="12.75" customHeight="1" x14ac:dyDescent="0.2">
      <c r="A969" s="45">
        <f t="shared" si="881"/>
        <v>943</v>
      </c>
      <c r="B969" s="57">
        <f t="shared" si="900"/>
        <v>9.6762913981943838E-2</v>
      </c>
      <c r="C969" s="16">
        <f t="shared" si="882"/>
        <v>8.6102325888077758E-2</v>
      </c>
      <c r="D969" s="34">
        <f t="shared" si="883"/>
        <v>1</v>
      </c>
      <c r="E969" s="49">
        <f t="shared" si="901"/>
        <v>7.4543866354501956E-2</v>
      </c>
      <c r="F969" s="49">
        <f t="shared" si="884"/>
        <v>4.309087559956689E-2</v>
      </c>
      <c r="G969" s="20">
        <f t="shared" si="855"/>
        <v>4.309087559956689E-2</v>
      </c>
      <c r="H969" s="49">
        <f t="shared" si="885"/>
        <v>30.030528523149826</v>
      </c>
      <c r="I969" s="20">
        <f t="shared" si="856"/>
        <v>30.030528523149826</v>
      </c>
      <c r="J969" s="57">
        <f t="shared" si="886"/>
        <v>0</v>
      </c>
      <c r="K969" s="16">
        <f t="shared" si="857"/>
        <v>30.030528523149826</v>
      </c>
      <c r="L969" s="34">
        <f t="shared" si="887"/>
        <v>1</v>
      </c>
      <c r="M969" s="49">
        <f t="shared" si="902"/>
        <v>59.969499508243622</v>
      </c>
      <c r="N969" s="20">
        <f t="shared" si="903"/>
        <v>59.969499508243622</v>
      </c>
      <c r="O969" s="16">
        <f t="shared" si="888"/>
        <v>30.030500491756378</v>
      </c>
      <c r="P969" s="49">
        <f t="shared" si="904"/>
        <v>4.3090875599566883E-2</v>
      </c>
      <c r="Q969" s="20">
        <f t="shared" si="858"/>
        <v>4.3090875599566883E-2</v>
      </c>
      <c r="R969" s="49">
        <f t="shared" si="905"/>
        <v>8.6102325886872624E-2</v>
      </c>
      <c r="S969" s="20">
        <f t="shared" si="859"/>
        <v>8.6102325886872624E-2</v>
      </c>
      <c r="T969" s="57">
        <f t="shared" si="906"/>
        <v>-8.3785804159565574E-2</v>
      </c>
      <c r="U969" s="16">
        <f t="shared" si="889"/>
        <v>-9.2419378050636186E-3</v>
      </c>
      <c r="V969" s="16">
        <f t="shared" si="907"/>
        <v>-9.2419378050636186E-3</v>
      </c>
      <c r="W969" s="34">
        <f t="shared" si="860"/>
        <v>4</v>
      </c>
      <c r="X969" s="49">
        <f t="shared" si="908"/>
        <v>59.969471907720973</v>
      </c>
      <c r="Y969" s="20">
        <f t="shared" si="909"/>
        <v>59.969471907720973</v>
      </c>
      <c r="Z969" s="16">
        <f t="shared" si="890"/>
        <v>30.030528092279027</v>
      </c>
      <c r="AA969" s="49">
        <f t="shared" si="861"/>
        <v>-5.3424030210288981E-3</v>
      </c>
      <c r="AB969" s="20">
        <f t="shared" si="891"/>
        <v>359.99465759697898</v>
      </c>
      <c r="AC969" s="49">
        <f t="shared" si="892"/>
        <v>1.0674955922763055E-2</v>
      </c>
      <c r="AD969" s="20">
        <f t="shared" si="893"/>
        <v>359.98932504407725</v>
      </c>
      <c r="AF969" s="58">
        <f t="shared" si="910"/>
        <v>6.1115987478037344</v>
      </c>
      <c r="AG969" s="51">
        <f t="shared" si="894"/>
        <v>366.69592486822404</v>
      </c>
      <c r="AH969" s="16">
        <f t="shared" si="895"/>
        <v>250.01994877378914</v>
      </c>
      <c r="AI969" s="52">
        <f t="shared" si="862"/>
        <v>159.85953643616909</v>
      </c>
      <c r="AJ969" s="52">
        <f t="shared" si="896"/>
        <v>4.8433278620564124E-2</v>
      </c>
      <c r="AK969" s="16">
        <f t="shared" si="911"/>
        <v>45.648385018426779</v>
      </c>
      <c r="AL969" s="16">
        <f t="shared" si="912"/>
        <v>45.643042615405761</v>
      </c>
      <c r="AM969" s="32">
        <f t="shared" si="863"/>
        <v>6.1115986682966819</v>
      </c>
      <c r="AN969" s="32">
        <f t="shared" si="864"/>
        <v>-9.8581458794669112E-4</v>
      </c>
      <c r="AO969" s="32">
        <f t="shared" si="865"/>
        <v>4.2727800118552972</v>
      </c>
      <c r="AP969" s="32">
        <f t="shared" si="866"/>
        <v>-9.8581458794669112E-4</v>
      </c>
      <c r="AQ969" s="32">
        <f t="shared" si="867"/>
        <v>4.3697813735489817</v>
      </c>
      <c r="AR969" s="56">
        <f t="shared" si="914"/>
        <v>5177.7510681714102</v>
      </c>
      <c r="AS969" s="56">
        <f t="shared" si="914"/>
        <v>-0.359777847503924</v>
      </c>
      <c r="AT969" s="56">
        <f t="shared" si="914"/>
        <v>2178.4366829733426</v>
      </c>
      <c r="AU969" s="55">
        <f t="shared" si="898"/>
        <v>0.31005890174502254</v>
      </c>
      <c r="AV969" s="56">
        <f t="shared" si="868"/>
        <v>11548.848246102012</v>
      </c>
      <c r="AW969" s="53">
        <f t="shared" si="869"/>
        <v>1.0321462318613504E-2</v>
      </c>
      <c r="AX969" s="53">
        <f t="shared" si="870"/>
        <v>9.6762934489503877E-2</v>
      </c>
      <c r="AY969" s="56">
        <f t="shared" si="871"/>
        <v>676.61934250882143</v>
      </c>
      <c r="AZ969" s="56">
        <f t="shared" si="872"/>
        <v>399.64884109042271</v>
      </c>
      <c r="BA969" s="53">
        <f t="shared" si="873"/>
        <v>7.4403432051347793E-3</v>
      </c>
      <c r="BB969" s="56">
        <f t="shared" si="874"/>
        <v>277.13248705783121</v>
      </c>
      <c r="BC969" s="56">
        <f t="shared" si="875"/>
        <v>-0.16198563943248701</v>
      </c>
      <c r="BD969" s="53">
        <f t="shared" si="876"/>
        <v>-1.4477016564168991E-7</v>
      </c>
      <c r="BE969" s="32">
        <f t="shared" si="877"/>
        <v>6.1115986030335687</v>
      </c>
      <c r="BF969" s="53">
        <f t="shared" si="878"/>
        <v>1.4415939929881905E-6</v>
      </c>
      <c r="BG969" s="51">
        <f t="shared" si="899"/>
        <v>6.1116000446275613</v>
      </c>
      <c r="BH969" s="51">
        <f t="shared" si="879"/>
        <v>-8.9372221059560476E-3</v>
      </c>
      <c r="BI969" s="51">
        <f t="shared" si="880"/>
        <v>-8.3785786399396531E-2</v>
      </c>
    </row>
    <row r="970" spans="1:61" ht="12.75" customHeight="1" x14ac:dyDescent="0.2">
      <c r="A970" s="45">
        <f t="shared" si="881"/>
        <v>944</v>
      </c>
      <c r="B970" s="57">
        <f t="shared" si="900"/>
        <v>9.6762934489503877E-2</v>
      </c>
      <c r="C970" s="16">
        <f t="shared" si="882"/>
        <v>8.6087978566752099E-2</v>
      </c>
      <c r="D970" s="34">
        <f t="shared" si="883"/>
        <v>1</v>
      </c>
      <c r="E970" s="49">
        <f t="shared" si="901"/>
        <v>7.4531424279529621E-2</v>
      </c>
      <c r="F970" s="49">
        <f t="shared" si="884"/>
        <v>4.3083731216734207E-2</v>
      </c>
      <c r="G970" s="20">
        <f t="shared" si="855"/>
        <v>4.3083731216734207E-2</v>
      </c>
      <c r="H970" s="49">
        <f t="shared" si="885"/>
        <v>30.030556114346982</v>
      </c>
      <c r="I970" s="20">
        <f t="shared" si="856"/>
        <v>30.030556114346982</v>
      </c>
      <c r="J970" s="57">
        <f t="shared" si="886"/>
        <v>0</v>
      </c>
      <c r="K970" s="16">
        <f t="shared" si="857"/>
        <v>30.030556114346982</v>
      </c>
      <c r="L970" s="34">
        <f t="shared" si="887"/>
        <v>1</v>
      </c>
      <c r="M970" s="49">
        <f t="shared" si="902"/>
        <v>59.969471907720973</v>
      </c>
      <c r="N970" s="20">
        <f t="shared" si="903"/>
        <v>59.969471907720973</v>
      </c>
      <c r="O970" s="16">
        <f t="shared" si="888"/>
        <v>30.030528092279027</v>
      </c>
      <c r="P970" s="49">
        <f t="shared" si="904"/>
        <v>4.30837312167342E-2</v>
      </c>
      <c r="Q970" s="20">
        <f t="shared" si="858"/>
        <v>4.30837312167342E-2</v>
      </c>
      <c r="R970" s="49">
        <f t="shared" si="905"/>
        <v>8.6087978569749896E-2</v>
      </c>
      <c r="S970" s="20">
        <f t="shared" si="859"/>
        <v>8.6087978569749896E-2</v>
      </c>
      <c r="T970" s="57">
        <f t="shared" si="906"/>
        <v>-8.3785786399396531E-2</v>
      </c>
      <c r="U970" s="16">
        <f t="shared" si="889"/>
        <v>-9.2543621198669102E-3</v>
      </c>
      <c r="V970" s="16">
        <f t="shared" si="907"/>
        <v>-9.2543621198669102E-3</v>
      </c>
      <c r="W970" s="34">
        <f t="shared" si="860"/>
        <v>4</v>
      </c>
      <c r="X970" s="49">
        <f t="shared" si="908"/>
        <v>59.969444317683546</v>
      </c>
      <c r="Y970" s="20">
        <f t="shared" si="909"/>
        <v>59.969444317683546</v>
      </c>
      <c r="Z970" s="16">
        <f t="shared" si="890"/>
        <v>30.030555682316454</v>
      </c>
      <c r="AA970" s="49">
        <f t="shared" si="861"/>
        <v>-5.3495909773717525E-3</v>
      </c>
      <c r="AB970" s="20">
        <f t="shared" si="891"/>
        <v>359.99465040902265</v>
      </c>
      <c r="AC970" s="49">
        <f t="shared" si="892"/>
        <v>1.0689309656145975E-2</v>
      </c>
      <c r="AD970" s="20">
        <f t="shared" si="893"/>
        <v>359.98931069034387</v>
      </c>
      <c r="AF970" s="58">
        <f t="shared" si="910"/>
        <v>6.1116000446275613</v>
      </c>
      <c r="AG970" s="51">
        <f t="shared" si="894"/>
        <v>366.69600267765367</v>
      </c>
      <c r="AH970" s="16">
        <f t="shared" si="895"/>
        <v>250.02000182567298</v>
      </c>
      <c r="AI970" s="52">
        <f t="shared" si="862"/>
        <v>159.85960427755933</v>
      </c>
      <c r="AJ970" s="52">
        <f t="shared" si="896"/>
        <v>4.8433322194057382E-2</v>
      </c>
      <c r="AK970" s="16">
        <f t="shared" si="911"/>
        <v>45.696818340620837</v>
      </c>
      <c r="AL970" s="16">
        <f t="shared" si="912"/>
        <v>45.691468749643491</v>
      </c>
      <c r="AM970" s="32">
        <f t="shared" si="863"/>
        <v>6.1115999649065786</v>
      </c>
      <c r="AN970" s="32">
        <f t="shared" si="864"/>
        <v>-9.8714006824781654E-4</v>
      </c>
      <c r="AO970" s="32">
        <f t="shared" si="865"/>
        <v>4.2690860723699418</v>
      </c>
      <c r="AP970" s="32">
        <f t="shared" si="866"/>
        <v>-9.8714006824781654E-4</v>
      </c>
      <c r="AQ970" s="32">
        <f t="shared" si="867"/>
        <v>4.3733920745507229</v>
      </c>
      <c r="AR970" s="56">
        <f t="shared" si="914"/>
        <v>5182.0201542437799</v>
      </c>
      <c r="AS970" s="56">
        <f t="shared" si="914"/>
        <v>-0.36076498757217179</v>
      </c>
      <c r="AT970" s="56">
        <f t="shared" si="914"/>
        <v>2182.8100750478934</v>
      </c>
      <c r="AU970" s="55">
        <f t="shared" si="898"/>
        <v>0.31005890174502254</v>
      </c>
      <c r="AV970" s="56">
        <f t="shared" si="868"/>
        <v>11548.853147216691</v>
      </c>
      <c r="AW970" s="53">
        <f t="shared" si="869"/>
        <v>1.0321466698848605E-2</v>
      </c>
      <c r="AX970" s="53">
        <f t="shared" si="870"/>
        <v>9.6762955021689356E-2</v>
      </c>
      <c r="AY970" s="56">
        <f t="shared" si="871"/>
        <v>676.61919893658524</v>
      </c>
      <c r="AZ970" s="56">
        <f t="shared" si="872"/>
        <v>399.64901069389833</v>
      </c>
      <c r="BA970" s="53">
        <f t="shared" si="873"/>
        <v>7.4403432051347793E-3</v>
      </c>
      <c r="BB970" s="56">
        <f t="shared" si="874"/>
        <v>277.13260466766303</v>
      </c>
      <c r="BC970" s="56">
        <f t="shared" si="875"/>
        <v>-0.16241642497612929</v>
      </c>
      <c r="BD970" s="53">
        <f t="shared" si="876"/>
        <v>-1.451551682550551E-7</v>
      </c>
      <c r="BE970" s="32">
        <f t="shared" si="877"/>
        <v>6.1115998994723935</v>
      </c>
      <c r="BF970" s="53">
        <f t="shared" si="878"/>
        <v>1.4435319867087235E-6</v>
      </c>
      <c r="BG970" s="51">
        <f t="shared" si="899"/>
        <v>6.1116013430043798</v>
      </c>
      <c r="BH970" s="51">
        <f t="shared" si="879"/>
        <v>-8.9372221056432354E-3</v>
      </c>
      <c r="BI970" s="51">
        <f t="shared" si="880"/>
        <v>-8.3785768617911122E-2</v>
      </c>
    </row>
    <row r="971" spans="1:61" ht="12.75" customHeight="1" x14ac:dyDescent="0.2">
      <c r="A971" s="45">
        <f t="shared" si="881"/>
        <v>945</v>
      </c>
      <c r="B971" s="57">
        <f t="shared" si="900"/>
        <v>9.6762955021689356E-2</v>
      </c>
      <c r="C971" s="16">
        <f t="shared" si="882"/>
        <v>8.6073645365559059E-2</v>
      </c>
      <c r="D971" s="34">
        <f t="shared" si="883"/>
        <v>1</v>
      </c>
      <c r="E971" s="49">
        <f t="shared" si="901"/>
        <v>7.4518994443962927E-2</v>
      </c>
      <c r="F971" s="49">
        <f t="shared" si="884"/>
        <v>4.3076593874889907E-2</v>
      </c>
      <c r="G971" s="20">
        <f t="shared" si="855"/>
        <v>4.3076593874889907E-2</v>
      </c>
      <c r="H971" s="49">
        <f t="shared" si="885"/>
        <v>30.030583695069659</v>
      </c>
      <c r="I971" s="20">
        <f t="shared" si="856"/>
        <v>30.030583695069659</v>
      </c>
      <c r="J971" s="57">
        <f t="shared" si="886"/>
        <v>0</v>
      </c>
      <c r="K971" s="16">
        <f t="shared" si="857"/>
        <v>30.030583695069659</v>
      </c>
      <c r="L971" s="34">
        <f t="shared" si="887"/>
        <v>1</v>
      </c>
      <c r="M971" s="49">
        <f t="shared" si="902"/>
        <v>59.969444317683546</v>
      </c>
      <c r="N971" s="20">
        <f t="shared" si="903"/>
        <v>59.969444317683546</v>
      </c>
      <c r="O971" s="16">
        <f t="shared" si="888"/>
        <v>30.030555682316454</v>
      </c>
      <c r="P971" s="49">
        <f t="shared" si="904"/>
        <v>4.30765938748899E-2</v>
      </c>
      <c r="Q971" s="20">
        <f t="shared" si="858"/>
        <v>4.30765938748899E-2</v>
      </c>
      <c r="R971" s="49">
        <f t="shared" si="905"/>
        <v>8.607364536658027E-2</v>
      </c>
      <c r="S971" s="20">
        <f t="shared" si="859"/>
        <v>8.607364536658027E-2</v>
      </c>
      <c r="T971" s="57">
        <f t="shared" si="906"/>
        <v>-8.3785768617911122E-2</v>
      </c>
      <c r="U971" s="16">
        <f t="shared" si="889"/>
        <v>-9.2667741739481946E-3</v>
      </c>
      <c r="V971" s="16">
        <f t="shared" si="907"/>
        <v>-9.2667741739481946E-3</v>
      </c>
      <c r="W971" s="34">
        <f t="shared" si="860"/>
        <v>4</v>
      </c>
      <c r="X971" s="49">
        <f t="shared" si="908"/>
        <v>59.969416738121026</v>
      </c>
      <c r="Y971" s="20">
        <f t="shared" si="909"/>
        <v>59.969416738121026</v>
      </c>
      <c r="Z971" s="16">
        <f t="shared" si="890"/>
        <v>30.030583261878974</v>
      </c>
      <c r="AA971" s="49">
        <f t="shared" si="861"/>
        <v>-5.3567718599620276E-3</v>
      </c>
      <c r="AB971" s="20">
        <f t="shared" si="891"/>
        <v>359.99464322814003</v>
      </c>
      <c r="AC971" s="49">
        <f t="shared" si="892"/>
        <v>1.0703649282623882E-2</v>
      </c>
      <c r="AD971" s="20">
        <f t="shared" si="893"/>
        <v>359.98929635071738</v>
      </c>
      <c r="AF971" s="58">
        <f t="shared" si="910"/>
        <v>6.1116013430043798</v>
      </c>
      <c r="AG971" s="51">
        <f t="shared" si="894"/>
        <v>366.69608058026279</v>
      </c>
      <c r="AH971" s="16">
        <f t="shared" si="895"/>
        <v>250.02005494108829</v>
      </c>
      <c r="AI971" s="52">
        <f t="shared" si="862"/>
        <v>159.85967220020643</v>
      </c>
      <c r="AJ971" s="52">
        <f t="shared" si="896"/>
        <v>4.8433365734865674E-2</v>
      </c>
      <c r="AK971" s="16">
        <f t="shared" si="911"/>
        <v>45.745251706355702</v>
      </c>
      <c r="AL971" s="16">
        <f t="shared" si="912"/>
        <v>45.739894934495737</v>
      </c>
      <c r="AM971" s="32">
        <f t="shared" si="863"/>
        <v>6.1116012630693914</v>
      </c>
      <c r="AN971" s="32">
        <f t="shared" si="864"/>
        <v>-9.8846424154113354E-4</v>
      </c>
      <c r="AO971" s="32">
        <f t="shared" si="865"/>
        <v>4.2653890788888331</v>
      </c>
      <c r="AP971" s="32">
        <f t="shared" si="866"/>
        <v>-9.8846424154113354E-4</v>
      </c>
      <c r="AQ971" s="32">
        <f t="shared" si="867"/>
        <v>4.3769996578075316</v>
      </c>
      <c r="AR971" s="56">
        <f t="shared" ref="AR971:AT986" si="915">AR970+AO971</f>
        <v>5186.2855433226687</v>
      </c>
      <c r="AS971" s="56">
        <f t="shared" si="915"/>
        <v>-0.36175345181371293</v>
      </c>
      <c r="AT971" s="56">
        <f t="shared" si="915"/>
        <v>2187.187074705701</v>
      </c>
      <c r="AU971" s="55">
        <f t="shared" si="898"/>
        <v>0.31005890174502254</v>
      </c>
      <c r="AV971" s="56">
        <f t="shared" si="868"/>
        <v>11548.85805420167</v>
      </c>
      <c r="AW971" s="53">
        <f t="shared" si="869"/>
        <v>1.0321471084330127E-2</v>
      </c>
      <c r="AX971" s="53">
        <f t="shared" si="870"/>
        <v>9.6762975578462862E-2</v>
      </c>
      <c r="AY971" s="56">
        <f t="shared" si="871"/>
        <v>676.61905519247739</v>
      </c>
      <c r="AZ971" s="56">
        <f t="shared" si="872"/>
        <v>399.64918050051608</v>
      </c>
      <c r="BA971" s="53">
        <f t="shared" si="873"/>
        <v>7.4403432051347793E-3</v>
      </c>
      <c r="BB971" s="56">
        <f t="shared" si="874"/>
        <v>277.13272241836182</v>
      </c>
      <c r="BC971" s="56">
        <f t="shared" si="875"/>
        <v>-0.16284772640051415</v>
      </c>
      <c r="BD971" s="53">
        <f t="shared" si="876"/>
        <v>-1.4554063192250393E-7</v>
      </c>
      <c r="BE971" s="32">
        <f t="shared" si="877"/>
        <v>6.1116011974637479</v>
      </c>
      <c r="BF971" s="53">
        <f t="shared" si="878"/>
        <v>1.4454680679533191E-6</v>
      </c>
      <c r="BG971" s="51">
        <f t="shared" si="899"/>
        <v>6.1116026429318158</v>
      </c>
      <c r="BH971" s="51">
        <f t="shared" si="879"/>
        <v>-8.9372221053303121E-3</v>
      </c>
      <c r="BI971" s="51">
        <f t="shared" si="880"/>
        <v>-8.3785750815141821E-2</v>
      </c>
    </row>
    <row r="972" spans="1:61" ht="12.75" customHeight="1" x14ac:dyDescent="0.2">
      <c r="A972" s="45">
        <f t="shared" si="881"/>
        <v>946</v>
      </c>
      <c r="B972" s="57">
        <f t="shared" si="900"/>
        <v>9.6762975578462862E-2</v>
      </c>
      <c r="C972" s="16">
        <f t="shared" si="882"/>
        <v>8.6059326295867322E-2</v>
      </c>
      <c r="D972" s="34">
        <f t="shared" si="883"/>
        <v>1</v>
      </c>
      <c r="E972" s="49">
        <f t="shared" si="901"/>
        <v>7.450657685762252E-2</v>
      </c>
      <c r="F972" s="49">
        <f t="shared" si="884"/>
        <v>4.3069463579761491E-2</v>
      </c>
      <c r="G972" s="20">
        <f t="shared" si="855"/>
        <v>4.3069463579761491E-2</v>
      </c>
      <c r="H972" s="49">
        <f t="shared" si="885"/>
        <v>30.030611265328183</v>
      </c>
      <c r="I972" s="20">
        <f t="shared" si="856"/>
        <v>30.030611265328183</v>
      </c>
      <c r="J972" s="57">
        <f t="shared" si="886"/>
        <v>0</v>
      </c>
      <c r="K972" s="16">
        <f t="shared" si="857"/>
        <v>30.030611265328183</v>
      </c>
      <c r="L972" s="34">
        <f t="shared" si="887"/>
        <v>1</v>
      </c>
      <c r="M972" s="49">
        <f t="shared" si="902"/>
        <v>59.969416738121012</v>
      </c>
      <c r="N972" s="20">
        <f t="shared" si="903"/>
        <v>59.969416738121012</v>
      </c>
      <c r="O972" s="16">
        <f t="shared" si="888"/>
        <v>30.030583261878988</v>
      </c>
      <c r="P972" s="49">
        <f t="shared" si="904"/>
        <v>4.3069463579761498E-2</v>
      </c>
      <c r="Q972" s="20">
        <f t="shared" si="858"/>
        <v>4.3069463579761498E-2</v>
      </c>
      <c r="R972" s="49">
        <f t="shared" si="905"/>
        <v>8.6059326292872163E-2</v>
      </c>
      <c r="S972" s="20">
        <f t="shared" si="859"/>
        <v>8.6059326292872163E-2</v>
      </c>
      <c r="T972" s="57">
        <f t="shared" si="906"/>
        <v>-8.3785750815141821E-2</v>
      </c>
      <c r="U972" s="16">
        <f t="shared" si="889"/>
        <v>-9.2791739575193016E-3</v>
      </c>
      <c r="V972" s="16">
        <f t="shared" si="907"/>
        <v>-9.2791739575193016E-3</v>
      </c>
      <c r="W972" s="34">
        <f t="shared" si="860"/>
        <v>4</v>
      </c>
      <c r="X972" s="49">
        <f t="shared" si="908"/>
        <v>59.96938916902306</v>
      </c>
      <c r="Y972" s="20">
        <f t="shared" si="909"/>
        <v>59.96938916902306</v>
      </c>
      <c r="Z972" s="16">
        <f t="shared" si="890"/>
        <v>30.03061083097694</v>
      </c>
      <c r="AA972" s="49">
        <f t="shared" si="861"/>
        <v>-5.3639456631110836E-3</v>
      </c>
      <c r="AB972" s="20">
        <f t="shared" si="891"/>
        <v>359.99463605433687</v>
      </c>
      <c r="AC972" s="49">
        <f t="shared" si="892"/>
        <v>1.0717974688803642E-2</v>
      </c>
      <c r="AD972" s="20">
        <f t="shared" si="893"/>
        <v>359.98928202531118</v>
      </c>
      <c r="AF972" s="58">
        <f t="shared" si="910"/>
        <v>6.1116026429318158</v>
      </c>
      <c r="AG972" s="51">
        <f t="shared" si="894"/>
        <v>366.69615857590895</v>
      </c>
      <c r="AH972" s="16">
        <f t="shared" si="895"/>
        <v>250.02010811993793</v>
      </c>
      <c r="AI972" s="52">
        <f t="shared" si="862"/>
        <v>159.85974020398621</v>
      </c>
      <c r="AJ972" s="52">
        <f t="shared" si="896"/>
        <v>4.8433409242875314E-2</v>
      </c>
      <c r="AK972" s="16">
        <f t="shared" si="911"/>
        <v>45.793685115598578</v>
      </c>
      <c r="AL972" s="16">
        <f t="shared" si="912"/>
        <v>45.788321169935443</v>
      </c>
      <c r="AM972" s="32">
        <f t="shared" si="863"/>
        <v>6.1116025627827471</v>
      </c>
      <c r="AN972" s="32">
        <f t="shared" si="864"/>
        <v>-9.8978710678235228E-4</v>
      </c>
      <c r="AO972" s="32">
        <f t="shared" si="865"/>
        <v>4.2616890340396818</v>
      </c>
      <c r="AP972" s="32">
        <f t="shared" si="866"/>
        <v>-9.8978710678235228E-4</v>
      </c>
      <c r="AQ972" s="32">
        <f t="shared" si="867"/>
        <v>4.3806041207302187</v>
      </c>
      <c r="AR972" s="56">
        <f t="shared" si="915"/>
        <v>5190.5472323567083</v>
      </c>
      <c r="AS972" s="56">
        <f t="shared" si="915"/>
        <v>-0.36274323892049526</v>
      </c>
      <c r="AT972" s="56">
        <f t="shared" si="915"/>
        <v>2191.5676788264313</v>
      </c>
      <c r="AU972" s="55">
        <f t="shared" si="898"/>
        <v>0.31005890174502254</v>
      </c>
      <c r="AV972" s="56">
        <f t="shared" si="868"/>
        <v>11548.862967047973</v>
      </c>
      <c r="AW972" s="53">
        <f t="shared" si="869"/>
        <v>1.0321475475050041E-2</v>
      </c>
      <c r="AX972" s="53">
        <f t="shared" si="870"/>
        <v>9.6762996159786743E-2</v>
      </c>
      <c r="AY972" s="56">
        <f t="shared" si="871"/>
        <v>676.61891127676074</v>
      </c>
      <c r="AZ972" s="56">
        <f t="shared" si="872"/>
        <v>399.64935050996553</v>
      </c>
      <c r="BA972" s="53">
        <f t="shared" si="873"/>
        <v>7.4403432051347793E-3</v>
      </c>
      <c r="BB972" s="56">
        <f t="shared" si="874"/>
        <v>277.13284030971221</v>
      </c>
      <c r="BC972" s="56">
        <f t="shared" si="875"/>
        <v>-0.16327954291699598</v>
      </c>
      <c r="BD972" s="53">
        <f t="shared" si="876"/>
        <v>-1.4592655593920634E-7</v>
      </c>
      <c r="BE972" s="32">
        <f t="shared" si="877"/>
        <v>6.1116024970052596</v>
      </c>
      <c r="BF972" s="53">
        <f t="shared" si="878"/>
        <v>1.4474022351951795E-6</v>
      </c>
      <c r="BG972" s="51">
        <f t="shared" si="899"/>
        <v>6.111603944407495</v>
      </c>
      <c r="BH972" s="51">
        <f t="shared" si="879"/>
        <v>-8.9372221050172777E-3</v>
      </c>
      <c r="BI972" s="51">
        <f t="shared" si="880"/>
        <v>-8.3785732991121145E-2</v>
      </c>
    </row>
    <row r="973" spans="1:61" ht="12.75" customHeight="1" x14ac:dyDescent="0.2">
      <c r="A973" s="45">
        <f t="shared" si="881"/>
        <v>947</v>
      </c>
      <c r="B973" s="57">
        <f t="shared" si="900"/>
        <v>9.6762996159786743E-2</v>
      </c>
      <c r="C973" s="16">
        <f t="shared" si="882"/>
        <v>8.6045021470965821E-2</v>
      </c>
      <c r="D973" s="34">
        <f t="shared" si="883"/>
        <v>1</v>
      </c>
      <c r="E973" s="49">
        <f t="shared" si="901"/>
        <v>7.449417161856732E-2</v>
      </c>
      <c r="F973" s="49">
        <f t="shared" si="884"/>
        <v>4.3062340388083833E-2</v>
      </c>
      <c r="G973" s="20">
        <f t="shared" si="855"/>
        <v>4.3062340388083833E-2</v>
      </c>
      <c r="H973" s="49">
        <f t="shared" si="885"/>
        <v>30.030638825132936</v>
      </c>
      <c r="I973" s="20">
        <f t="shared" si="856"/>
        <v>30.030638825132936</v>
      </c>
      <c r="J973" s="57">
        <f t="shared" si="886"/>
        <v>0</v>
      </c>
      <c r="K973" s="16">
        <f t="shared" si="857"/>
        <v>30.030638825132936</v>
      </c>
      <c r="L973" s="34">
        <f t="shared" si="887"/>
        <v>1</v>
      </c>
      <c r="M973" s="49">
        <f t="shared" si="902"/>
        <v>59.96938916902306</v>
      </c>
      <c r="N973" s="20">
        <f t="shared" si="903"/>
        <v>59.96938916902306</v>
      </c>
      <c r="O973" s="16">
        <f t="shared" si="888"/>
        <v>30.03061083097694</v>
      </c>
      <c r="P973" s="49">
        <f t="shared" si="904"/>
        <v>4.3062340388083847E-2</v>
      </c>
      <c r="Q973" s="20">
        <f t="shared" si="858"/>
        <v>4.3062340388083847E-2</v>
      </c>
      <c r="R973" s="49">
        <f t="shared" si="905"/>
        <v>8.6045021470046418E-2</v>
      </c>
      <c r="S973" s="20">
        <f t="shared" si="859"/>
        <v>8.6045021470046418E-2</v>
      </c>
      <c r="T973" s="57">
        <f t="shared" si="906"/>
        <v>-8.3785732991121145E-2</v>
      </c>
      <c r="U973" s="16">
        <f t="shared" si="889"/>
        <v>-9.2915613725538249E-3</v>
      </c>
      <c r="V973" s="16">
        <f t="shared" si="907"/>
        <v>-9.2915613725538249E-3</v>
      </c>
      <c r="W973" s="34">
        <f t="shared" si="860"/>
        <v>4</v>
      </c>
      <c r="X973" s="49">
        <f t="shared" si="908"/>
        <v>59.969361610379259</v>
      </c>
      <c r="Y973" s="20">
        <f t="shared" si="909"/>
        <v>59.969361610379259</v>
      </c>
      <c r="Z973" s="16">
        <f t="shared" si="890"/>
        <v>30.030638389620741</v>
      </c>
      <c r="AA973" s="49">
        <f t="shared" si="861"/>
        <v>-5.3711123301229957E-3</v>
      </c>
      <c r="AB973" s="20">
        <f t="shared" si="891"/>
        <v>359.99462888766988</v>
      </c>
      <c r="AC973" s="49">
        <f t="shared" si="892"/>
        <v>1.0732285863680536E-2</v>
      </c>
      <c r="AD973" s="20">
        <f t="shared" si="893"/>
        <v>359.9892677141363</v>
      </c>
      <c r="AF973" s="58">
        <f t="shared" si="910"/>
        <v>6.111603944407495</v>
      </c>
      <c r="AG973" s="51">
        <f t="shared" si="894"/>
        <v>366.69623666444971</v>
      </c>
      <c r="AH973" s="16">
        <f t="shared" si="895"/>
        <v>250.02016136212481</v>
      </c>
      <c r="AI973" s="52">
        <f t="shared" si="862"/>
        <v>159.85980828877453</v>
      </c>
      <c r="AJ973" s="52">
        <f t="shared" si="896"/>
        <v>4.8433452718199987E-2</v>
      </c>
      <c r="AK973" s="16">
        <f t="shared" si="911"/>
        <v>45.842118568316778</v>
      </c>
      <c r="AL973" s="16">
        <f t="shared" si="912"/>
        <v>45.836747455986654</v>
      </c>
      <c r="AM973" s="32">
        <f t="shared" si="863"/>
        <v>6.1116038640442731</v>
      </c>
      <c r="AN973" s="32">
        <f t="shared" si="864"/>
        <v>-9.9110865351501737E-4</v>
      </c>
      <c r="AO973" s="32">
        <f t="shared" si="865"/>
        <v>4.257985940448493</v>
      </c>
      <c r="AP973" s="32">
        <f t="shared" si="866"/>
        <v>-9.9110865351501737E-4</v>
      </c>
      <c r="AQ973" s="32">
        <f t="shared" si="867"/>
        <v>4.3842054607355996</v>
      </c>
      <c r="AR973" s="56">
        <f t="shared" si="915"/>
        <v>5194.8052182971569</v>
      </c>
      <c r="AS973" s="56">
        <f t="shared" si="915"/>
        <v>-0.3637343475740103</v>
      </c>
      <c r="AT973" s="56">
        <f t="shared" si="915"/>
        <v>2195.9518842871671</v>
      </c>
      <c r="AU973" s="55">
        <f t="shared" si="898"/>
        <v>0.31005890174502254</v>
      </c>
      <c r="AV973" s="56">
        <f t="shared" si="868"/>
        <v>11548.867885746637</v>
      </c>
      <c r="AW973" s="53">
        <f t="shared" si="869"/>
        <v>1.0321479871000341E-2</v>
      </c>
      <c r="AX973" s="53">
        <f t="shared" si="870"/>
        <v>9.6763016765623461E-2</v>
      </c>
      <c r="AY973" s="56">
        <f t="shared" si="871"/>
        <v>676.6187671896987</v>
      </c>
      <c r="AZ973" s="56">
        <f t="shared" si="872"/>
        <v>399.64952072193631</v>
      </c>
      <c r="BA973" s="53">
        <f t="shared" si="873"/>
        <v>7.4403432051347793E-3</v>
      </c>
      <c r="BB973" s="56">
        <f t="shared" si="874"/>
        <v>277.13295834149898</v>
      </c>
      <c r="BC973" s="56">
        <f t="shared" si="875"/>
        <v>-0.16371187373658813</v>
      </c>
      <c r="BD973" s="53">
        <f t="shared" si="876"/>
        <v>-1.463129396000274E-7</v>
      </c>
      <c r="BE973" s="32">
        <f t="shared" si="877"/>
        <v>6.1116037980945555</v>
      </c>
      <c r="BF973" s="53">
        <f t="shared" si="878"/>
        <v>1.4493344731437593E-6</v>
      </c>
      <c r="BG973" s="51">
        <f t="shared" si="899"/>
        <v>6.1116052474290283</v>
      </c>
      <c r="BH973" s="51">
        <f t="shared" si="879"/>
        <v>-8.9372221047041393E-3</v>
      </c>
      <c r="BI973" s="51">
        <f t="shared" si="880"/>
        <v>-8.3785715145881789E-2</v>
      </c>
    </row>
    <row r="974" spans="1:61" ht="12.75" customHeight="1" x14ac:dyDescent="0.2">
      <c r="A974" s="45">
        <f t="shared" si="881"/>
        <v>948</v>
      </c>
      <c r="B974" s="57">
        <f t="shared" si="900"/>
        <v>9.6763016765623461E-2</v>
      </c>
      <c r="C974" s="16">
        <f t="shared" si="882"/>
        <v>8.6030730901939023E-2</v>
      </c>
      <c r="D974" s="34">
        <f t="shared" si="883"/>
        <v>1</v>
      </c>
      <c r="E974" s="49">
        <f t="shared" si="901"/>
        <v>7.4481778736371795E-2</v>
      </c>
      <c r="F974" s="49">
        <f t="shared" si="884"/>
        <v>4.3055224305442424E-2</v>
      </c>
      <c r="G974" s="20">
        <f t="shared" si="855"/>
        <v>4.3055224305442424E-2</v>
      </c>
      <c r="H974" s="49">
        <f t="shared" si="885"/>
        <v>30.030666374494313</v>
      </c>
      <c r="I974" s="20">
        <f t="shared" si="856"/>
        <v>30.030666374494313</v>
      </c>
      <c r="J974" s="57">
        <f t="shared" si="886"/>
        <v>0</v>
      </c>
      <c r="K974" s="16">
        <f t="shared" si="857"/>
        <v>30.030666374494313</v>
      </c>
      <c r="L974" s="34">
        <f t="shared" si="887"/>
        <v>1</v>
      </c>
      <c r="M974" s="49">
        <f t="shared" si="902"/>
        <v>59.969361610379259</v>
      </c>
      <c r="N974" s="20">
        <f t="shared" si="903"/>
        <v>59.969361610379259</v>
      </c>
      <c r="O974" s="16">
        <f t="shared" si="888"/>
        <v>30.030638389620741</v>
      </c>
      <c r="P974" s="49">
        <f t="shared" si="904"/>
        <v>4.305522430544239E-2</v>
      </c>
      <c r="Q974" s="20">
        <f t="shared" si="858"/>
        <v>4.305522430544239E-2</v>
      </c>
      <c r="R974" s="49">
        <f t="shared" si="905"/>
        <v>8.603073090097825E-2</v>
      </c>
      <c r="S974" s="20">
        <f t="shared" si="859"/>
        <v>8.603073090097825E-2</v>
      </c>
      <c r="T974" s="57">
        <f t="shared" si="906"/>
        <v>-8.3785715145881789E-2</v>
      </c>
      <c r="U974" s="16">
        <f t="shared" si="889"/>
        <v>-9.3039364095099941E-3</v>
      </c>
      <c r="V974" s="16">
        <f t="shared" si="907"/>
        <v>-9.3039364095099941E-3</v>
      </c>
      <c r="W974" s="34">
        <f t="shared" si="860"/>
        <v>4</v>
      </c>
      <c r="X974" s="49">
        <f t="shared" si="908"/>
        <v>59.969334062179207</v>
      </c>
      <c r="Y974" s="20">
        <f t="shared" si="909"/>
        <v>59.969334062179207</v>
      </c>
      <c r="Z974" s="16">
        <f t="shared" si="890"/>
        <v>30.030665937820793</v>
      </c>
      <c r="AA974" s="49">
        <f t="shared" si="861"/>
        <v>-5.3782718554514115E-3</v>
      </c>
      <c r="AB974" s="20">
        <f t="shared" si="891"/>
        <v>359.99462172814452</v>
      </c>
      <c r="AC974" s="49">
        <f t="shared" si="892"/>
        <v>1.0746582728478584E-2</v>
      </c>
      <c r="AD974" s="20">
        <f t="shared" si="893"/>
        <v>359.98925341727153</v>
      </c>
      <c r="AF974" s="58">
        <f t="shared" si="910"/>
        <v>6.1116052474290283</v>
      </c>
      <c r="AG974" s="51">
        <f t="shared" si="894"/>
        <v>366.69631484574171</v>
      </c>
      <c r="AH974" s="16">
        <f t="shared" si="895"/>
        <v>250.02021466755119</v>
      </c>
      <c r="AI974" s="52">
        <f t="shared" si="862"/>
        <v>159.85987645444646</v>
      </c>
      <c r="AJ974" s="52">
        <f t="shared" si="896"/>
        <v>4.8433496160896539E-2</v>
      </c>
      <c r="AK974" s="16">
        <f t="shared" si="911"/>
        <v>45.890552064477674</v>
      </c>
      <c r="AL974" s="16">
        <f t="shared" si="912"/>
        <v>45.885173792622197</v>
      </c>
      <c r="AM974" s="32">
        <f t="shared" si="863"/>
        <v>6.1116051668515814</v>
      </c>
      <c r="AN974" s="32">
        <f t="shared" si="864"/>
        <v>-9.9242888072110418E-4</v>
      </c>
      <c r="AO974" s="32">
        <f t="shared" si="865"/>
        <v>4.2542798007473746</v>
      </c>
      <c r="AP974" s="32">
        <f t="shared" si="866"/>
        <v>-9.9242888072110418E-4</v>
      </c>
      <c r="AQ974" s="32">
        <f t="shared" si="867"/>
        <v>4.3878036752388798</v>
      </c>
      <c r="AR974" s="56">
        <f t="shared" si="915"/>
        <v>5199.059498097904</v>
      </c>
      <c r="AS974" s="56">
        <f t="shared" si="915"/>
        <v>-0.36472677645473139</v>
      </c>
      <c r="AT974" s="56">
        <f t="shared" si="915"/>
        <v>2200.3396879624061</v>
      </c>
      <c r="AU974" s="55">
        <f t="shared" si="898"/>
        <v>0.31005890174502254</v>
      </c>
      <c r="AV974" s="56">
        <f t="shared" si="868"/>
        <v>11548.872810288634</v>
      </c>
      <c r="AW974" s="53">
        <f t="shared" si="869"/>
        <v>1.0321484272172958E-2</v>
      </c>
      <c r="AX974" s="53">
        <f t="shared" si="870"/>
        <v>9.6763037395935197E-2</v>
      </c>
      <c r="AY974" s="56">
        <f t="shared" si="871"/>
        <v>676.61862293155571</v>
      </c>
      <c r="AZ974" s="56">
        <f t="shared" si="872"/>
        <v>399.64969113611619</v>
      </c>
      <c r="BA974" s="53">
        <f t="shared" si="873"/>
        <v>7.4403432051347793E-3</v>
      </c>
      <c r="BB974" s="56">
        <f t="shared" si="874"/>
        <v>277.13307651350556</v>
      </c>
      <c r="BC974" s="56">
        <f t="shared" si="875"/>
        <v>-0.1641447180660407</v>
      </c>
      <c r="BD974" s="53">
        <f t="shared" si="876"/>
        <v>-1.4669978219602205E-7</v>
      </c>
      <c r="BE974" s="32">
        <f t="shared" si="877"/>
        <v>6.1116051007292462</v>
      </c>
      <c r="BF974" s="53">
        <f t="shared" si="878"/>
        <v>1.451264780310695E-6</v>
      </c>
      <c r="BG974" s="51">
        <f t="shared" si="899"/>
        <v>6.1116065519940266</v>
      </c>
      <c r="BH974" s="51">
        <f t="shared" si="879"/>
        <v>-8.9372221043908968E-3</v>
      </c>
      <c r="BI974" s="51">
        <f t="shared" si="880"/>
        <v>-8.378569727945652E-2</v>
      </c>
    </row>
    <row r="975" spans="1:61" ht="12.75" customHeight="1" x14ac:dyDescent="0.2">
      <c r="A975" s="45">
        <f t="shared" si="881"/>
        <v>949</v>
      </c>
      <c r="B975" s="57">
        <f t="shared" si="900"/>
        <v>9.6763037395935197E-2</v>
      </c>
      <c r="C975" s="16">
        <f t="shared" si="882"/>
        <v>8.601645466745822E-2</v>
      </c>
      <c r="D975" s="34">
        <f t="shared" si="883"/>
        <v>1</v>
      </c>
      <c r="E975" s="49">
        <f t="shared" si="901"/>
        <v>7.4469398279124244E-2</v>
      </c>
      <c r="F975" s="49">
        <f t="shared" si="884"/>
        <v>4.3048115371247565E-2</v>
      </c>
      <c r="G975" s="20">
        <f t="shared" si="855"/>
        <v>4.3048115371247565E-2</v>
      </c>
      <c r="H975" s="49">
        <f t="shared" si="885"/>
        <v>30.030693913422819</v>
      </c>
      <c r="I975" s="20">
        <f t="shared" si="856"/>
        <v>30.030693913422819</v>
      </c>
      <c r="J975" s="57">
        <f t="shared" si="886"/>
        <v>0</v>
      </c>
      <c r="K975" s="16">
        <f t="shared" si="857"/>
        <v>30.030693913422819</v>
      </c>
      <c r="L975" s="34">
        <f t="shared" si="887"/>
        <v>1</v>
      </c>
      <c r="M975" s="49">
        <f t="shared" si="902"/>
        <v>59.969334062179207</v>
      </c>
      <c r="N975" s="20">
        <f t="shared" si="903"/>
        <v>59.969334062179207</v>
      </c>
      <c r="O975" s="16">
        <f t="shared" si="888"/>
        <v>30.030665937820793</v>
      </c>
      <c r="P975" s="49">
        <f t="shared" si="904"/>
        <v>4.3048115371247572E-2</v>
      </c>
      <c r="Q975" s="20">
        <f t="shared" si="858"/>
        <v>4.3048115371247572E-2</v>
      </c>
      <c r="R975" s="49">
        <f t="shared" si="905"/>
        <v>8.6016454664812586E-2</v>
      </c>
      <c r="S975" s="20">
        <f t="shared" si="859"/>
        <v>8.6016454664812586E-2</v>
      </c>
      <c r="T975" s="57">
        <f t="shared" si="906"/>
        <v>-8.378569727945652E-2</v>
      </c>
      <c r="U975" s="16">
        <f t="shared" si="889"/>
        <v>-9.316299000332276E-3</v>
      </c>
      <c r="V975" s="16">
        <f t="shared" si="907"/>
        <v>-9.316299000332276E-3</v>
      </c>
      <c r="W975" s="34">
        <f t="shared" si="860"/>
        <v>4</v>
      </c>
      <c r="X975" s="49">
        <f t="shared" si="908"/>
        <v>59.969306524412417</v>
      </c>
      <c r="Y975" s="20">
        <f t="shared" si="909"/>
        <v>59.969306524412417</v>
      </c>
      <c r="Z975" s="16">
        <f t="shared" si="890"/>
        <v>30.030693475587583</v>
      </c>
      <c r="AA975" s="49">
        <f t="shared" si="861"/>
        <v>-5.3854241997252665E-3</v>
      </c>
      <c r="AB975" s="20">
        <f t="shared" si="891"/>
        <v>359.99461457580026</v>
      </c>
      <c r="AC975" s="49">
        <f t="shared" si="892"/>
        <v>1.076086523860641E-2</v>
      </c>
      <c r="AD975" s="20">
        <f t="shared" si="893"/>
        <v>359.98923913476142</v>
      </c>
      <c r="AF975" s="58">
        <f t="shared" si="910"/>
        <v>6.1116065519940266</v>
      </c>
      <c r="AG975" s="51">
        <f t="shared" si="894"/>
        <v>366.69639311964158</v>
      </c>
      <c r="AH975" s="16">
        <f t="shared" si="895"/>
        <v>250.02026803611929</v>
      </c>
      <c r="AI975" s="52">
        <f t="shared" si="862"/>
        <v>159.85994470087704</v>
      </c>
      <c r="AJ975" s="52">
        <f t="shared" si="896"/>
        <v>4.8433539570964967E-2</v>
      </c>
      <c r="AK975" s="16">
        <f t="shared" si="911"/>
        <v>45.938985604048639</v>
      </c>
      <c r="AL975" s="16">
        <f t="shared" si="912"/>
        <v>45.933600179848895</v>
      </c>
      <c r="AM975" s="32">
        <f t="shared" si="863"/>
        <v>6.1116064712022862</v>
      </c>
      <c r="AN975" s="32">
        <f t="shared" si="864"/>
        <v>-9.9374778114105712E-4</v>
      </c>
      <c r="AO975" s="32">
        <f t="shared" si="865"/>
        <v>4.2505706175680267</v>
      </c>
      <c r="AP975" s="32">
        <f t="shared" si="866"/>
        <v>-9.9374778114105712E-4</v>
      </c>
      <c r="AQ975" s="32">
        <f t="shared" si="867"/>
        <v>4.391398761660005</v>
      </c>
      <c r="AR975" s="56">
        <f t="shared" si="915"/>
        <v>5203.310068715472</v>
      </c>
      <c r="AS975" s="56">
        <f t="shared" si="915"/>
        <v>-0.36572052423587242</v>
      </c>
      <c r="AT975" s="56">
        <f t="shared" si="915"/>
        <v>2204.7310867240662</v>
      </c>
      <c r="AU975" s="55">
        <f t="shared" si="898"/>
        <v>0.31005890174502254</v>
      </c>
      <c r="AV975" s="56">
        <f t="shared" si="868"/>
        <v>11548.877740664935</v>
      </c>
      <c r="AW975" s="53">
        <f t="shared" si="869"/>
        <v>1.0321488678559823E-2</v>
      </c>
      <c r="AX975" s="53">
        <f t="shared" si="870"/>
        <v>9.6763058050684067E-2</v>
      </c>
      <c r="AY975" s="56">
        <f t="shared" si="871"/>
        <v>676.61847850259664</v>
      </c>
      <c r="AZ975" s="56">
        <f t="shared" si="872"/>
        <v>399.64986175219258</v>
      </c>
      <c r="BA975" s="53">
        <f t="shared" si="873"/>
        <v>7.4403432051347793E-3</v>
      </c>
      <c r="BB975" s="56">
        <f t="shared" si="874"/>
        <v>277.13319482551537</v>
      </c>
      <c r="BC975" s="56">
        <f t="shared" si="875"/>
        <v>-0.16457807511130795</v>
      </c>
      <c r="BD975" s="53">
        <f t="shared" si="876"/>
        <v>-1.4708708301753393E-7</v>
      </c>
      <c r="BE975" s="32">
        <f t="shared" si="877"/>
        <v>6.1116064049069436</v>
      </c>
      <c r="BF975" s="53">
        <f t="shared" si="878"/>
        <v>1.4531931460804156E-6</v>
      </c>
      <c r="BG975" s="51">
        <f t="shared" si="899"/>
        <v>6.1116078581000899</v>
      </c>
      <c r="BH975" s="51">
        <f t="shared" si="879"/>
        <v>-8.937222104077552E-3</v>
      </c>
      <c r="BI975" s="51">
        <f t="shared" si="880"/>
        <v>-8.3785679391878101E-2</v>
      </c>
    </row>
    <row r="976" spans="1:61" ht="12.75" customHeight="1" x14ac:dyDescent="0.2">
      <c r="A976" s="45">
        <f t="shared" si="881"/>
        <v>950</v>
      </c>
      <c r="B976" s="57">
        <f t="shared" si="900"/>
        <v>9.6763058050684067E-2</v>
      </c>
      <c r="C976" s="16">
        <f t="shared" si="882"/>
        <v>8.6002192812088651E-2</v>
      </c>
      <c r="D976" s="34">
        <f t="shared" si="883"/>
        <v>1</v>
      </c>
      <c r="E976" s="49">
        <f t="shared" si="901"/>
        <v>7.4457030285385153E-2</v>
      </c>
      <c r="F976" s="49">
        <f t="shared" si="884"/>
        <v>4.3041013607840857E-2</v>
      </c>
      <c r="G976" s="20">
        <f t="shared" si="855"/>
        <v>4.3041013607840857E-2</v>
      </c>
      <c r="H976" s="49">
        <f t="shared" si="885"/>
        <v>30.030721441928915</v>
      </c>
      <c r="I976" s="20">
        <f t="shared" si="856"/>
        <v>30.030721441928915</v>
      </c>
      <c r="J976" s="57">
        <f t="shared" si="886"/>
        <v>0</v>
      </c>
      <c r="K976" s="16">
        <f t="shared" si="857"/>
        <v>30.030721441928915</v>
      </c>
      <c r="L976" s="34">
        <f t="shared" si="887"/>
        <v>1</v>
      </c>
      <c r="M976" s="49">
        <f t="shared" si="902"/>
        <v>59.969306524412438</v>
      </c>
      <c r="N976" s="20">
        <f t="shared" si="903"/>
        <v>59.969306524412438</v>
      </c>
      <c r="O976" s="16">
        <f t="shared" si="888"/>
        <v>30.030693475587562</v>
      </c>
      <c r="P976" s="49">
        <f t="shared" si="904"/>
        <v>4.3041013607840829E-2</v>
      </c>
      <c r="Q976" s="20">
        <f t="shared" si="858"/>
        <v>4.3041013607840829E-2</v>
      </c>
      <c r="R976" s="49">
        <f t="shared" si="905"/>
        <v>8.6002192811064304E-2</v>
      </c>
      <c r="S976" s="20">
        <f t="shared" si="859"/>
        <v>8.6002192811064304E-2</v>
      </c>
      <c r="T976" s="57">
        <f t="shared" si="906"/>
        <v>-8.3785679391878101E-2</v>
      </c>
      <c r="U976" s="16">
        <f t="shared" si="889"/>
        <v>-9.3286491064929478E-3</v>
      </c>
      <c r="V976" s="16">
        <f t="shared" si="907"/>
        <v>-9.3286491064929478E-3</v>
      </c>
      <c r="W976" s="34">
        <f t="shared" si="860"/>
        <v>4</v>
      </c>
      <c r="X976" s="49">
        <f t="shared" si="908"/>
        <v>59.9692789970684</v>
      </c>
      <c r="Y976" s="20">
        <f t="shared" si="909"/>
        <v>59.9692789970684</v>
      </c>
      <c r="Z976" s="16">
        <f t="shared" si="890"/>
        <v>30.0307210029316</v>
      </c>
      <c r="AA976" s="49">
        <f t="shared" si="861"/>
        <v>-5.3925693406423466E-3</v>
      </c>
      <c r="AB976" s="20">
        <f t="shared" si="891"/>
        <v>359.99460743065936</v>
      </c>
      <c r="AC976" s="49">
        <f t="shared" si="892"/>
        <v>1.0775133282032157E-2</v>
      </c>
      <c r="AD976" s="20">
        <f t="shared" si="893"/>
        <v>359.98922486671796</v>
      </c>
      <c r="AF976" s="58">
        <f t="shared" si="910"/>
        <v>6.1116078581000899</v>
      </c>
      <c r="AG976" s="51">
        <f t="shared" si="894"/>
        <v>366.69647148600541</v>
      </c>
      <c r="AH976" s="16">
        <f t="shared" si="895"/>
        <v>250.02032146773098</v>
      </c>
      <c r="AI976" s="52">
        <f t="shared" si="862"/>
        <v>159.86001302794085</v>
      </c>
      <c r="AJ976" s="52">
        <f t="shared" si="896"/>
        <v>4.8433582948462117E-2</v>
      </c>
      <c r="AK976" s="16">
        <f t="shared" si="911"/>
        <v>45.987419186997101</v>
      </c>
      <c r="AL976" s="16">
        <f t="shared" si="912"/>
        <v>45.982026617656459</v>
      </c>
      <c r="AM976" s="32">
        <f t="shared" si="863"/>
        <v>6.1116077770939885</v>
      </c>
      <c r="AN976" s="32">
        <f t="shared" si="864"/>
        <v>-9.9506535066497216E-4</v>
      </c>
      <c r="AO976" s="32">
        <f t="shared" si="865"/>
        <v>4.2468583935456428</v>
      </c>
      <c r="AP976" s="32">
        <f t="shared" si="866"/>
        <v>-9.9506535066497216E-4</v>
      </c>
      <c r="AQ976" s="32">
        <f t="shared" si="867"/>
        <v>4.3949907174198497</v>
      </c>
      <c r="AR976" s="56">
        <f t="shared" si="915"/>
        <v>5207.556927109018</v>
      </c>
      <c r="AS976" s="56">
        <f t="shared" si="915"/>
        <v>-0.36671558958653738</v>
      </c>
      <c r="AT976" s="56">
        <f t="shared" si="915"/>
        <v>2209.1260774414859</v>
      </c>
      <c r="AU976" s="55">
        <f t="shared" si="898"/>
        <v>0.31005890174502254</v>
      </c>
      <c r="AV976" s="56">
        <f t="shared" si="868"/>
        <v>11548.882676866482</v>
      </c>
      <c r="AW976" s="53">
        <f t="shared" si="869"/>
        <v>1.0321493090152839E-2</v>
      </c>
      <c r="AX976" s="53">
        <f t="shared" si="870"/>
        <v>9.6763078729832155E-2</v>
      </c>
      <c r="AY976" s="56">
        <f t="shared" si="871"/>
        <v>676.61833390308732</v>
      </c>
      <c r="AZ976" s="56">
        <f t="shared" si="872"/>
        <v>399.6500325698521</v>
      </c>
      <c r="BA976" s="53">
        <f t="shared" si="873"/>
        <v>7.4403432051347793E-3</v>
      </c>
      <c r="BB976" s="56">
        <f t="shared" si="874"/>
        <v>277.13331327731089</v>
      </c>
      <c r="BC976" s="56">
        <f t="shared" si="875"/>
        <v>-0.16501194407567255</v>
      </c>
      <c r="BD976" s="53">
        <f t="shared" si="876"/>
        <v>-1.4747484135251912E-7</v>
      </c>
      <c r="BE976" s="32">
        <f t="shared" si="877"/>
        <v>6.1116077106252487</v>
      </c>
      <c r="BF976" s="53">
        <f t="shared" si="878"/>
        <v>1.4551195644432154E-6</v>
      </c>
      <c r="BG976" s="51">
        <f t="shared" si="899"/>
        <v>6.1116091657448131</v>
      </c>
      <c r="BH976" s="51">
        <f t="shared" si="879"/>
        <v>-8.9372221037641083E-3</v>
      </c>
      <c r="BI976" s="51">
        <f t="shared" si="880"/>
        <v>-8.3785661483179549E-2</v>
      </c>
    </row>
    <row r="977" spans="1:61" ht="12.75" customHeight="1" x14ac:dyDescent="0.2">
      <c r="A977" s="45">
        <f t="shared" si="881"/>
        <v>951</v>
      </c>
      <c r="B977" s="57">
        <f t="shared" si="900"/>
        <v>9.6763078729832155E-2</v>
      </c>
      <c r="C977" s="16">
        <f t="shared" si="882"/>
        <v>8.5987945447811853E-2</v>
      </c>
      <c r="D977" s="34">
        <f t="shared" si="883"/>
        <v>1</v>
      </c>
      <c r="E977" s="49">
        <f t="shared" si="901"/>
        <v>7.4444674852081241E-2</v>
      </c>
      <c r="F977" s="49">
        <f t="shared" si="884"/>
        <v>4.3033919071303495E-2</v>
      </c>
      <c r="G977" s="20">
        <f t="shared" si="855"/>
        <v>4.3033919071303495E-2</v>
      </c>
      <c r="H977" s="49">
        <f t="shared" si="885"/>
        <v>30.030748960023214</v>
      </c>
      <c r="I977" s="20">
        <f t="shared" si="856"/>
        <v>30.030748960023214</v>
      </c>
      <c r="J977" s="57">
        <f t="shared" si="886"/>
        <v>0</v>
      </c>
      <c r="K977" s="16">
        <f t="shared" si="857"/>
        <v>30.030748960023214</v>
      </c>
      <c r="L977" s="34">
        <f t="shared" si="887"/>
        <v>1</v>
      </c>
      <c r="M977" s="49">
        <f t="shared" si="902"/>
        <v>59.9692789970684</v>
      </c>
      <c r="N977" s="20">
        <f t="shared" si="903"/>
        <v>59.9692789970684</v>
      </c>
      <c r="O977" s="16">
        <f t="shared" si="888"/>
        <v>30.0307210029316</v>
      </c>
      <c r="P977" s="49">
        <f t="shared" si="904"/>
        <v>4.3033919071303481E-2</v>
      </c>
      <c r="Q977" s="20">
        <f t="shared" si="858"/>
        <v>4.3033919071303481E-2</v>
      </c>
      <c r="R977" s="49">
        <f t="shared" si="905"/>
        <v>8.5987945444360933E-2</v>
      </c>
      <c r="S977" s="20">
        <f t="shared" si="859"/>
        <v>8.5987945444360933E-2</v>
      </c>
      <c r="T977" s="57">
        <f t="shared" si="906"/>
        <v>-8.3785661483179549E-2</v>
      </c>
      <c r="U977" s="16">
        <f t="shared" si="889"/>
        <v>-9.3409866310983081E-3</v>
      </c>
      <c r="V977" s="16">
        <f t="shared" si="907"/>
        <v>-9.3409866310983081E-3</v>
      </c>
      <c r="W977" s="34">
        <f t="shared" si="860"/>
        <v>4</v>
      </c>
      <c r="X977" s="49">
        <f t="shared" si="908"/>
        <v>59.969251480136549</v>
      </c>
      <c r="Y977" s="20">
        <f t="shared" si="909"/>
        <v>59.969251480136549</v>
      </c>
      <c r="Z977" s="16">
        <f t="shared" si="890"/>
        <v>30.030748519863451</v>
      </c>
      <c r="AA977" s="49">
        <f t="shared" si="861"/>
        <v>-5.3997072221610093E-3</v>
      </c>
      <c r="AB977" s="20">
        <f t="shared" si="891"/>
        <v>359.99460029277782</v>
      </c>
      <c r="AC977" s="49">
        <f t="shared" si="892"/>
        <v>1.0789386848590772E-2</v>
      </c>
      <c r="AD977" s="20">
        <f t="shared" si="893"/>
        <v>359.98921061315139</v>
      </c>
      <c r="AF977" s="58">
        <f t="shared" si="910"/>
        <v>6.1116091657448131</v>
      </c>
      <c r="AG977" s="51">
        <f t="shared" si="894"/>
        <v>366.6965499446888</v>
      </c>
      <c r="AH977" s="16">
        <f t="shared" si="895"/>
        <v>250.02037496228783</v>
      </c>
      <c r="AI977" s="52">
        <f t="shared" si="862"/>
        <v>159.86008143551206</v>
      </c>
      <c r="AJ977" s="52">
        <f t="shared" si="896"/>
        <v>4.8433626293501675E-2</v>
      </c>
      <c r="AK977" s="16">
        <f t="shared" si="911"/>
        <v>46.035852813290603</v>
      </c>
      <c r="AL977" s="16">
        <f t="shared" si="912"/>
        <v>46.030453106068421</v>
      </c>
      <c r="AM977" s="32">
        <f t="shared" si="863"/>
        <v>6.1116090845242841</v>
      </c>
      <c r="AN977" s="32">
        <f t="shared" si="864"/>
        <v>-9.9638157895717101E-4</v>
      </c>
      <c r="AO977" s="32">
        <f t="shared" si="865"/>
        <v>4.2431431313150094</v>
      </c>
      <c r="AP977" s="32">
        <f t="shared" si="866"/>
        <v>-9.9638157895717101E-4</v>
      </c>
      <c r="AQ977" s="32">
        <f t="shared" si="867"/>
        <v>4.3985795399440049</v>
      </c>
      <c r="AR977" s="56">
        <f t="shared" si="915"/>
        <v>5211.8000702403333</v>
      </c>
      <c r="AS977" s="56">
        <f t="shared" si="915"/>
        <v>-0.36771197116549453</v>
      </c>
      <c r="AT977" s="56">
        <f t="shared" si="915"/>
        <v>2213.5246569814299</v>
      </c>
      <c r="AU977" s="55">
        <f t="shared" si="898"/>
        <v>0.31005890174502254</v>
      </c>
      <c r="AV977" s="56">
        <f t="shared" si="868"/>
        <v>11548.887618884184</v>
      </c>
      <c r="AW977" s="53">
        <f t="shared" si="869"/>
        <v>1.032149750694388E-2</v>
      </c>
      <c r="AX977" s="53">
        <f t="shared" si="870"/>
        <v>9.6763099433341312E-2</v>
      </c>
      <c r="AY977" s="56">
        <f t="shared" si="871"/>
        <v>676.61818913329432</v>
      </c>
      <c r="AZ977" s="56">
        <f t="shared" si="872"/>
        <v>399.65020358878013</v>
      </c>
      <c r="BA977" s="53">
        <f t="shared" si="873"/>
        <v>7.4403432051347793E-3</v>
      </c>
      <c r="BB977" s="56">
        <f t="shared" si="874"/>
        <v>277.13343186867411</v>
      </c>
      <c r="BC977" s="56">
        <f t="shared" si="875"/>
        <v>-0.165446324159916</v>
      </c>
      <c r="BD977" s="53">
        <f t="shared" si="876"/>
        <v>-1.4786305648669825E-7</v>
      </c>
      <c r="BE977" s="32">
        <f t="shared" si="877"/>
        <v>6.1116090178817561</v>
      </c>
      <c r="BF977" s="53">
        <f t="shared" si="878"/>
        <v>1.4570440202852318E-6</v>
      </c>
      <c r="BG977" s="51">
        <f t="shared" si="899"/>
        <v>6.1116104749257767</v>
      </c>
      <c r="BH977" s="51">
        <f t="shared" si="879"/>
        <v>-8.9372221034505692E-3</v>
      </c>
      <c r="BI977" s="51">
        <f t="shared" si="880"/>
        <v>-8.3785643553393852E-2</v>
      </c>
    </row>
    <row r="978" spans="1:61" ht="12.75" customHeight="1" x14ac:dyDescent="0.2">
      <c r="A978" s="45">
        <f t="shared" si="881"/>
        <v>952</v>
      </c>
      <c r="B978" s="57">
        <f t="shared" si="900"/>
        <v>9.6763099433341312E-2</v>
      </c>
      <c r="C978" s="16">
        <f t="shared" si="882"/>
        <v>8.5973712584745954E-2</v>
      </c>
      <c r="D978" s="34">
        <f t="shared" si="883"/>
        <v>1</v>
      </c>
      <c r="E978" s="49">
        <f t="shared" si="901"/>
        <v>7.4432331987950046E-2</v>
      </c>
      <c r="F978" s="49">
        <f t="shared" si="884"/>
        <v>4.3026831766737841E-2</v>
      </c>
      <c r="G978" s="20">
        <f t="shared" si="855"/>
        <v>4.3026831766737841E-2</v>
      </c>
      <c r="H978" s="49">
        <f t="shared" si="885"/>
        <v>30.030776467716283</v>
      </c>
      <c r="I978" s="20">
        <f t="shared" si="856"/>
        <v>30.030776467716283</v>
      </c>
      <c r="J978" s="57">
        <f t="shared" si="886"/>
        <v>0</v>
      </c>
      <c r="K978" s="16">
        <f t="shared" si="857"/>
        <v>30.030776467716283</v>
      </c>
      <c r="L978" s="34">
        <f t="shared" si="887"/>
        <v>1</v>
      </c>
      <c r="M978" s="49">
        <f t="shared" si="902"/>
        <v>59.969251480136563</v>
      </c>
      <c r="N978" s="20">
        <f t="shared" si="903"/>
        <v>59.969251480136563</v>
      </c>
      <c r="O978" s="16">
        <f t="shared" si="888"/>
        <v>30.030748519863437</v>
      </c>
      <c r="P978" s="49">
        <f t="shared" si="904"/>
        <v>4.3026831766737834E-2</v>
      </c>
      <c r="Q978" s="20">
        <f t="shared" si="858"/>
        <v>4.3026831766737834E-2</v>
      </c>
      <c r="R978" s="49">
        <f t="shared" si="905"/>
        <v>8.5973712584625453E-2</v>
      </c>
      <c r="S978" s="20">
        <f t="shared" si="859"/>
        <v>8.5973712584625453E-2</v>
      </c>
      <c r="T978" s="57">
        <f t="shared" si="906"/>
        <v>-8.3785643553393852E-2</v>
      </c>
      <c r="U978" s="16">
        <f t="shared" si="889"/>
        <v>-9.3533115654438059E-3</v>
      </c>
      <c r="V978" s="16">
        <f t="shared" si="907"/>
        <v>-9.3533115654438059E-3</v>
      </c>
      <c r="W978" s="34">
        <f t="shared" si="860"/>
        <v>4</v>
      </c>
      <c r="X978" s="49">
        <f t="shared" si="908"/>
        <v>59.969223973606262</v>
      </c>
      <c r="Y978" s="20">
        <f t="shared" si="909"/>
        <v>59.969223973606262</v>
      </c>
      <c r="Z978" s="16">
        <f t="shared" si="890"/>
        <v>30.030776026393738</v>
      </c>
      <c r="AA978" s="49">
        <f t="shared" si="861"/>
        <v>-5.4068378392185985E-3</v>
      </c>
      <c r="AB978" s="20">
        <f t="shared" si="891"/>
        <v>359.99459316216075</v>
      </c>
      <c r="AC978" s="49">
        <f t="shared" si="892"/>
        <v>1.0803625860638552E-2</v>
      </c>
      <c r="AD978" s="20">
        <f t="shared" si="893"/>
        <v>359.98919637413934</v>
      </c>
      <c r="AF978" s="58">
        <f t="shared" si="910"/>
        <v>6.1116104749257767</v>
      </c>
      <c r="AG978" s="51">
        <f t="shared" si="894"/>
        <v>366.69662849554663</v>
      </c>
      <c r="AH978" s="16">
        <f t="shared" si="895"/>
        <v>250.02042851969091</v>
      </c>
      <c r="AI978" s="52">
        <f t="shared" si="862"/>
        <v>159.86014992346415</v>
      </c>
      <c r="AJ978" s="52">
        <f t="shared" si="896"/>
        <v>4.8433669605969953E-2</v>
      </c>
      <c r="AK978" s="16">
        <f t="shared" si="911"/>
        <v>46.084286482896573</v>
      </c>
      <c r="AL978" s="16">
        <f t="shared" si="912"/>
        <v>46.078879645057327</v>
      </c>
      <c r="AM978" s="32">
        <f t="shared" si="863"/>
        <v>6.1116103934907571</v>
      </c>
      <c r="AN978" s="32">
        <f t="shared" si="864"/>
        <v>-9.9769646508889704E-4</v>
      </c>
      <c r="AO978" s="32">
        <f t="shared" si="865"/>
        <v>4.2394248335170044</v>
      </c>
      <c r="AP978" s="32">
        <f t="shared" si="866"/>
        <v>-9.9769646508889704E-4</v>
      </c>
      <c r="AQ978" s="32">
        <f t="shared" si="867"/>
        <v>4.4021652266564884</v>
      </c>
      <c r="AR978" s="56">
        <f t="shared" si="915"/>
        <v>5216.03949507385</v>
      </c>
      <c r="AS978" s="56">
        <f t="shared" si="915"/>
        <v>-0.36870966763058344</v>
      </c>
      <c r="AT978" s="56">
        <f t="shared" si="915"/>
        <v>2217.9268222080864</v>
      </c>
      <c r="AU978" s="55">
        <f t="shared" si="898"/>
        <v>0.31005890174502254</v>
      </c>
      <c r="AV978" s="56">
        <f t="shared" si="868"/>
        <v>11548.892566708899</v>
      </c>
      <c r="AW978" s="53">
        <f t="shared" si="869"/>
        <v>1.0321501928924781E-2</v>
      </c>
      <c r="AX978" s="53">
        <f t="shared" si="870"/>
        <v>9.6763120161173277E-2</v>
      </c>
      <c r="AY978" s="56">
        <f t="shared" si="871"/>
        <v>676.61804419348562</v>
      </c>
      <c r="AZ978" s="56">
        <f t="shared" si="872"/>
        <v>399.65037480866039</v>
      </c>
      <c r="BA978" s="53">
        <f t="shared" si="873"/>
        <v>7.4403432051347793E-3</v>
      </c>
      <c r="BB978" s="56">
        <f t="shared" si="874"/>
        <v>277.13355059938556</v>
      </c>
      <c r="BC978" s="56">
        <f t="shared" si="875"/>
        <v>-0.16588121456032923</v>
      </c>
      <c r="BD978" s="53">
        <f t="shared" si="876"/>
        <v>-1.4825172770177867E-7</v>
      </c>
      <c r="BE978" s="32">
        <f t="shared" si="877"/>
        <v>6.1116103266740494</v>
      </c>
      <c r="BF978" s="53">
        <f t="shared" si="878"/>
        <v>1.4589665122486944E-6</v>
      </c>
      <c r="BG978" s="51">
        <f t="shared" si="899"/>
        <v>6.1116117856405614</v>
      </c>
      <c r="BH978" s="51">
        <f t="shared" si="879"/>
        <v>-8.9372221031369381E-3</v>
      </c>
      <c r="BI978" s="51">
        <f t="shared" si="880"/>
        <v>-8.3785625602554259E-2</v>
      </c>
    </row>
    <row r="979" spans="1:61" ht="12.75" customHeight="1" x14ac:dyDescent="0.2">
      <c r="A979" s="45">
        <f t="shared" si="881"/>
        <v>953</v>
      </c>
      <c r="B979" s="57">
        <f t="shared" si="900"/>
        <v>9.6763120161173277E-2</v>
      </c>
      <c r="C979" s="16">
        <f t="shared" si="882"/>
        <v>8.5959494300539063E-2</v>
      </c>
      <c r="D979" s="34">
        <f t="shared" si="883"/>
        <v>1</v>
      </c>
      <c r="E979" s="49">
        <f t="shared" si="901"/>
        <v>7.4420001760193699E-2</v>
      </c>
      <c r="F979" s="49">
        <f t="shared" si="884"/>
        <v>4.3019751733042719E-2</v>
      </c>
      <c r="G979" s="20">
        <f t="shared" si="855"/>
        <v>4.3019751733042719E-2</v>
      </c>
      <c r="H979" s="49">
        <f t="shared" si="885"/>
        <v>30.030803965018773</v>
      </c>
      <c r="I979" s="20">
        <f t="shared" si="856"/>
        <v>30.030803965018773</v>
      </c>
      <c r="J979" s="57">
        <f t="shared" si="886"/>
        <v>0</v>
      </c>
      <c r="K979" s="16">
        <f t="shared" si="857"/>
        <v>30.030803965018773</v>
      </c>
      <c r="L979" s="34">
        <f t="shared" si="887"/>
        <v>1</v>
      </c>
      <c r="M979" s="49">
        <f t="shared" si="902"/>
        <v>59.969223973606262</v>
      </c>
      <c r="N979" s="20">
        <f t="shared" si="903"/>
        <v>59.969223973606262</v>
      </c>
      <c r="O979" s="16">
        <f t="shared" si="888"/>
        <v>30.030776026393738</v>
      </c>
      <c r="P979" s="49">
        <f t="shared" si="904"/>
        <v>4.3019751733042712E-2</v>
      </c>
      <c r="Q979" s="20">
        <f t="shared" si="858"/>
        <v>4.3019751733042712E-2</v>
      </c>
      <c r="R979" s="49">
        <f t="shared" si="905"/>
        <v>8.5959494298445974E-2</v>
      </c>
      <c r="S979" s="20">
        <f t="shared" si="859"/>
        <v>8.5959494298445974E-2</v>
      </c>
      <c r="T979" s="57">
        <f t="shared" si="906"/>
        <v>-8.3785625602554259E-2</v>
      </c>
      <c r="U979" s="16">
        <f t="shared" si="889"/>
        <v>-9.3656238423605598E-3</v>
      </c>
      <c r="V979" s="16">
        <f t="shared" si="907"/>
        <v>-9.3656238423605598E-3</v>
      </c>
      <c r="W979" s="34">
        <f t="shared" si="860"/>
        <v>4</v>
      </c>
      <c r="X979" s="49">
        <f t="shared" si="908"/>
        <v>59.969196477466902</v>
      </c>
      <c r="Y979" s="20">
        <f t="shared" si="909"/>
        <v>59.969196477466902</v>
      </c>
      <c r="Z979" s="16">
        <f t="shared" si="890"/>
        <v>30.030803522533098</v>
      </c>
      <c r="AA979" s="49">
        <f t="shared" si="861"/>
        <v>-5.4139611529561643E-3</v>
      </c>
      <c r="AB979" s="20">
        <f t="shared" si="891"/>
        <v>359.99458603884705</v>
      </c>
      <c r="AC979" s="49">
        <f t="shared" si="892"/>
        <v>1.0817850274576457E-2</v>
      </c>
      <c r="AD979" s="20">
        <f t="shared" si="893"/>
        <v>359.98918214972542</v>
      </c>
      <c r="AF979" s="58">
        <f t="shared" si="910"/>
        <v>6.1116117856405614</v>
      </c>
      <c r="AG979" s="51">
        <f t="shared" si="894"/>
        <v>366.69670713843368</v>
      </c>
      <c r="AH979" s="16">
        <f t="shared" si="895"/>
        <v>250.02048213984116</v>
      </c>
      <c r="AI979" s="52">
        <f t="shared" si="862"/>
        <v>159.86021849167059</v>
      </c>
      <c r="AJ979" s="52">
        <f t="shared" si="896"/>
        <v>4.843371288598064E-2</v>
      </c>
      <c r="AK979" s="16">
        <f t="shared" si="911"/>
        <v>46.132720195782554</v>
      </c>
      <c r="AL979" s="16">
        <f t="shared" si="912"/>
        <v>46.1273062346296</v>
      </c>
      <c r="AM979" s="32">
        <f t="shared" si="863"/>
        <v>6.1116117039909881</v>
      </c>
      <c r="AN979" s="32">
        <f t="shared" si="864"/>
        <v>-9.9901000189512972E-4</v>
      </c>
      <c r="AO979" s="32">
        <f t="shared" si="865"/>
        <v>4.2357035027920871</v>
      </c>
      <c r="AP979" s="32">
        <f t="shared" si="866"/>
        <v>-9.9901000189512972E-4</v>
      </c>
      <c r="AQ979" s="32">
        <f t="shared" si="867"/>
        <v>4.4057477749860432</v>
      </c>
      <c r="AR979" s="56">
        <f t="shared" si="915"/>
        <v>5220.2751985766417</v>
      </c>
      <c r="AS979" s="56">
        <f t="shared" si="915"/>
        <v>-0.36970867763247856</v>
      </c>
      <c r="AT979" s="56">
        <f t="shared" si="915"/>
        <v>2222.3325699830725</v>
      </c>
      <c r="AU979" s="55">
        <f t="shared" si="898"/>
        <v>0.31005890174502254</v>
      </c>
      <c r="AV979" s="56">
        <f t="shared" si="868"/>
        <v>11548.897520331488</v>
      </c>
      <c r="AW979" s="53">
        <f t="shared" si="869"/>
        <v>1.0321506356087369E-2</v>
      </c>
      <c r="AX979" s="53">
        <f t="shared" si="870"/>
        <v>9.6763140913289691E-2</v>
      </c>
      <c r="AY979" s="56">
        <f t="shared" si="871"/>
        <v>676.61789908392939</v>
      </c>
      <c r="AZ979" s="56">
        <f t="shared" si="872"/>
        <v>399.65054622917648</v>
      </c>
      <c r="BA979" s="53">
        <f t="shared" si="873"/>
        <v>7.4403432051347793E-3</v>
      </c>
      <c r="BB979" s="56">
        <f t="shared" si="874"/>
        <v>277.13366946922599</v>
      </c>
      <c r="BC979" s="56">
        <f t="shared" si="875"/>
        <v>-0.16631661447308943</v>
      </c>
      <c r="BD979" s="53">
        <f t="shared" si="876"/>
        <v>-1.4864085427936609E-7</v>
      </c>
      <c r="BE979" s="32">
        <f t="shared" si="877"/>
        <v>6.1116116369997071</v>
      </c>
      <c r="BF979" s="53">
        <f t="shared" si="878"/>
        <v>1.4608870298563358E-6</v>
      </c>
      <c r="BG979" s="51">
        <f t="shared" si="899"/>
        <v>6.1116130978867371</v>
      </c>
      <c r="BH979" s="51">
        <f t="shared" si="879"/>
        <v>-8.9372221028232134E-3</v>
      </c>
      <c r="BI979" s="51">
        <f t="shared" si="880"/>
        <v>-8.3785607630693926E-2</v>
      </c>
    </row>
    <row r="980" spans="1:61" ht="12.75" customHeight="1" x14ac:dyDescent="0.2">
      <c r="A980" s="45">
        <f t="shared" si="881"/>
        <v>954</v>
      </c>
      <c r="B980" s="57">
        <f t="shared" si="900"/>
        <v>9.6763140913289691E-2</v>
      </c>
      <c r="C980" s="16">
        <f t="shared" si="882"/>
        <v>8.594529063873324E-2</v>
      </c>
      <c r="D980" s="34">
        <f t="shared" si="883"/>
        <v>1</v>
      </c>
      <c r="E980" s="49">
        <f t="shared" si="901"/>
        <v>7.4407684206486621E-2</v>
      </c>
      <c r="F980" s="49">
        <f t="shared" si="884"/>
        <v>4.3012678992048158E-2</v>
      </c>
      <c r="G980" s="20">
        <f t="shared" si="855"/>
        <v>4.3012678992048158E-2</v>
      </c>
      <c r="H980" s="49">
        <f t="shared" si="885"/>
        <v>30.030831451941342</v>
      </c>
      <c r="I980" s="20">
        <f t="shared" si="856"/>
        <v>30.030831451941342</v>
      </c>
      <c r="J980" s="57">
        <f t="shared" si="886"/>
        <v>0</v>
      </c>
      <c r="K980" s="16">
        <f t="shared" si="857"/>
        <v>30.030831451941342</v>
      </c>
      <c r="L980" s="34">
        <f t="shared" si="887"/>
        <v>1</v>
      </c>
      <c r="M980" s="49">
        <f t="shared" si="902"/>
        <v>59.969196477466916</v>
      </c>
      <c r="N980" s="20">
        <f t="shared" si="903"/>
        <v>59.969196477466916</v>
      </c>
      <c r="O980" s="16">
        <f t="shared" si="888"/>
        <v>30.030803522533084</v>
      </c>
      <c r="P980" s="49">
        <f t="shared" si="904"/>
        <v>4.3012678992048116E-2</v>
      </c>
      <c r="Q980" s="20">
        <f t="shared" si="858"/>
        <v>4.3012678992048116E-2</v>
      </c>
      <c r="R980" s="49">
        <f t="shared" si="905"/>
        <v>8.5945290639675653E-2</v>
      </c>
      <c r="S980" s="20">
        <f t="shared" si="859"/>
        <v>8.5945290639675653E-2</v>
      </c>
      <c r="T980" s="57">
        <f t="shared" si="906"/>
        <v>-8.3785607630693926E-2</v>
      </c>
      <c r="U980" s="16">
        <f t="shared" si="889"/>
        <v>-9.3779234242073045E-3</v>
      </c>
      <c r="V980" s="16">
        <f t="shared" si="907"/>
        <v>-9.3779234242073045E-3</v>
      </c>
      <c r="W980" s="34">
        <f t="shared" si="860"/>
        <v>4</v>
      </c>
      <c r="X980" s="49">
        <f t="shared" si="908"/>
        <v>59.969168991707789</v>
      </c>
      <c r="Y980" s="20">
        <f t="shared" si="909"/>
        <v>59.969168991707789</v>
      </c>
      <c r="Z980" s="16">
        <f t="shared" si="890"/>
        <v>30.030831008292211</v>
      </c>
      <c r="AA980" s="49">
        <f t="shared" si="861"/>
        <v>-5.4210771415835824E-3</v>
      </c>
      <c r="AB980" s="20">
        <f t="shared" si="891"/>
        <v>359.99457892285841</v>
      </c>
      <c r="AC980" s="49">
        <f t="shared" si="892"/>
        <v>1.0832060046970829E-2</v>
      </c>
      <c r="AD980" s="20">
        <f t="shared" si="893"/>
        <v>359.98916793995301</v>
      </c>
      <c r="AF980" s="58">
        <f t="shared" si="910"/>
        <v>6.1116130978867371</v>
      </c>
      <c r="AG980" s="51">
        <f t="shared" si="894"/>
        <v>366.69678587320425</v>
      </c>
      <c r="AH980" s="16">
        <f t="shared" si="895"/>
        <v>250.02053582263929</v>
      </c>
      <c r="AI980" s="52">
        <f t="shared" si="862"/>
        <v>159.8602871400044</v>
      </c>
      <c r="AJ980" s="52">
        <f t="shared" si="896"/>
        <v>4.8433756133647421E-2</v>
      </c>
      <c r="AK980" s="16">
        <f t="shared" si="911"/>
        <v>46.181153951916201</v>
      </c>
      <c r="AL980" s="16">
        <f t="shared" si="912"/>
        <v>46.17573287477461</v>
      </c>
      <c r="AM980" s="32">
        <f t="shared" si="863"/>
        <v>6.1116130160225497</v>
      </c>
      <c r="AN980" s="32">
        <f t="shared" si="864"/>
        <v>-1.0003221853604821E-3</v>
      </c>
      <c r="AO980" s="32">
        <f t="shared" si="865"/>
        <v>4.2319791417842101</v>
      </c>
      <c r="AP980" s="32">
        <f t="shared" si="866"/>
        <v>-1.0003221853604821E-3</v>
      </c>
      <c r="AQ980" s="32">
        <f t="shared" si="867"/>
        <v>4.4093271823623645</v>
      </c>
      <c r="AR980" s="56">
        <f t="shared" si="915"/>
        <v>5224.5071777184257</v>
      </c>
      <c r="AS980" s="56">
        <f t="shared" si="915"/>
        <v>-0.37070899981783906</v>
      </c>
      <c r="AT980" s="56">
        <f t="shared" si="915"/>
        <v>2226.7418971654347</v>
      </c>
      <c r="AU980" s="55">
        <f t="shared" si="898"/>
        <v>0.31005890174502254</v>
      </c>
      <c r="AV980" s="56">
        <f t="shared" si="868"/>
        <v>11548.902479742776</v>
      </c>
      <c r="AW980" s="53">
        <f t="shared" si="869"/>
        <v>1.0321510788423445E-2</v>
      </c>
      <c r="AX980" s="53">
        <f t="shared" si="870"/>
        <v>9.6763161689652155E-2</v>
      </c>
      <c r="AY980" s="56">
        <f t="shared" si="871"/>
        <v>676.61775380489485</v>
      </c>
      <c r="AZ980" s="56">
        <f t="shared" si="872"/>
        <v>399.65071785001101</v>
      </c>
      <c r="BA980" s="53">
        <f t="shared" si="873"/>
        <v>7.4403432051347793E-3</v>
      </c>
      <c r="BB980" s="56">
        <f t="shared" si="874"/>
        <v>277.13378847797514</v>
      </c>
      <c r="BC980" s="56">
        <f t="shared" si="875"/>
        <v>-0.16675252309130428</v>
      </c>
      <c r="BD980" s="53">
        <f t="shared" si="876"/>
        <v>-1.4903043549832287E-7</v>
      </c>
      <c r="BE980" s="32">
        <f t="shared" si="877"/>
        <v>6.111612948856302</v>
      </c>
      <c r="BF980" s="53">
        <f t="shared" si="878"/>
        <v>1.4628055672367232E-6</v>
      </c>
      <c r="BG980" s="51">
        <f t="shared" si="899"/>
        <v>6.1116144116618694</v>
      </c>
      <c r="BH980" s="51">
        <f t="shared" si="879"/>
        <v>-8.9372221025094019E-3</v>
      </c>
      <c r="BI980" s="51">
        <f t="shared" si="880"/>
        <v>-8.3785589637846311E-2</v>
      </c>
    </row>
    <row r="981" spans="1:61" ht="12.75" customHeight="1" x14ac:dyDescent="0.2">
      <c r="A981" s="45">
        <f t="shared" si="881"/>
        <v>955</v>
      </c>
      <c r="B981" s="57">
        <f t="shared" si="900"/>
        <v>9.6763161689652155E-2</v>
      </c>
      <c r="C981" s="16">
        <f t="shared" si="882"/>
        <v>8.5931101642643171E-2</v>
      </c>
      <c r="D981" s="34">
        <f t="shared" si="883"/>
        <v>1</v>
      </c>
      <c r="E981" s="49">
        <f t="shared" si="901"/>
        <v>7.439537936430643E-2</v>
      </c>
      <c r="F981" s="49">
        <f t="shared" si="884"/>
        <v>4.3005613565470509E-2</v>
      </c>
      <c r="G981" s="20">
        <f t="shared" si="855"/>
        <v>4.3005613565470509E-2</v>
      </c>
      <c r="H981" s="49">
        <f t="shared" si="885"/>
        <v>30.030858928494734</v>
      </c>
      <c r="I981" s="20">
        <f t="shared" si="856"/>
        <v>30.030858928494734</v>
      </c>
      <c r="J981" s="57">
        <f t="shared" si="886"/>
        <v>0</v>
      </c>
      <c r="K981" s="16">
        <f t="shared" si="857"/>
        <v>30.030858928494734</v>
      </c>
      <c r="L981" s="34">
        <f t="shared" si="887"/>
        <v>1</v>
      </c>
      <c r="M981" s="49">
        <f t="shared" si="902"/>
        <v>59.969168991707789</v>
      </c>
      <c r="N981" s="20">
        <f t="shared" si="903"/>
        <v>59.969168991707789</v>
      </c>
      <c r="O981" s="16">
        <f t="shared" si="888"/>
        <v>30.030831008292211</v>
      </c>
      <c r="P981" s="49">
        <f t="shared" si="904"/>
        <v>4.3005613565470516E-2</v>
      </c>
      <c r="Q981" s="20">
        <f t="shared" si="858"/>
        <v>4.3005613565470516E-2</v>
      </c>
      <c r="R981" s="49">
        <f t="shared" si="905"/>
        <v>8.5931101641036012E-2</v>
      </c>
      <c r="S981" s="20">
        <f t="shared" si="859"/>
        <v>8.5931101641036012E-2</v>
      </c>
      <c r="T981" s="57">
        <f t="shared" si="906"/>
        <v>-8.3785589637846311E-2</v>
      </c>
      <c r="U981" s="16">
        <f t="shared" si="889"/>
        <v>-9.3902102735398812E-3</v>
      </c>
      <c r="V981" s="16">
        <f t="shared" si="907"/>
        <v>-9.3902102735398812E-3</v>
      </c>
      <c r="W981" s="34">
        <f t="shared" si="860"/>
        <v>4</v>
      </c>
      <c r="X981" s="49">
        <f t="shared" si="908"/>
        <v>59.969141516318189</v>
      </c>
      <c r="Y981" s="20">
        <f t="shared" si="909"/>
        <v>59.969141516318189</v>
      </c>
      <c r="Z981" s="16">
        <f t="shared" si="890"/>
        <v>30.030858483681811</v>
      </c>
      <c r="AA981" s="49">
        <f t="shared" si="861"/>
        <v>-5.428185783424625E-3</v>
      </c>
      <c r="AB981" s="20">
        <f t="shared" si="891"/>
        <v>359.99457181421656</v>
      </c>
      <c r="AC981" s="49">
        <f t="shared" si="892"/>
        <v>1.0846255067354645E-2</v>
      </c>
      <c r="AD981" s="20">
        <f t="shared" si="893"/>
        <v>359.98915374493265</v>
      </c>
      <c r="AF981" s="58">
        <f t="shared" si="910"/>
        <v>6.1116144116618694</v>
      </c>
      <c r="AG981" s="51">
        <f t="shared" si="894"/>
        <v>366.69686469971219</v>
      </c>
      <c r="AH981" s="16">
        <f t="shared" si="895"/>
        <v>250.02058956798561</v>
      </c>
      <c r="AI981" s="52">
        <f t="shared" si="862"/>
        <v>159.86035586833819</v>
      </c>
      <c r="AJ981" s="52">
        <f t="shared" si="896"/>
        <v>4.8433799348913453E-2</v>
      </c>
      <c r="AK981" s="16">
        <f t="shared" si="911"/>
        <v>46.229587751265115</v>
      </c>
      <c r="AL981" s="16">
        <f t="shared" si="912"/>
        <v>46.224159565481671</v>
      </c>
      <c r="AM981" s="32">
        <f t="shared" si="863"/>
        <v>6.1116143295830083</v>
      </c>
      <c r="AN981" s="32">
        <f t="shared" si="864"/>
        <v>-1.001633011490583E-3</v>
      </c>
      <c r="AO981" s="32">
        <f t="shared" si="865"/>
        <v>4.2282517531395083</v>
      </c>
      <c r="AP981" s="32">
        <f t="shared" si="866"/>
        <v>-1.001633011490583E-3</v>
      </c>
      <c r="AQ981" s="32">
        <f t="shared" si="867"/>
        <v>4.4129034462173582</v>
      </c>
      <c r="AR981" s="56">
        <f t="shared" si="915"/>
        <v>5228.7354294715651</v>
      </c>
      <c r="AS981" s="56">
        <f t="shared" si="915"/>
        <v>-0.37171063282932965</v>
      </c>
      <c r="AT981" s="56">
        <f t="shared" si="915"/>
        <v>2231.1548006116523</v>
      </c>
      <c r="AU981" s="55">
        <f t="shared" si="898"/>
        <v>0.31005890174502254</v>
      </c>
      <c r="AV981" s="56">
        <f t="shared" si="868"/>
        <v>11548.907444933559</v>
      </c>
      <c r="AW981" s="53">
        <f t="shared" si="869"/>
        <v>1.0321515225924786E-2</v>
      </c>
      <c r="AX981" s="53">
        <f t="shared" si="870"/>
        <v>9.6763182490222061E-2</v>
      </c>
      <c r="AY981" s="56">
        <f t="shared" si="871"/>
        <v>676.61760835665166</v>
      </c>
      <c r="AZ981" s="56">
        <f t="shared" si="872"/>
        <v>399.65088967084546</v>
      </c>
      <c r="BA981" s="53">
        <f t="shared" si="873"/>
        <v>7.4403432051347793E-3</v>
      </c>
      <c r="BB981" s="56">
        <f t="shared" si="874"/>
        <v>277.13390762541235</v>
      </c>
      <c r="BC981" s="56">
        <f t="shared" si="875"/>
        <v>-0.16718893960614878</v>
      </c>
      <c r="BD981" s="53">
        <f t="shared" si="876"/>
        <v>-1.4942047063578418E-7</v>
      </c>
      <c r="BE981" s="32">
        <f t="shared" si="877"/>
        <v>6.1116142622413987</v>
      </c>
      <c r="BF981" s="53">
        <f t="shared" si="878"/>
        <v>1.4647221185491686E-6</v>
      </c>
      <c r="BG981" s="51">
        <f t="shared" si="899"/>
        <v>6.1116157269635174</v>
      </c>
      <c r="BH981" s="51">
        <f t="shared" si="879"/>
        <v>-8.9372221021955037E-3</v>
      </c>
      <c r="BI981" s="51">
        <f t="shared" si="880"/>
        <v>-8.378557162404475E-2</v>
      </c>
    </row>
    <row r="982" spans="1:61" ht="12.75" customHeight="1" x14ac:dyDescent="0.2">
      <c r="A982" s="45">
        <f t="shared" si="881"/>
        <v>956</v>
      </c>
      <c r="B982" s="57">
        <f t="shared" si="900"/>
        <v>9.6763182490222061E-2</v>
      </c>
      <c r="C982" s="16">
        <f t="shared" si="882"/>
        <v>8.5916927422886147E-2</v>
      </c>
      <c r="D982" s="34">
        <f t="shared" si="883"/>
        <v>1</v>
      </c>
      <c r="E982" s="49">
        <f t="shared" si="901"/>
        <v>7.4383087329398176E-2</v>
      </c>
      <c r="F982" s="49">
        <f t="shared" si="884"/>
        <v>4.2998555508708992E-2</v>
      </c>
      <c r="G982" s="20">
        <f t="shared" si="855"/>
        <v>4.2998555508708992E-2</v>
      </c>
      <c r="H982" s="49">
        <f t="shared" si="885"/>
        <v>30.03088639468972</v>
      </c>
      <c r="I982" s="20">
        <f t="shared" si="856"/>
        <v>30.03088639468972</v>
      </c>
      <c r="J982" s="57">
        <f t="shared" si="886"/>
        <v>0</v>
      </c>
      <c r="K982" s="16">
        <f t="shared" si="857"/>
        <v>30.03088639468972</v>
      </c>
      <c r="L982" s="34">
        <f t="shared" si="887"/>
        <v>1</v>
      </c>
      <c r="M982" s="49">
        <f t="shared" si="902"/>
        <v>59.969141516318182</v>
      </c>
      <c r="N982" s="20">
        <f t="shared" si="903"/>
        <v>59.969141516318182</v>
      </c>
      <c r="O982" s="16">
        <f t="shared" si="888"/>
        <v>30.030858483681818</v>
      </c>
      <c r="P982" s="49">
        <f t="shared" si="904"/>
        <v>4.2998555508709013E-2</v>
      </c>
      <c r="Q982" s="20">
        <f t="shared" si="858"/>
        <v>4.2998555508709013E-2</v>
      </c>
      <c r="R982" s="49">
        <f t="shared" si="905"/>
        <v>8.5916927424304151E-2</v>
      </c>
      <c r="S982" s="20">
        <f t="shared" si="859"/>
        <v>8.5916927424304151E-2</v>
      </c>
      <c r="T982" s="57">
        <f t="shared" si="906"/>
        <v>-8.378557162404475E-2</v>
      </c>
      <c r="U982" s="16">
        <f t="shared" si="889"/>
        <v>-9.4024842946465736E-3</v>
      </c>
      <c r="V982" s="16">
        <f t="shared" si="907"/>
        <v>-9.4024842946465736E-3</v>
      </c>
      <c r="W982" s="34">
        <f t="shared" si="860"/>
        <v>4</v>
      </c>
      <c r="X982" s="49">
        <f t="shared" si="908"/>
        <v>59.969114051287292</v>
      </c>
      <c r="Y982" s="20">
        <f t="shared" si="909"/>
        <v>59.969114051287292</v>
      </c>
      <c r="Z982" s="16">
        <f t="shared" si="890"/>
        <v>30.030885948712708</v>
      </c>
      <c r="AA982" s="49">
        <f t="shared" si="861"/>
        <v>-5.4352870231203229E-3</v>
      </c>
      <c r="AB982" s="20">
        <f t="shared" si="891"/>
        <v>359.99456471297685</v>
      </c>
      <c r="AC982" s="49">
        <f t="shared" si="892"/>
        <v>1.0860435326453406E-2</v>
      </c>
      <c r="AD982" s="20">
        <f t="shared" si="893"/>
        <v>359.98913956467356</v>
      </c>
      <c r="AF982" s="58">
        <f t="shared" si="910"/>
        <v>6.1116157269635174</v>
      </c>
      <c r="AG982" s="51">
        <f t="shared" si="894"/>
        <v>366.69694361781103</v>
      </c>
      <c r="AH982" s="16">
        <f t="shared" si="895"/>
        <v>250.02064337578025</v>
      </c>
      <c r="AI982" s="52">
        <f t="shared" si="862"/>
        <v>159.86042467654428</v>
      </c>
      <c r="AJ982" s="52">
        <f t="shared" si="896"/>
        <v>4.843384253183558E-2</v>
      </c>
      <c r="AK982" s="16">
        <f t="shared" si="911"/>
        <v>46.27802159379695</v>
      </c>
      <c r="AL982" s="16">
        <f t="shared" si="912"/>
        <v>46.272586306773803</v>
      </c>
      <c r="AM982" s="32">
        <f t="shared" si="863"/>
        <v>6.1116156446699268</v>
      </c>
      <c r="AN982" s="32">
        <f t="shared" si="864"/>
        <v>-1.0029424700757803E-3</v>
      </c>
      <c r="AO982" s="32">
        <f t="shared" si="865"/>
        <v>4.2245213395036991</v>
      </c>
      <c r="AP982" s="32">
        <f t="shared" si="866"/>
        <v>-1.0029424700757803E-3</v>
      </c>
      <c r="AQ982" s="32">
        <f t="shared" si="867"/>
        <v>4.4164765639876409</v>
      </c>
      <c r="AR982" s="56">
        <f t="shared" si="915"/>
        <v>5232.9599508110687</v>
      </c>
      <c r="AS982" s="56">
        <f t="shared" si="915"/>
        <v>-0.37271357529940541</v>
      </c>
      <c r="AT982" s="56">
        <f t="shared" si="915"/>
        <v>2235.5712771756398</v>
      </c>
      <c r="AU982" s="55">
        <f t="shared" si="898"/>
        <v>0.31005890174502254</v>
      </c>
      <c r="AV982" s="56">
        <f t="shared" si="868"/>
        <v>11548.912415894618</v>
      </c>
      <c r="AW982" s="53">
        <f t="shared" si="869"/>
        <v>1.032151966858315E-2</v>
      </c>
      <c r="AX982" s="53">
        <f t="shared" si="870"/>
        <v>9.6763203314960786E-2</v>
      </c>
      <c r="AY982" s="56">
        <f t="shared" si="871"/>
        <v>676.6174627394704</v>
      </c>
      <c r="AZ982" s="56">
        <f t="shared" si="872"/>
        <v>399.65106169136072</v>
      </c>
      <c r="BA982" s="53">
        <f t="shared" si="873"/>
        <v>7.4403432051347793E-3</v>
      </c>
      <c r="BB982" s="56">
        <f t="shared" si="874"/>
        <v>277.13402691131614</v>
      </c>
      <c r="BC982" s="56">
        <f t="shared" si="875"/>
        <v>-0.16762586320646733</v>
      </c>
      <c r="BD982" s="53">
        <f t="shared" si="876"/>
        <v>-1.4981095896680221E-7</v>
      </c>
      <c r="BE982" s="32">
        <f t="shared" si="877"/>
        <v>6.1116155771525582</v>
      </c>
      <c r="BF982" s="53">
        <f t="shared" si="878"/>
        <v>1.4666366688641804E-6</v>
      </c>
      <c r="BG982" s="51">
        <f t="shared" si="899"/>
        <v>6.1116170437892272</v>
      </c>
      <c r="BH982" s="51">
        <f t="shared" si="879"/>
        <v>-8.9372221018815222E-3</v>
      </c>
      <c r="BI982" s="51">
        <f t="shared" si="880"/>
        <v>-8.3785553589322798E-2</v>
      </c>
    </row>
    <row r="983" spans="1:61" ht="12.75" customHeight="1" x14ac:dyDescent="0.2">
      <c r="A983" s="45">
        <f t="shared" si="881"/>
        <v>957</v>
      </c>
      <c r="B983" s="57">
        <f t="shared" si="900"/>
        <v>9.6763203314960786E-2</v>
      </c>
      <c r="C983" s="16">
        <f t="shared" si="882"/>
        <v>8.5902767988500273E-2</v>
      </c>
      <c r="D983" s="34">
        <f t="shared" si="883"/>
        <v>1</v>
      </c>
      <c r="E983" s="49">
        <f t="shared" si="901"/>
        <v>7.4370808109564077E-2</v>
      </c>
      <c r="F983" s="49">
        <f t="shared" si="884"/>
        <v>4.2991504826325987E-2</v>
      </c>
      <c r="G983" s="20">
        <f t="shared" si="855"/>
        <v>4.2991504826325987E-2</v>
      </c>
      <c r="H983" s="49">
        <f t="shared" si="885"/>
        <v>30.030913850537075</v>
      </c>
      <c r="I983" s="20">
        <f t="shared" si="856"/>
        <v>30.030913850537075</v>
      </c>
      <c r="J983" s="57">
        <f t="shared" si="886"/>
        <v>0</v>
      </c>
      <c r="K983" s="16">
        <f t="shared" si="857"/>
        <v>30.030913850537075</v>
      </c>
      <c r="L983" s="34">
        <f t="shared" si="887"/>
        <v>1</v>
      </c>
      <c r="M983" s="49">
        <f t="shared" si="902"/>
        <v>59.969114051287299</v>
      </c>
      <c r="N983" s="20">
        <f t="shared" si="903"/>
        <v>59.969114051287299</v>
      </c>
      <c r="O983" s="16">
        <f t="shared" si="888"/>
        <v>30.030885948712701</v>
      </c>
      <c r="P983" s="49">
        <f t="shared" si="904"/>
        <v>4.2991504826325959E-2</v>
      </c>
      <c r="Q983" s="20">
        <f t="shared" si="858"/>
        <v>4.2991504826325959E-2</v>
      </c>
      <c r="R983" s="49">
        <f t="shared" si="905"/>
        <v>8.5902767988335058E-2</v>
      </c>
      <c r="S983" s="20">
        <f t="shared" si="859"/>
        <v>8.5902767988335058E-2</v>
      </c>
      <c r="T983" s="57">
        <f t="shared" si="906"/>
        <v>-8.3785553589322798E-2</v>
      </c>
      <c r="U983" s="16">
        <f t="shared" si="889"/>
        <v>-9.414745479758721E-3</v>
      </c>
      <c r="V983" s="16">
        <f t="shared" si="907"/>
        <v>-9.414745479758721E-3</v>
      </c>
      <c r="W983" s="34">
        <f t="shared" si="860"/>
        <v>4</v>
      </c>
      <c r="X983" s="49">
        <f t="shared" si="908"/>
        <v>59.969086596604321</v>
      </c>
      <c r="Y983" s="20">
        <f t="shared" si="909"/>
        <v>59.969086596604321</v>
      </c>
      <c r="Z983" s="16">
        <f t="shared" si="890"/>
        <v>30.030913403395679</v>
      </c>
      <c r="AA983" s="49">
        <f t="shared" si="861"/>
        <v>-5.442380856148725E-3</v>
      </c>
      <c r="AB983" s="20">
        <f t="shared" si="891"/>
        <v>359.99455761914385</v>
      </c>
      <c r="AC983" s="49">
        <f t="shared" si="892"/>
        <v>1.0874600714436198E-2</v>
      </c>
      <c r="AD983" s="20">
        <f t="shared" si="893"/>
        <v>359.98912539928557</v>
      </c>
      <c r="AF983" s="58">
        <f t="shared" si="910"/>
        <v>6.1116170437892272</v>
      </c>
      <c r="AG983" s="51">
        <f t="shared" si="894"/>
        <v>366.69702262735365</v>
      </c>
      <c r="AH983" s="16">
        <f t="shared" si="895"/>
        <v>250.02069724592295</v>
      </c>
      <c r="AI983" s="52">
        <f t="shared" si="862"/>
        <v>159.8604935644945</v>
      </c>
      <c r="AJ983" s="52">
        <f t="shared" si="896"/>
        <v>4.8433885682470645E-2</v>
      </c>
      <c r="AK983" s="16">
        <f t="shared" si="911"/>
        <v>46.326455479479421</v>
      </c>
      <c r="AL983" s="16">
        <f t="shared" si="912"/>
        <v>46.321013098623268</v>
      </c>
      <c r="AM983" s="32">
        <f t="shared" si="863"/>
        <v>6.1116169612808511</v>
      </c>
      <c r="AN983" s="32">
        <f t="shared" si="864"/>
        <v>-1.0042505602871022E-3</v>
      </c>
      <c r="AO983" s="32">
        <f t="shared" si="865"/>
        <v>4.2207879035285751</v>
      </c>
      <c r="AP983" s="32">
        <f t="shared" si="866"/>
        <v>-1.0042505602871022E-3</v>
      </c>
      <c r="AQ983" s="32">
        <f t="shared" si="867"/>
        <v>4.4200465331082928</v>
      </c>
      <c r="AR983" s="56">
        <f t="shared" si="915"/>
        <v>5237.1807387145973</v>
      </c>
      <c r="AS983" s="56">
        <f t="shared" si="915"/>
        <v>-0.37371782585969249</v>
      </c>
      <c r="AT983" s="56">
        <f t="shared" si="915"/>
        <v>2239.991323708748</v>
      </c>
      <c r="AU983" s="55">
        <f t="shared" si="898"/>
        <v>0.31005890174502254</v>
      </c>
      <c r="AV983" s="56">
        <f t="shared" si="868"/>
        <v>11548.917392616688</v>
      </c>
      <c r="AW983" s="53">
        <f t="shared" si="869"/>
        <v>1.0321524116390259E-2</v>
      </c>
      <c r="AX983" s="53">
        <f t="shared" si="870"/>
        <v>9.6763224163829528E-2</v>
      </c>
      <c r="AY983" s="56">
        <f t="shared" si="871"/>
        <v>676.61731695362278</v>
      </c>
      <c r="AZ983" s="56">
        <f t="shared" si="872"/>
        <v>399.65123391123626</v>
      </c>
      <c r="BA983" s="53">
        <f t="shared" si="873"/>
        <v>7.4403432051347793E-3</v>
      </c>
      <c r="BB983" s="56">
        <f t="shared" si="874"/>
        <v>277.13414633546438</v>
      </c>
      <c r="BC983" s="56">
        <f t="shared" si="875"/>
        <v>-0.16806329307786427</v>
      </c>
      <c r="BD983" s="53">
        <f t="shared" si="876"/>
        <v>-1.5020189976353349E-7</v>
      </c>
      <c r="BE983" s="32">
        <f t="shared" si="877"/>
        <v>6.1116168935873274</v>
      </c>
      <c r="BF983" s="53">
        <f t="shared" si="878"/>
        <v>1.4685492169699724E-6</v>
      </c>
      <c r="BG983" s="51">
        <f t="shared" si="899"/>
        <v>6.1116183621365447</v>
      </c>
      <c r="BH983" s="51">
        <f t="shared" si="879"/>
        <v>-8.9372221015674609E-3</v>
      </c>
      <c r="BI983" s="51">
        <f t="shared" si="880"/>
        <v>-8.3785535533714178E-2</v>
      </c>
    </row>
    <row r="984" spans="1:61" ht="12.75" customHeight="1" x14ac:dyDescent="0.2">
      <c r="A984" s="45">
        <f t="shared" si="881"/>
        <v>958</v>
      </c>
      <c r="B984" s="57">
        <f t="shared" si="900"/>
        <v>9.6763224163829528E-2</v>
      </c>
      <c r="C984" s="16">
        <f t="shared" si="882"/>
        <v>8.588862344942072E-2</v>
      </c>
      <c r="D984" s="34">
        <f t="shared" si="883"/>
        <v>1</v>
      </c>
      <c r="E984" s="49">
        <f t="shared" si="901"/>
        <v>7.4358541799958586E-2</v>
      </c>
      <c r="F984" s="49">
        <f t="shared" si="884"/>
        <v>4.2984461573379547E-2</v>
      </c>
      <c r="G984" s="20">
        <f t="shared" si="855"/>
        <v>4.2984461573379547E-2</v>
      </c>
      <c r="H984" s="49">
        <f t="shared" si="885"/>
        <v>30.030941296047693</v>
      </c>
      <c r="I984" s="20">
        <f t="shared" si="856"/>
        <v>30.030941296047693</v>
      </c>
      <c r="J984" s="57">
        <f t="shared" si="886"/>
        <v>0</v>
      </c>
      <c r="K984" s="16">
        <f t="shared" si="857"/>
        <v>30.030941296047693</v>
      </c>
      <c r="L984" s="34">
        <f t="shared" si="887"/>
        <v>1</v>
      </c>
      <c r="M984" s="49">
        <f t="shared" si="902"/>
        <v>59.969086596604335</v>
      </c>
      <c r="N984" s="20">
        <f t="shared" si="903"/>
        <v>59.969086596604335</v>
      </c>
      <c r="O984" s="16">
        <f t="shared" si="888"/>
        <v>30.030913403395665</v>
      </c>
      <c r="P984" s="49">
        <f t="shared" si="904"/>
        <v>4.2984461573379512E-2</v>
      </c>
      <c r="Q984" s="20">
        <f t="shared" si="858"/>
        <v>4.2984461573379512E-2</v>
      </c>
      <c r="R984" s="49">
        <f t="shared" si="905"/>
        <v>8.5888623446509146E-2</v>
      </c>
      <c r="S984" s="20">
        <f t="shared" si="859"/>
        <v>8.5888623446509146E-2</v>
      </c>
      <c r="T984" s="57">
        <f t="shared" si="906"/>
        <v>-8.3785535533714178E-2</v>
      </c>
      <c r="U984" s="16">
        <f t="shared" si="889"/>
        <v>-9.4269937337555926E-3</v>
      </c>
      <c r="V984" s="16">
        <f t="shared" si="907"/>
        <v>-9.4269937337555926E-3</v>
      </c>
      <c r="W984" s="34">
        <f t="shared" si="860"/>
        <v>4</v>
      </c>
      <c r="X984" s="49">
        <f t="shared" si="908"/>
        <v>59.969059152258396</v>
      </c>
      <c r="Y984" s="20">
        <f t="shared" si="909"/>
        <v>59.969059152258396</v>
      </c>
      <c r="Z984" s="16">
        <f t="shared" si="890"/>
        <v>30.030940847741604</v>
      </c>
      <c r="AA984" s="49">
        <f t="shared" si="861"/>
        <v>-5.4494672274922598E-3</v>
      </c>
      <c r="AB984" s="20">
        <f t="shared" si="891"/>
        <v>359.99455053277251</v>
      </c>
      <c r="AC984" s="49">
        <f t="shared" si="892"/>
        <v>1.0888751222397469E-2</v>
      </c>
      <c r="AD984" s="20">
        <f t="shared" si="893"/>
        <v>359.98911124877759</v>
      </c>
      <c r="AF984" s="58">
        <f t="shared" si="910"/>
        <v>6.1116183621365447</v>
      </c>
      <c r="AG984" s="51">
        <f t="shared" si="894"/>
        <v>366.69710172819271</v>
      </c>
      <c r="AH984" s="16">
        <f t="shared" si="895"/>
        <v>250.02075117831322</v>
      </c>
      <c r="AI984" s="52">
        <f t="shared" si="862"/>
        <v>159.86056253206041</v>
      </c>
      <c r="AJ984" s="52">
        <f t="shared" si="896"/>
        <v>4.8433928800875492E-2</v>
      </c>
      <c r="AK984" s="16">
        <f t="shared" si="911"/>
        <v>46.374889408280296</v>
      </c>
      <c r="AL984" s="16">
        <f t="shared" si="912"/>
        <v>46.369439941052804</v>
      </c>
      <c r="AM984" s="32">
        <f t="shared" si="863"/>
        <v>6.1116182794133307</v>
      </c>
      <c r="AN984" s="32">
        <f t="shared" si="864"/>
        <v>-1.0055572719779135E-3</v>
      </c>
      <c r="AO984" s="32">
        <f t="shared" si="865"/>
        <v>4.21705144786422</v>
      </c>
      <c r="AP984" s="32">
        <f t="shared" si="866"/>
        <v>-1.0055572719779135E-3</v>
      </c>
      <c r="AQ984" s="32">
        <f t="shared" si="867"/>
        <v>4.4236133510203448</v>
      </c>
      <c r="AR984" s="56">
        <f t="shared" si="915"/>
        <v>5241.3977901624612</v>
      </c>
      <c r="AS984" s="56">
        <f t="shared" si="915"/>
        <v>-0.37472338313167042</v>
      </c>
      <c r="AT984" s="56">
        <f t="shared" si="915"/>
        <v>2244.4149370597684</v>
      </c>
      <c r="AU984" s="55">
        <f t="shared" si="898"/>
        <v>0.31005890174502254</v>
      </c>
      <c r="AV984" s="56">
        <f t="shared" si="868"/>
        <v>11548.922375090491</v>
      </c>
      <c r="AW984" s="53">
        <f t="shared" si="869"/>
        <v>1.0321528569337818E-2</v>
      </c>
      <c r="AX984" s="53">
        <f t="shared" si="870"/>
        <v>9.6763245036789347E-2</v>
      </c>
      <c r="AY984" s="56">
        <f t="shared" si="871"/>
        <v>676.61717099938096</v>
      </c>
      <c r="AZ984" s="56">
        <f t="shared" si="872"/>
        <v>399.65140633015102</v>
      </c>
      <c r="BA984" s="53">
        <f t="shared" si="873"/>
        <v>7.4403432051347793E-3</v>
      </c>
      <c r="BB984" s="56">
        <f t="shared" si="874"/>
        <v>277.13426589763435</v>
      </c>
      <c r="BC984" s="56">
        <f t="shared" si="875"/>
        <v>-0.16850122840440918</v>
      </c>
      <c r="BD984" s="53">
        <f t="shared" si="876"/>
        <v>-1.5059329229676279E-7</v>
      </c>
      <c r="BE984" s="32">
        <f t="shared" si="877"/>
        <v>6.1116182115432522</v>
      </c>
      <c r="BF984" s="53">
        <f t="shared" si="878"/>
        <v>1.4704597480292373E-6</v>
      </c>
      <c r="BG984" s="51">
        <f t="shared" si="899"/>
        <v>6.111619682003</v>
      </c>
      <c r="BH984" s="51">
        <f t="shared" si="879"/>
        <v>-8.9372221012533216E-3</v>
      </c>
      <c r="BI984" s="51">
        <f t="shared" si="880"/>
        <v>-8.3785517457252531E-2</v>
      </c>
    </row>
    <row r="985" spans="1:61" ht="12.75" customHeight="1" x14ac:dyDescent="0.2">
      <c r="A985" s="45">
        <f t="shared" si="881"/>
        <v>959</v>
      </c>
      <c r="B985" s="57">
        <f t="shared" si="900"/>
        <v>9.6763245036789347E-2</v>
      </c>
      <c r="C985" s="16">
        <f t="shared" si="882"/>
        <v>8.5874493814401376E-2</v>
      </c>
      <c r="D985" s="34">
        <f t="shared" si="883"/>
        <v>1</v>
      </c>
      <c r="E985" s="49">
        <f t="shared" si="901"/>
        <v>7.4346288408137742E-2</v>
      </c>
      <c r="F985" s="49">
        <f t="shared" si="884"/>
        <v>4.2977425754290047E-2</v>
      </c>
      <c r="G985" s="20">
        <f t="shared" si="855"/>
        <v>4.2977425754290047E-2</v>
      </c>
      <c r="H985" s="49">
        <f t="shared" si="885"/>
        <v>30.030968731232459</v>
      </c>
      <c r="I985" s="20">
        <f t="shared" si="856"/>
        <v>30.030968731232459</v>
      </c>
      <c r="J985" s="57">
        <f t="shared" si="886"/>
        <v>0</v>
      </c>
      <c r="K985" s="16">
        <f t="shared" si="857"/>
        <v>30.030968731232459</v>
      </c>
      <c r="L985" s="34">
        <f t="shared" si="887"/>
        <v>1</v>
      </c>
      <c r="M985" s="49">
        <f t="shared" si="902"/>
        <v>59.969059152258396</v>
      </c>
      <c r="N985" s="20">
        <f t="shared" si="903"/>
        <v>59.969059152258396</v>
      </c>
      <c r="O985" s="16">
        <f t="shared" si="888"/>
        <v>30.030940847741604</v>
      </c>
      <c r="P985" s="49">
        <f t="shared" si="904"/>
        <v>4.2977425754290047E-2</v>
      </c>
      <c r="Q985" s="20">
        <f t="shared" si="858"/>
        <v>4.2977425754290047E-2</v>
      </c>
      <c r="R985" s="49">
        <f t="shared" si="905"/>
        <v>8.5874493818927519E-2</v>
      </c>
      <c r="S985" s="20">
        <f t="shared" si="859"/>
        <v>8.5874493818927519E-2</v>
      </c>
      <c r="T985" s="57">
        <f t="shared" si="906"/>
        <v>-8.3785517457252531E-2</v>
      </c>
      <c r="U985" s="16">
        <f t="shared" si="889"/>
        <v>-9.439229049114789E-3</v>
      </c>
      <c r="V985" s="16">
        <f t="shared" si="907"/>
        <v>-9.439229049114789E-3</v>
      </c>
      <c r="W985" s="34">
        <f t="shared" si="860"/>
        <v>4</v>
      </c>
      <c r="X985" s="49">
        <f t="shared" si="908"/>
        <v>59.969031718238604</v>
      </c>
      <c r="Y985" s="20">
        <f t="shared" si="909"/>
        <v>59.969031718238604</v>
      </c>
      <c r="Z985" s="16">
        <f t="shared" si="890"/>
        <v>30.030968281761396</v>
      </c>
      <c r="AA985" s="49">
        <f t="shared" si="861"/>
        <v>-5.4565461327712129E-3</v>
      </c>
      <c r="AB985" s="20">
        <f t="shared" si="891"/>
        <v>359.99454345386721</v>
      </c>
      <c r="AC985" s="49">
        <f t="shared" si="892"/>
        <v>1.090288677455096E-2</v>
      </c>
      <c r="AD985" s="20">
        <f t="shared" si="893"/>
        <v>359.98909711322545</v>
      </c>
      <c r="AF985" s="58">
        <f t="shared" si="910"/>
        <v>6.111619682003</v>
      </c>
      <c r="AG985" s="51">
        <f t="shared" si="894"/>
        <v>366.69718092018002</v>
      </c>
      <c r="AH985" s="16">
        <f t="shared" si="895"/>
        <v>250.02080517285003</v>
      </c>
      <c r="AI985" s="52">
        <f t="shared" si="862"/>
        <v>159.86063157911286</v>
      </c>
      <c r="AJ985" s="52">
        <f t="shared" si="896"/>
        <v>4.8433971887106964E-2</v>
      </c>
      <c r="AK985" s="16">
        <f t="shared" si="911"/>
        <v>46.423323380167403</v>
      </c>
      <c r="AL985" s="16">
        <f t="shared" si="912"/>
        <v>46.417866834034612</v>
      </c>
      <c r="AM985" s="32">
        <f t="shared" si="863"/>
        <v>6.1116195990648947</v>
      </c>
      <c r="AN985" s="32">
        <f t="shared" si="864"/>
        <v>-1.0068626043454919E-3</v>
      </c>
      <c r="AO985" s="32">
        <f t="shared" si="865"/>
        <v>4.2133119751667758</v>
      </c>
      <c r="AP985" s="32">
        <f t="shared" si="866"/>
        <v>-1.0068626043454919E-3</v>
      </c>
      <c r="AQ985" s="32">
        <f t="shared" si="867"/>
        <v>4.4271770151633181</v>
      </c>
      <c r="AR985" s="56">
        <f t="shared" si="915"/>
        <v>5245.6111021376282</v>
      </c>
      <c r="AS985" s="56">
        <f t="shared" si="915"/>
        <v>-0.37573024573601593</v>
      </c>
      <c r="AT985" s="56">
        <f t="shared" si="915"/>
        <v>2248.8421140749315</v>
      </c>
      <c r="AU985" s="55">
        <f t="shared" si="898"/>
        <v>0.31005890174502254</v>
      </c>
      <c r="AV985" s="56">
        <f t="shared" si="868"/>
        <v>11548.927363306699</v>
      </c>
      <c r="AW985" s="53">
        <f t="shared" si="869"/>
        <v>1.0321533027417493E-2</v>
      </c>
      <c r="AX985" s="53">
        <f t="shared" si="870"/>
        <v>9.676326593380119E-2</v>
      </c>
      <c r="AY985" s="56">
        <f t="shared" si="871"/>
        <v>676.61702487701837</v>
      </c>
      <c r="AZ985" s="56">
        <f t="shared" si="872"/>
        <v>399.65157894778213</v>
      </c>
      <c r="BA985" s="53">
        <f t="shared" si="873"/>
        <v>7.4403432051347793E-3</v>
      </c>
      <c r="BB985" s="56">
        <f t="shared" si="874"/>
        <v>277.13438559760215</v>
      </c>
      <c r="BC985" s="56">
        <f t="shared" si="875"/>
        <v>-0.16893966836590835</v>
      </c>
      <c r="BD985" s="53">
        <f t="shared" si="876"/>
        <v>-1.5098513583346484E-7</v>
      </c>
      <c r="BE985" s="32">
        <f t="shared" si="877"/>
        <v>6.1116195310178645</v>
      </c>
      <c r="BF985" s="53">
        <f t="shared" si="878"/>
        <v>1.4723682608686013E-6</v>
      </c>
      <c r="BG985" s="51">
        <f t="shared" si="899"/>
        <v>6.1116210033861256</v>
      </c>
      <c r="BH985" s="51">
        <f t="shared" si="879"/>
        <v>-8.9372221009391059E-3</v>
      </c>
      <c r="BI985" s="51">
        <f t="shared" si="880"/>
        <v>-8.3785499359971788E-2</v>
      </c>
    </row>
    <row r="986" spans="1:61" ht="12.75" customHeight="1" x14ac:dyDescent="0.2">
      <c r="A986" s="45">
        <f t="shared" si="881"/>
        <v>960</v>
      </c>
      <c r="B986" s="57">
        <f t="shared" si="900"/>
        <v>9.676326593380119E-2</v>
      </c>
      <c r="C986" s="16">
        <f t="shared" si="882"/>
        <v>8.5860379159271361E-2</v>
      </c>
      <c r="D986" s="34">
        <f t="shared" si="883"/>
        <v>1</v>
      </c>
      <c r="E986" s="49">
        <f t="shared" si="901"/>
        <v>7.4334047999728259E-2</v>
      </c>
      <c r="F986" s="49">
        <f t="shared" si="884"/>
        <v>4.2970397407046917E-2</v>
      </c>
      <c r="G986" s="20">
        <f t="shared" ref="G986:G1025" si="916">MOD(IF(OR(D986=2,D986=3,D986=6,D986=7,D986=10,D986=11,D986=14,D986=15),180+F986,F986),360)</f>
        <v>4.2970397407046917E-2</v>
      </c>
      <c r="H986" s="49">
        <f t="shared" si="885"/>
        <v>30.030996156102308</v>
      </c>
      <c r="I986" s="20">
        <f t="shared" ref="I986:I1025" si="917">IF(D986&gt;8,360-H986,H986)</f>
        <v>30.030996156102308</v>
      </c>
      <c r="J986" s="57">
        <f t="shared" si="886"/>
        <v>0</v>
      </c>
      <c r="K986" s="16">
        <f t="shared" ref="K986:K1025" si="918">MOD(I986+J986,360)</f>
        <v>30.030996156102308</v>
      </c>
      <c r="L986" s="34">
        <f t="shared" si="887"/>
        <v>1</v>
      </c>
      <c r="M986" s="49">
        <f t="shared" si="902"/>
        <v>59.96903171823859</v>
      </c>
      <c r="N986" s="20">
        <f t="shared" si="903"/>
        <v>59.96903171823859</v>
      </c>
      <c r="O986" s="16">
        <f t="shared" si="888"/>
        <v>30.03096828176141</v>
      </c>
      <c r="P986" s="49">
        <f t="shared" si="904"/>
        <v>4.2970397407046924E-2</v>
      </c>
      <c r="Q986" s="20">
        <f t="shared" ref="Q986:Q1025" si="919">MOD(IF(OR(L986=2,L986=3,L986=6,L986=7,L986=10,L986=11,L986=14,L986=15),180+P986,P986),360)</f>
        <v>4.2970397407046924E-2</v>
      </c>
      <c r="R986" s="49">
        <f t="shared" si="905"/>
        <v>8.5860379159646893E-2</v>
      </c>
      <c r="S986" s="20">
        <f t="shared" ref="S986:S1025" si="920">MOD(IF(OR(L986=3,L986=4,L986=7,L986=8,L986=11,L986=12,L986=15,L986=16),360-R986,R986),360)</f>
        <v>8.5860379159646893E-2</v>
      </c>
      <c r="T986" s="57">
        <f t="shared" si="906"/>
        <v>-8.3785499359971788E-2</v>
      </c>
      <c r="U986" s="16">
        <f t="shared" si="889"/>
        <v>-9.4514513602435291E-3</v>
      </c>
      <c r="V986" s="16">
        <f t="shared" si="907"/>
        <v>-9.4514513602435291E-3</v>
      </c>
      <c r="W986" s="34">
        <f t="shared" ref="W986:W1025" si="921">IF(AND(E986&gt;=0,V986&lt;0),IF(L986=1,4,IF(L986=2,3,IF(L986=7,6,IF(L986=8,5,IF(L986=11,10,IF(L986=12,9,IF(L986=13,16,IF(L986=14,15,L986)))))))),L986)</f>
        <v>4</v>
      </c>
      <c r="X986" s="49">
        <f t="shared" si="908"/>
        <v>59.969004294533981</v>
      </c>
      <c r="Y986" s="20">
        <f t="shared" si="909"/>
        <v>59.969004294533981</v>
      </c>
      <c r="Z986" s="16">
        <f t="shared" si="890"/>
        <v>30.030995705466019</v>
      </c>
      <c r="AA986" s="49">
        <f t="shared" ref="AA986:AA1025" si="922">DEGREES(ATAN(TAN(RADIANS(K986))*SIN(RADIANS(V986))))</f>
        <v>-5.4636175340370382E-3</v>
      </c>
      <c r="AB986" s="20">
        <f t="shared" si="891"/>
        <v>359.99453638246598</v>
      </c>
      <c r="AC986" s="49">
        <f t="shared" si="892"/>
        <v>1.0917007295479363E-2</v>
      </c>
      <c r="AD986" s="20">
        <f t="shared" si="893"/>
        <v>359.98908299270454</v>
      </c>
      <c r="AF986" s="58">
        <f t="shared" si="910"/>
        <v>6.1116210033861256</v>
      </c>
      <c r="AG986" s="51">
        <f t="shared" si="894"/>
        <v>366.69726020316756</v>
      </c>
      <c r="AH986" s="16">
        <f t="shared" si="895"/>
        <v>250.02085922943243</v>
      </c>
      <c r="AI986" s="52">
        <f t="shared" ref="AI986:AI1025" si="923">AG986^2*$H$7/2</f>
        <v>159.86070070552282</v>
      </c>
      <c r="AJ986" s="52">
        <f t="shared" si="896"/>
        <v>4.8434014941051373E-2</v>
      </c>
      <c r="AK986" s="16">
        <f t="shared" si="911"/>
        <v>46.471757395108455</v>
      </c>
      <c r="AL986" s="16">
        <f t="shared" si="912"/>
        <v>46.466293777574435</v>
      </c>
      <c r="AM986" s="32">
        <f t="shared" ref="AM986:AM1025" si="924">AF986*COS(RADIANS($V986))</f>
        <v>6.1116209202330802</v>
      </c>
      <c r="AN986" s="32">
        <f t="shared" ref="AN986:AN1025" si="925">AF986*SIN(RADIANS($V986))</f>
        <v>-1.0081665503928652E-3</v>
      </c>
      <c r="AO986" s="32">
        <f t="shared" ref="AO986:AO1025" si="926">AM986*COS(RADIANS(AL986))</f>
        <v>4.209569488091975</v>
      </c>
      <c r="AP986" s="32">
        <f t="shared" ref="AP986:AP1025" si="927">AN986</f>
        <v>-1.0081665503928652E-3</v>
      </c>
      <c r="AQ986" s="32">
        <f t="shared" ref="AQ986:AQ1025" si="928">AM986*SIN(RADIANS(AL986))</f>
        <v>4.4307375229814401</v>
      </c>
      <c r="AR986" s="56">
        <f t="shared" si="915"/>
        <v>5249.82067162572</v>
      </c>
      <c r="AS986" s="56">
        <f t="shared" si="915"/>
        <v>-0.37673841228640881</v>
      </c>
      <c r="AT986" s="56">
        <f t="shared" si="915"/>
        <v>2253.2728515979129</v>
      </c>
      <c r="AU986" s="55">
        <f t="shared" si="898"/>
        <v>0.31005890174502254</v>
      </c>
      <c r="AV986" s="56">
        <f t="shared" ref="AV986:AV1025" si="929">AI986*AU986*$C$16</f>
        <v>11548.932357255988</v>
      </c>
      <c r="AW986" s="53">
        <f t="shared" ref="AW986:AW1025" si="930">(AV986/$C$6)*$H$8^2</f>
        <v>1.0321537490620949E-2</v>
      </c>
      <c r="AX986" s="53">
        <f t="shared" ref="AX986:AX1025" si="931">AW986*360 / (2*PI()*AF986)</f>
        <v>9.676328685482595E-2</v>
      </c>
      <c r="AY986" s="56">
        <f t="shared" ref="AY986:AY1025" si="932">550*$H$19*$C$13/AG986</f>
        <v>676.61687858680853</v>
      </c>
      <c r="AZ986" s="56">
        <f t="shared" ref="AZ986:AZ1025" si="933">AI986*$C$18*$C$19</f>
        <v>399.65175176380706</v>
      </c>
      <c r="BA986" s="53">
        <f t="shared" ref="BA986:BA1025" si="934">ABS((AU986^2)/(PI()*$C$17*$C$14))</f>
        <v>7.4403432051347793E-3</v>
      </c>
      <c r="BB986" s="56">
        <f t="shared" ref="BB986:BB1025" si="935">BA986*AI986*$C$16</f>
        <v>277.13450543514415</v>
      </c>
      <c r="BC986" s="56">
        <f t="shared" ref="BC986:BC1025" si="936">AY986-AZ986-BB986</f>
        <v>-0.16937861214267969</v>
      </c>
      <c r="BD986" s="53">
        <f t="shared" ref="BD986:BD1025" si="937">(BC986/$C$6)*$H$8^2</f>
        <v>-1.5137742964107155E-7</v>
      </c>
      <c r="BE986" s="32">
        <f t="shared" ref="BE986:BE1025" si="938">AF986+BD986</f>
        <v>6.1116208520086959</v>
      </c>
      <c r="BF986" s="53">
        <f t="shared" ref="BF986:BF1025" si="939">-$H$9*SIN(RADIANS(V986))</f>
        <v>1.4742747452566438E-6</v>
      </c>
      <c r="BG986" s="51">
        <f t="shared" si="899"/>
        <v>6.1116223262834408</v>
      </c>
      <c r="BH986" s="51">
        <f t="shared" ref="BH986:BH1025" si="940">-$H$9*COS(RADIANS(V986))</f>
        <v>-8.9372221006248174E-3</v>
      </c>
      <c r="BI986" s="51">
        <f t="shared" ref="BI986:BI1025" si="941">BH986*360 / (2*PI()*AF986)</f>
        <v>-8.3785481241905838E-2</v>
      </c>
    </row>
    <row r="987" spans="1:61" ht="12.75" customHeight="1" x14ac:dyDescent="0.2">
      <c r="A987" s="45">
        <f t="shared" ref="A987:A1024" si="942">A986+1</f>
        <v>961</v>
      </c>
      <c r="B987" s="57">
        <f t="shared" si="900"/>
        <v>9.676328685482595E-2</v>
      </c>
      <c r="C987" s="16">
        <f t="shared" ref="C987:C1025" si="943">MOD(AD986+B987,360)</f>
        <v>8.5846279559348204E-2</v>
      </c>
      <c r="D987" s="34">
        <f t="shared" ref="D987:D1025" si="944">IF($O986&gt;=270,IF(C987&gt;270,16,IF(C987&gt;180,15,IF(C987&gt;90,14,13))),IF($O986&gt;=180,IF(C987&gt;270,12,IF(C987&gt;180,11,IF(C987&gt;90,10,9))),IF($O986&gt;=90,IF(C987&gt;270,8,IF(C987&gt;180,7,IF(C987&gt;90,6,5))),IF(C987&gt;270,4,IF(C987&gt;180,3,IF(C987&gt;90,2,1))))))</f>
        <v>1</v>
      </c>
      <c r="E987" s="49">
        <f t="shared" si="901"/>
        <v>7.4321820639913841E-2</v>
      </c>
      <c r="F987" s="49">
        <f t="shared" ref="F987:F1025" si="945">IF(OR(N986=90, N986=270), 0, DEGREES(ATAN(COS(RADIANS(Y986))*TAN(RADIANS(C987)))))</f>
        <v>4.2963376569383711E-2</v>
      </c>
      <c r="G987" s="20">
        <f t="shared" si="916"/>
        <v>4.2963376569383711E-2</v>
      </c>
      <c r="H987" s="49">
        <f t="shared" ref="H987:H1025" si="946">DEGREES(ACOS(SIN(RADIANS(Y986))*COS(RADIANS(G987))))</f>
        <v>30.031023570668225</v>
      </c>
      <c r="I987" s="20">
        <f t="shared" si="917"/>
        <v>30.031023570668225</v>
      </c>
      <c r="J987" s="57">
        <f t="shared" ref="J987:J1024" si="947">J986</f>
        <v>0</v>
      </c>
      <c r="K987" s="16">
        <f t="shared" si="918"/>
        <v>30.031023570668225</v>
      </c>
      <c r="L987" s="34">
        <f t="shared" ref="L987:L1025" si="948">IF(J987&gt;0,IF(K987&gt;=270,IF(D987=9,16,IF(D987=12,13,IF(D987=14,11,IF(D987=15,10,D987)))),IF(K987&gt;=180,IF(D987=2,14,IF(D987=3,15,IF(D987=5,9,IF(D987=8,12,D987)))),IF(K987&gt;=90,IF(D987=1,8,IF(D987=4,5,IF(D987=6,3,IF(D987=7,2,D987)))),IF(D987=10,6,IF(D987=11,7,IF(D987=13,1,IF(D987=16,4,D987))))))),IF(K987&gt;=270,IF(D987=1,13,IF(D987=4,16,IF(D987=6,10,IF(D987=7,11,D987)))),IF(K987&gt;=180,IF(D987=10,15,IF(D987=11,14,IF(D987=13,12,IF(D987=16,9,D987)))),IF(K987&gt;=90,IF(D987=9,5,IF(D987=12,8,IF(D987=14,2,IF(D987=15,3,D987)))),IF(D987=2,7,IF(D987=3,6,IF(D987=5,4,IF(D987=8,1,D987))))))))</f>
        <v>1</v>
      </c>
      <c r="M987" s="49">
        <f t="shared" si="902"/>
        <v>59.969004294533995</v>
      </c>
      <c r="N987" s="20">
        <f t="shared" si="903"/>
        <v>59.969004294533995</v>
      </c>
      <c r="O987" s="16">
        <f t="shared" ref="O987:O1025" si="949">MOD(90-N987,360)</f>
        <v>30.030995705466005</v>
      </c>
      <c r="P987" s="49">
        <f t="shared" si="904"/>
        <v>4.2963376569383691E-2</v>
      </c>
      <c r="Q987" s="20">
        <f t="shared" si="919"/>
        <v>4.2963376569383691E-2</v>
      </c>
      <c r="R987" s="49">
        <f t="shared" si="905"/>
        <v>8.5846279560954253E-2</v>
      </c>
      <c r="S987" s="20">
        <f t="shared" si="920"/>
        <v>8.5846279560954253E-2</v>
      </c>
      <c r="T987" s="57">
        <f t="shared" si="906"/>
        <v>-8.3785481241905838E-2</v>
      </c>
      <c r="U987" s="16">
        <f t="shared" ref="U987:U1025" si="950">E987+T987</f>
        <v>-9.4636606019919967E-3</v>
      </c>
      <c r="V987" s="16">
        <f t="shared" si="907"/>
        <v>-9.4636606019919967E-3</v>
      </c>
      <c r="W987" s="34">
        <f t="shared" si="921"/>
        <v>4</v>
      </c>
      <c r="X987" s="49">
        <f t="shared" si="908"/>
        <v>59.968976881133571</v>
      </c>
      <c r="Y987" s="20">
        <f t="shared" si="909"/>
        <v>59.968976881133571</v>
      </c>
      <c r="Z987" s="16">
        <f t="shared" ref="Z987:Z1025" si="951">MOD(90-Y987,360)</f>
        <v>30.031023118866429</v>
      </c>
      <c r="AA987" s="49">
        <f t="shared" si="922"/>
        <v>-5.4706813935971347E-3</v>
      </c>
      <c r="AB987" s="20">
        <f t="shared" ref="AB987:AB1025" si="952">MOD(IF(OR(W987=2,W987=3,W987=6,W987=7,W987=10,W987=11,W987=14,W987=15),180+AA987,AA987),360)</f>
        <v>359.9945293186064</v>
      </c>
      <c r="AC987" s="49">
        <f t="shared" ref="AC987:AC1025" si="953">DEGREES(ACOS(COS(RADIANS(V987))*COS(RADIANS(AB987))))</f>
        <v>1.0931112776722396E-2</v>
      </c>
      <c r="AD987" s="20">
        <f t="shared" ref="AD987:AD1025" si="954">MOD(IF(OR(W987=3,W987=4,W987=7,W987=8,W987=11,W987=12,W987=15,W987=16),360-AC987,AC987),360)</f>
        <v>359.98906888722325</v>
      </c>
      <c r="AF987" s="58">
        <f t="shared" si="910"/>
        <v>6.1116223262834408</v>
      </c>
      <c r="AG987" s="51">
        <f t="shared" ref="AG987:AG1025" si="955">AF987/$H$8</f>
        <v>366.69733957700646</v>
      </c>
      <c r="AH987" s="16">
        <f t="shared" ref="AH987:AH1025" si="956">AG987/(5280/3600)</f>
        <v>250.02091334795898</v>
      </c>
      <c r="AI987" s="52">
        <f t="shared" si="923"/>
        <v>159.86076991116059</v>
      </c>
      <c r="AJ987" s="52">
        <f t="shared" ref="AJ987:AJ1025" si="957">MOD(Q987-AB987,360)</f>
        <v>4.8434057962992938E-2</v>
      </c>
      <c r="AK987" s="16">
        <f t="shared" si="911"/>
        <v>46.520191453071448</v>
      </c>
      <c r="AL987" s="16">
        <f t="shared" si="912"/>
        <v>46.514720771677844</v>
      </c>
      <c r="AM987" s="32">
        <f t="shared" si="924"/>
        <v>6.1116222429154066</v>
      </c>
      <c r="AN987" s="32">
        <f t="shared" si="925"/>
        <v>-1.0094691031702979E-3</v>
      </c>
      <c r="AO987" s="32">
        <f t="shared" si="926"/>
        <v>4.2058239892977225</v>
      </c>
      <c r="AP987" s="32">
        <f t="shared" si="927"/>
        <v>-1.0094691031702979E-3</v>
      </c>
      <c r="AQ987" s="32">
        <f t="shared" si="928"/>
        <v>4.4342948719211419</v>
      </c>
      <c r="AR987" s="56">
        <f t="shared" ref="AR987:AT1002" si="958">AR986+AO987</f>
        <v>5254.0264956150177</v>
      </c>
      <c r="AS987" s="56">
        <f t="shared" si="958"/>
        <v>-0.3777478813895791</v>
      </c>
      <c r="AT987" s="56">
        <f t="shared" si="958"/>
        <v>2257.7071464698342</v>
      </c>
      <c r="AU987" s="55">
        <f t="shared" ref="AU987:AU1025" si="959">$H$15</f>
        <v>0.31005890174502254</v>
      </c>
      <c r="AV987" s="56">
        <f t="shared" si="929"/>
        <v>11548.937356928989</v>
      </c>
      <c r="AW987" s="53">
        <f t="shared" si="930"/>
        <v>1.0321541958939813E-2</v>
      </c>
      <c r="AX987" s="53">
        <f t="shared" si="931"/>
        <v>9.6763307799824394E-2</v>
      </c>
      <c r="AY987" s="56">
        <f t="shared" si="932"/>
        <v>676.61673212902622</v>
      </c>
      <c r="AZ987" s="56">
        <f t="shared" si="933"/>
        <v>399.65192477790146</v>
      </c>
      <c r="BA987" s="53">
        <f t="shared" si="934"/>
        <v>7.4403432051347793E-3</v>
      </c>
      <c r="BB987" s="56">
        <f t="shared" si="935"/>
        <v>277.13462541003554</v>
      </c>
      <c r="BC987" s="56">
        <f t="shared" si="936"/>
        <v>-0.16981805891077784</v>
      </c>
      <c r="BD987" s="53">
        <f t="shared" si="937"/>
        <v>-1.5177017298320461E-7</v>
      </c>
      <c r="BE987" s="32">
        <f t="shared" si="938"/>
        <v>6.1116221745132675</v>
      </c>
      <c r="BF987" s="53">
        <f t="shared" si="939"/>
        <v>1.4761791910310384E-6</v>
      </c>
      <c r="BG987" s="51">
        <f t="shared" ref="BG987:BG1025" si="960">BE987+BF987</f>
        <v>6.1116236506924588</v>
      </c>
      <c r="BH987" s="51">
        <f t="shared" si="940"/>
        <v>-8.9372221003104595E-3</v>
      </c>
      <c r="BI987" s="51">
        <f t="shared" si="941"/>
        <v>-8.3785463103088736E-2</v>
      </c>
    </row>
    <row r="988" spans="1:61" ht="12.75" customHeight="1" x14ac:dyDescent="0.2">
      <c r="A988" s="45">
        <f t="shared" si="942"/>
        <v>962</v>
      </c>
      <c r="B988" s="57">
        <f t="shared" ref="B988:B1024" si="961">AX987</f>
        <v>9.6763307799824394E-2</v>
      </c>
      <c r="C988" s="16">
        <f t="shared" si="943"/>
        <v>8.5832195023101576E-2</v>
      </c>
      <c r="D988" s="34">
        <f t="shared" si="944"/>
        <v>1</v>
      </c>
      <c r="E988" s="49">
        <f t="shared" ref="E988:E1025" si="962">DEGREES(ASIN(SIN(RADIANS(Y987))*SIN(RADIANS(C988))))</f>
        <v>7.430960633600435E-2</v>
      </c>
      <c r="F988" s="49">
        <f t="shared" si="945"/>
        <v>4.2956363245578791E-2</v>
      </c>
      <c r="G988" s="20">
        <f t="shared" si="916"/>
        <v>4.2956363245578791E-2</v>
      </c>
      <c r="H988" s="49">
        <f t="shared" si="946"/>
        <v>30.031050974941234</v>
      </c>
      <c r="I988" s="20">
        <f t="shared" si="917"/>
        <v>30.031050974941234</v>
      </c>
      <c r="J988" s="57">
        <f t="shared" si="947"/>
        <v>0</v>
      </c>
      <c r="K988" s="16">
        <f t="shared" si="918"/>
        <v>30.031050974941234</v>
      </c>
      <c r="L988" s="34">
        <f t="shared" si="948"/>
        <v>1</v>
      </c>
      <c r="M988" s="49">
        <f t="shared" ref="M988:M1025" si="963">DEGREES(ACOS(SIN(RADIANS(K988))*COS(RADIANS(E988))))</f>
        <v>59.96897688113355</v>
      </c>
      <c r="N988" s="20">
        <f t="shared" ref="N988:N1025" si="964">MOD(IF(AND(L988&gt;=5,L988&lt;=12),360-M988,M988),360)</f>
        <v>59.96897688113355</v>
      </c>
      <c r="O988" s="16">
        <f t="shared" si="949"/>
        <v>30.03102311886645</v>
      </c>
      <c r="P988" s="49">
        <f t="shared" ref="P988:P1025" si="965">IF(OR(N988=90, N988=270), 0, DEGREES(ATAN(TAN(RADIANS(K988))*SIN(RADIANS(E988)))))</f>
        <v>4.2956363245578812E-2</v>
      </c>
      <c r="Q988" s="20">
        <f t="shared" si="919"/>
        <v>4.2956363245578812E-2</v>
      </c>
      <c r="R988" s="49">
        <f t="shared" ref="R988:R1025" si="966">DEGREES(ACOS(COS(RADIANS(E988))*COS(RADIANS(Q988))))</f>
        <v>8.583219502178091E-2</v>
      </c>
      <c r="S988" s="20">
        <f t="shared" si="920"/>
        <v>8.583219502178091E-2</v>
      </c>
      <c r="T988" s="57">
        <f t="shared" ref="T988:T1024" si="967">BI987</f>
        <v>-8.3785463103088736E-2</v>
      </c>
      <c r="U988" s="16">
        <f t="shared" si="950"/>
        <v>-9.4758567670843868E-3</v>
      </c>
      <c r="V988" s="16">
        <f t="shared" ref="V988:V1025" si="968">IF(U988&lt;-90,-90,U988)</f>
        <v>-9.4758567670843868E-3</v>
      </c>
      <c r="W988" s="34">
        <f t="shared" si="921"/>
        <v>4</v>
      </c>
      <c r="X988" s="49">
        <f t="shared" ref="X988:X1025" si="969">DEGREES(ACOS(SIN(RADIANS(K988))*COS(RADIANS(V988))))</f>
        <v>59.968949478026325</v>
      </c>
      <c r="Y988" s="20">
        <f t="shared" ref="Y988:Y1025" si="970">MOD(IF(AND(W988&gt;=5,W988&lt;=12),360-X988,X988),360)</f>
        <v>59.968949478026325</v>
      </c>
      <c r="Z988" s="16">
        <f t="shared" si="951"/>
        <v>30.031050521973675</v>
      </c>
      <c r="AA988" s="49">
        <f t="shared" si="922"/>
        <v>-5.4777377072141803E-3</v>
      </c>
      <c r="AB988" s="20">
        <f t="shared" si="952"/>
        <v>359.99452226229278</v>
      </c>
      <c r="AC988" s="49">
        <f t="shared" si="953"/>
        <v>1.0945203143244417E-2</v>
      </c>
      <c r="AD988" s="20">
        <f t="shared" si="954"/>
        <v>359.98905479685675</v>
      </c>
      <c r="AF988" s="58">
        <f t="shared" ref="AF988:AF1024" si="971">BG987</f>
        <v>6.1116236506924588</v>
      </c>
      <c r="AG988" s="51">
        <f t="shared" si="955"/>
        <v>366.69741904154756</v>
      </c>
      <c r="AH988" s="16">
        <f t="shared" si="956"/>
        <v>250.0209675283279</v>
      </c>
      <c r="AI988" s="52">
        <f t="shared" si="923"/>
        <v>159.86083919589609</v>
      </c>
      <c r="AJ988" s="52">
        <f t="shared" si="957"/>
        <v>4.8434100952817971E-2</v>
      </c>
      <c r="AK988" s="16">
        <f t="shared" ref="AK988:AK1025" si="972">MOD(AJ988+AK987,360)</f>
        <v>46.568625554024266</v>
      </c>
      <c r="AL988" s="16">
        <f t="shared" ref="AL988:AL1025" si="973">MOD(AB988+AK988,360)</f>
        <v>46.563147816317041</v>
      </c>
      <c r="AM988" s="32">
        <f t="shared" si="924"/>
        <v>6.1116235671093886</v>
      </c>
      <c r="AN988" s="32">
        <f t="shared" si="925"/>
        <v>-1.010770261901347E-3</v>
      </c>
      <c r="AO988" s="32">
        <f t="shared" si="926"/>
        <v>4.2020754814466708</v>
      </c>
      <c r="AP988" s="32">
        <f t="shared" si="927"/>
        <v>-1.010770261901347E-3</v>
      </c>
      <c r="AQ988" s="32">
        <f t="shared" si="928"/>
        <v>4.4378490594286344</v>
      </c>
      <c r="AR988" s="56">
        <f t="shared" si="958"/>
        <v>5258.2285710964643</v>
      </c>
      <c r="AS988" s="56">
        <f t="shared" si="958"/>
        <v>-0.37875865165148043</v>
      </c>
      <c r="AT988" s="56">
        <f t="shared" si="958"/>
        <v>2262.1449955292628</v>
      </c>
      <c r="AU988" s="55">
        <f t="shared" si="959"/>
        <v>0.31005890174502254</v>
      </c>
      <c r="AV988" s="56">
        <f t="shared" si="929"/>
        <v>11548.942362316306</v>
      </c>
      <c r="AW988" s="53">
        <f t="shared" si="930"/>
        <v>1.0321546432365688E-2</v>
      </c>
      <c r="AX988" s="53">
        <f t="shared" si="931"/>
        <v>9.6763328768757109E-2</v>
      </c>
      <c r="AY988" s="56">
        <f t="shared" si="932"/>
        <v>676.61658550394702</v>
      </c>
      <c r="AZ988" s="56">
        <f t="shared" si="933"/>
        <v>399.65209798974024</v>
      </c>
      <c r="BA988" s="53">
        <f t="shared" si="934"/>
        <v>7.4403432051347793E-3</v>
      </c>
      <c r="BB988" s="56">
        <f t="shared" si="935"/>
        <v>277.13474552205065</v>
      </c>
      <c r="BC988" s="56">
        <f t="shared" si="936"/>
        <v>-0.17025800784387002</v>
      </c>
      <c r="BD988" s="53">
        <f t="shared" si="937"/>
        <v>-1.5216336512135207E-7</v>
      </c>
      <c r="BE988" s="32">
        <f t="shared" si="938"/>
        <v>6.1116234985290934</v>
      </c>
      <c r="BF988" s="53">
        <f t="shared" si="939"/>
        <v>1.4780815970568776E-6</v>
      </c>
      <c r="BG988" s="51">
        <f t="shared" si="960"/>
        <v>6.11162497661069</v>
      </c>
      <c r="BH988" s="51">
        <f t="shared" si="940"/>
        <v>-8.9372220999960322E-3</v>
      </c>
      <c r="BI988" s="51">
        <f t="shared" si="941"/>
        <v>-8.3785444943554624E-2</v>
      </c>
    </row>
    <row r="989" spans="1:61" ht="12.75" customHeight="1" x14ac:dyDescent="0.2">
      <c r="A989" s="45">
        <f t="shared" si="942"/>
        <v>963</v>
      </c>
      <c r="B989" s="57">
        <f t="shared" si="961"/>
        <v>9.6763328768757109E-2</v>
      </c>
      <c r="C989" s="16">
        <f t="shared" si="943"/>
        <v>8.5818125625507946E-2</v>
      </c>
      <c r="D989" s="34">
        <f t="shared" si="944"/>
        <v>1</v>
      </c>
      <c r="E989" s="49">
        <f t="shared" si="962"/>
        <v>7.429740515288806E-2</v>
      </c>
      <c r="F989" s="49">
        <f t="shared" si="945"/>
        <v>4.2949357473195227E-2</v>
      </c>
      <c r="G989" s="20">
        <f t="shared" si="916"/>
        <v>4.2949357473195227E-2</v>
      </c>
      <c r="H989" s="49">
        <f t="shared" si="946"/>
        <v>30.031078368932363</v>
      </c>
      <c r="I989" s="20">
        <f t="shared" si="917"/>
        <v>30.031078368932363</v>
      </c>
      <c r="J989" s="57">
        <f t="shared" si="947"/>
        <v>0</v>
      </c>
      <c r="K989" s="16">
        <f t="shared" si="918"/>
        <v>30.031078368932363</v>
      </c>
      <c r="L989" s="34">
        <f t="shared" si="948"/>
        <v>1</v>
      </c>
      <c r="M989" s="49">
        <f t="shared" si="963"/>
        <v>59.968949478026325</v>
      </c>
      <c r="N989" s="20">
        <f t="shared" si="964"/>
        <v>59.968949478026325</v>
      </c>
      <c r="O989" s="16">
        <f t="shared" si="949"/>
        <v>30.031050521973675</v>
      </c>
      <c r="P989" s="49">
        <f t="shared" si="965"/>
        <v>4.2949357473195234E-2</v>
      </c>
      <c r="Q989" s="20">
        <f t="shared" si="919"/>
        <v>4.2949357473195234E-2</v>
      </c>
      <c r="R989" s="49">
        <f t="shared" si="966"/>
        <v>8.5818125625991726E-2</v>
      </c>
      <c r="S989" s="20">
        <f t="shared" si="920"/>
        <v>8.5818125625991726E-2</v>
      </c>
      <c r="T989" s="57">
        <f t="shared" si="967"/>
        <v>-8.3785444943554624E-2</v>
      </c>
      <c r="U989" s="16">
        <f t="shared" si="950"/>
        <v>-9.4880397906665637E-3</v>
      </c>
      <c r="V989" s="16">
        <f t="shared" si="968"/>
        <v>-9.4880397906665637E-3</v>
      </c>
      <c r="W989" s="34">
        <f t="shared" si="921"/>
        <v>4</v>
      </c>
      <c r="X989" s="49">
        <f t="shared" si="969"/>
        <v>59.968922085201207</v>
      </c>
      <c r="Y989" s="20">
        <f t="shared" si="970"/>
        <v>59.968922085201207</v>
      </c>
      <c r="Z989" s="16">
        <f t="shared" si="951"/>
        <v>30.031077914798793</v>
      </c>
      <c r="AA989" s="49">
        <f t="shared" si="922"/>
        <v>-5.484786437366349E-3</v>
      </c>
      <c r="AB989" s="20">
        <f t="shared" si="952"/>
        <v>359.99451521356264</v>
      </c>
      <c r="AC989" s="49">
        <f t="shared" si="953"/>
        <v>1.0959278287059233E-2</v>
      </c>
      <c r="AD989" s="20">
        <f t="shared" si="954"/>
        <v>359.98904072171297</v>
      </c>
      <c r="AF989" s="58">
        <f t="shared" si="971"/>
        <v>6.11162497661069</v>
      </c>
      <c r="AG989" s="51">
        <f t="shared" si="955"/>
        <v>366.69749859664142</v>
      </c>
      <c r="AH989" s="16">
        <f t="shared" si="956"/>
        <v>250.02102177043736</v>
      </c>
      <c r="AI989" s="52">
        <f t="shared" si="923"/>
        <v>159.86090855959918</v>
      </c>
      <c r="AJ989" s="52">
        <f t="shared" si="957"/>
        <v>4.8434143910583316E-2</v>
      </c>
      <c r="AK989" s="16">
        <f t="shared" si="972"/>
        <v>46.617059697934849</v>
      </c>
      <c r="AL989" s="16">
        <f t="shared" si="973"/>
        <v>46.611574911497485</v>
      </c>
      <c r="AM989" s="32">
        <f t="shared" si="924"/>
        <v>6.1116248928125403</v>
      </c>
      <c r="AN989" s="32">
        <f t="shared" si="925"/>
        <v>-1.0120700196677992E-3</v>
      </c>
      <c r="AO989" s="32">
        <f t="shared" si="926"/>
        <v>4.1983239672010688</v>
      </c>
      <c r="AP989" s="32">
        <f t="shared" si="927"/>
        <v>-1.0120700196677992E-3</v>
      </c>
      <c r="AQ989" s="32">
        <f t="shared" si="928"/>
        <v>4.4414000829548081</v>
      </c>
      <c r="AR989" s="56">
        <f t="shared" si="958"/>
        <v>5262.4268950636651</v>
      </c>
      <c r="AS989" s="56">
        <f t="shared" si="958"/>
        <v>-0.37977072167114823</v>
      </c>
      <c r="AT989" s="56">
        <f t="shared" si="958"/>
        <v>2266.5863956122175</v>
      </c>
      <c r="AU989" s="55">
        <f t="shared" si="959"/>
        <v>0.31005890174502254</v>
      </c>
      <c r="AV989" s="56">
        <f t="shared" si="929"/>
        <v>11548.947373408537</v>
      </c>
      <c r="AW989" s="53">
        <f t="shared" si="930"/>
        <v>1.0321550910890173E-2</v>
      </c>
      <c r="AX989" s="53">
        <f t="shared" si="931"/>
        <v>9.6763349761584738E-2</v>
      </c>
      <c r="AY989" s="56">
        <f t="shared" si="932"/>
        <v>676.61643871184674</v>
      </c>
      <c r="AZ989" s="56">
        <f t="shared" si="933"/>
        <v>399.65227139899798</v>
      </c>
      <c r="BA989" s="53">
        <f t="shared" si="934"/>
        <v>7.4403432051347793E-3</v>
      </c>
      <c r="BB989" s="56">
        <f t="shared" si="935"/>
        <v>277.13486577096404</v>
      </c>
      <c r="BC989" s="56">
        <f t="shared" si="936"/>
        <v>-0.17069845811528239</v>
      </c>
      <c r="BD989" s="53">
        <f t="shared" si="937"/>
        <v>-1.5255700531669709E-7</v>
      </c>
      <c r="BE989" s="32">
        <f t="shared" si="938"/>
        <v>6.1116248240536848</v>
      </c>
      <c r="BF989" s="53">
        <f t="shared" si="939"/>
        <v>1.4799819532179563E-6</v>
      </c>
      <c r="BG989" s="51">
        <f t="shared" si="960"/>
        <v>6.1116263040356378</v>
      </c>
      <c r="BH989" s="51">
        <f t="shared" si="940"/>
        <v>-8.9372220996815407E-3</v>
      </c>
      <c r="BI989" s="51">
        <f t="shared" si="941"/>
        <v>-8.3785426763337667E-2</v>
      </c>
    </row>
    <row r="990" spans="1:61" ht="12.75" customHeight="1" x14ac:dyDescent="0.2">
      <c r="A990" s="45">
        <f t="shared" si="942"/>
        <v>964</v>
      </c>
      <c r="B990" s="57">
        <f t="shared" si="961"/>
        <v>9.6763349761584738E-2</v>
      </c>
      <c r="C990" s="16">
        <f t="shared" si="943"/>
        <v>8.580407147456981E-2</v>
      </c>
      <c r="D990" s="34">
        <f t="shared" si="944"/>
        <v>1</v>
      </c>
      <c r="E990" s="49">
        <f t="shared" si="962"/>
        <v>7.4285217184045668E-2</v>
      </c>
      <c r="F990" s="49">
        <f t="shared" si="945"/>
        <v>4.2942359306324812E-2</v>
      </c>
      <c r="G990" s="20">
        <f t="shared" si="916"/>
        <v>4.2942359306324812E-2</v>
      </c>
      <c r="H990" s="49">
        <f t="shared" si="946"/>
        <v>30.031105752652753</v>
      </c>
      <c r="I990" s="20">
        <f t="shared" si="917"/>
        <v>30.031105752652753</v>
      </c>
      <c r="J990" s="57">
        <f t="shared" si="947"/>
        <v>0</v>
      </c>
      <c r="K990" s="16">
        <f t="shared" si="918"/>
        <v>30.031105752652753</v>
      </c>
      <c r="L990" s="34">
        <f t="shared" si="948"/>
        <v>1</v>
      </c>
      <c r="M990" s="49">
        <f t="shared" si="963"/>
        <v>59.968922085201207</v>
      </c>
      <c r="N990" s="20">
        <f t="shared" si="964"/>
        <v>59.968922085201207</v>
      </c>
      <c r="O990" s="16">
        <f t="shared" si="949"/>
        <v>30.031077914798793</v>
      </c>
      <c r="P990" s="49">
        <f t="shared" si="965"/>
        <v>4.2942359306324819E-2</v>
      </c>
      <c r="Q990" s="20">
        <f t="shared" si="919"/>
        <v>4.2942359306324819E-2</v>
      </c>
      <c r="R990" s="49">
        <f t="shared" si="966"/>
        <v>8.580407147448664E-2</v>
      </c>
      <c r="S990" s="20">
        <f t="shared" si="920"/>
        <v>8.580407147448664E-2</v>
      </c>
      <c r="T990" s="57">
        <f t="shared" si="967"/>
        <v>-8.3785426763337667E-2</v>
      </c>
      <c r="U990" s="16">
        <f t="shared" si="950"/>
        <v>-9.5002095792919988E-3</v>
      </c>
      <c r="V990" s="16">
        <f t="shared" si="968"/>
        <v>-9.5002095792919988E-3</v>
      </c>
      <c r="W990" s="34">
        <f t="shared" si="921"/>
        <v>4</v>
      </c>
      <c r="X990" s="49">
        <f t="shared" si="969"/>
        <v>59.968894702647034</v>
      </c>
      <c r="Y990" s="20">
        <f t="shared" si="970"/>
        <v>59.968894702647034</v>
      </c>
      <c r="Z990" s="16">
        <f t="shared" si="951"/>
        <v>30.031105297352966</v>
      </c>
      <c r="AA990" s="49">
        <f t="shared" si="922"/>
        <v>-5.4918275300031719E-3</v>
      </c>
      <c r="AB990" s="20">
        <f t="shared" si="952"/>
        <v>359.99450817246998</v>
      </c>
      <c r="AC990" s="49">
        <f t="shared" si="953"/>
        <v>1.0973338200317234E-2</v>
      </c>
      <c r="AD990" s="20">
        <f t="shared" si="954"/>
        <v>359.9890266617997</v>
      </c>
      <c r="AF990" s="58">
        <f t="shared" si="971"/>
        <v>6.1116263040356378</v>
      </c>
      <c r="AG990" s="51">
        <f t="shared" si="955"/>
        <v>366.69757824213826</v>
      </c>
      <c r="AH990" s="16">
        <f t="shared" si="956"/>
        <v>250.0210760741852</v>
      </c>
      <c r="AI990" s="52">
        <f t="shared" si="923"/>
        <v>159.86097800213926</v>
      </c>
      <c r="AJ990" s="52">
        <f t="shared" si="957"/>
        <v>4.8434186836345816E-2</v>
      </c>
      <c r="AK990" s="16">
        <f t="shared" si="972"/>
        <v>46.665493884771195</v>
      </c>
      <c r="AL990" s="16">
        <f t="shared" si="973"/>
        <v>46.660002057241172</v>
      </c>
      <c r="AM990" s="32">
        <f t="shared" si="924"/>
        <v>6.111626220022365</v>
      </c>
      <c r="AN990" s="32">
        <f t="shared" si="925"/>
        <v>-1.0133683665015363E-3</v>
      </c>
      <c r="AO990" s="32">
        <f t="shared" si="926"/>
        <v>4.194569449224038</v>
      </c>
      <c r="AP990" s="32">
        <f t="shared" si="927"/>
        <v>-1.0133683665015363E-3</v>
      </c>
      <c r="AQ990" s="32">
        <f t="shared" si="928"/>
        <v>4.4449479399539893</v>
      </c>
      <c r="AR990" s="56">
        <f t="shared" si="958"/>
        <v>5266.6214645128894</v>
      </c>
      <c r="AS990" s="56">
        <f t="shared" si="958"/>
        <v>-0.38078409003764974</v>
      </c>
      <c r="AT990" s="56">
        <f t="shared" si="958"/>
        <v>2271.0313435521716</v>
      </c>
      <c r="AU990" s="55">
        <f t="shared" si="959"/>
        <v>0.31005890174502254</v>
      </c>
      <c r="AV990" s="56">
        <f t="shared" si="929"/>
        <v>11548.952390196242</v>
      </c>
      <c r="AW990" s="53">
        <f t="shared" si="930"/>
        <v>1.0321555394504829E-2</v>
      </c>
      <c r="AX990" s="53">
        <f t="shared" si="931"/>
        <v>9.6763370778267688E-2</v>
      </c>
      <c r="AY990" s="56">
        <f t="shared" si="932"/>
        <v>676.61629175300209</v>
      </c>
      <c r="AZ990" s="56">
        <f t="shared" si="933"/>
        <v>399.65244500534817</v>
      </c>
      <c r="BA990" s="53">
        <f t="shared" si="934"/>
        <v>7.4403432051347793E-3</v>
      </c>
      <c r="BB990" s="56">
        <f t="shared" si="935"/>
        <v>277.13498615654919</v>
      </c>
      <c r="BC990" s="56">
        <f t="shared" si="936"/>
        <v>-0.17113940889527157</v>
      </c>
      <c r="BD990" s="53">
        <f t="shared" si="937"/>
        <v>-1.5295109282767964E-7</v>
      </c>
      <c r="BE990" s="32">
        <f t="shared" si="938"/>
        <v>6.1116261510845451</v>
      </c>
      <c r="BF990" s="53">
        <f t="shared" si="939"/>
        <v>1.4818802449381157E-6</v>
      </c>
      <c r="BG990" s="51">
        <f t="shared" si="960"/>
        <v>6.1116276329647903</v>
      </c>
      <c r="BH990" s="51">
        <f t="shared" si="940"/>
        <v>-8.9372220993669867E-3</v>
      </c>
      <c r="BI990" s="51">
        <f t="shared" si="941"/>
        <v>-8.3785408562472158E-2</v>
      </c>
    </row>
    <row r="991" spans="1:61" ht="12.75" customHeight="1" x14ac:dyDescent="0.2">
      <c r="A991" s="45">
        <f t="shared" si="942"/>
        <v>965</v>
      </c>
      <c r="B991" s="57">
        <f t="shared" si="961"/>
        <v>9.6763370778267688E-2</v>
      </c>
      <c r="C991" s="16">
        <f t="shared" si="943"/>
        <v>8.5790032577961028E-2</v>
      </c>
      <c r="D991" s="34">
        <f t="shared" si="944"/>
        <v>1</v>
      </c>
      <c r="E991" s="49">
        <f t="shared" si="962"/>
        <v>7.4273042436097766E-2</v>
      </c>
      <c r="F991" s="49">
        <f t="shared" si="945"/>
        <v>4.2935368748848027E-2</v>
      </c>
      <c r="G991" s="20">
        <f t="shared" si="916"/>
        <v>4.2935368748848027E-2</v>
      </c>
      <c r="H991" s="49">
        <f t="shared" si="946"/>
        <v>30.031133126113552</v>
      </c>
      <c r="I991" s="20">
        <f t="shared" si="917"/>
        <v>30.031133126113552</v>
      </c>
      <c r="J991" s="57">
        <f t="shared" si="947"/>
        <v>0</v>
      </c>
      <c r="K991" s="16">
        <f t="shared" si="918"/>
        <v>30.031133126113552</v>
      </c>
      <c r="L991" s="34">
        <f t="shared" si="948"/>
        <v>1</v>
      </c>
      <c r="M991" s="49">
        <f t="shared" si="963"/>
        <v>59.968894702647034</v>
      </c>
      <c r="N991" s="20">
        <f t="shared" si="964"/>
        <v>59.968894702647034</v>
      </c>
      <c r="O991" s="16">
        <f t="shared" si="949"/>
        <v>30.031105297352966</v>
      </c>
      <c r="P991" s="49">
        <f t="shared" si="965"/>
        <v>4.293536874884802E-2</v>
      </c>
      <c r="Q991" s="20">
        <f t="shared" si="919"/>
        <v>4.293536874884802E-2</v>
      </c>
      <c r="R991" s="49">
        <f t="shared" si="966"/>
        <v>8.5790032578995534E-2</v>
      </c>
      <c r="S991" s="20">
        <f t="shared" si="920"/>
        <v>8.5790032578995534E-2</v>
      </c>
      <c r="T991" s="57">
        <f t="shared" si="967"/>
        <v>-8.3785408562472158E-2</v>
      </c>
      <c r="U991" s="16">
        <f t="shared" si="950"/>
        <v>-9.5123661263743914E-3</v>
      </c>
      <c r="V991" s="16">
        <f t="shared" si="968"/>
        <v>-9.5123661263743914E-3</v>
      </c>
      <c r="W991" s="34">
        <f t="shared" si="921"/>
        <v>4</v>
      </c>
      <c r="X991" s="49">
        <f t="shared" si="969"/>
        <v>59.968867330352694</v>
      </c>
      <c r="Y991" s="20">
        <f t="shared" si="970"/>
        <v>59.968867330352694</v>
      </c>
      <c r="Z991" s="16">
        <f t="shared" si="951"/>
        <v>30.031132669647306</v>
      </c>
      <c r="AA991" s="49">
        <f t="shared" si="922"/>
        <v>-5.4988609812857058E-3</v>
      </c>
      <c r="AB991" s="20">
        <f t="shared" si="952"/>
        <v>359.99450113901872</v>
      </c>
      <c r="AC991" s="49">
        <f t="shared" si="953"/>
        <v>1.0987382808809719E-2</v>
      </c>
      <c r="AD991" s="20">
        <f t="shared" si="954"/>
        <v>359.98901261719118</v>
      </c>
      <c r="AF991" s="58">
        <f t="shared" si="971"/>
        <v>6.1116276329647903</v>
      </c>
      <c r="AG991" s="51">
        <f t="shared" si="955"/>
        <v>366.69765797788745</v>
      </c>
      <c r="AH991" s="16">
        <f t="shared" si="956"/>
        <v>250.02113043946872</v>
      </c>
      <c r="AI991" s="52">
        <f t="shared" si="923"/>
        <v>159.86104752338503</v>
      </c>
      <c r="AJ991" s="52">
        <f t="shared" si="957"/>
        <v>4.8434229730105471E-2</v>
      </c>
      <c r="AK991" s="16">
        <f t="shared" si="972"/>
        <v>46.7139281145013</v>
      </c>
      <c r="AL991" s="16">
        <f t="shared" si="973"/>
        <v>46.708429253520023</v>
      </c>
      <c r="AM991" s="32">
        <f t="shared" si="924"/>
        <v>6.1116275487363536</v>
      </c>
      <c r="AN991" s="32">
        <f t="shared" si="925"/>
        <v>-1.0146653016996341E-3</v>
      </c>
      <c r="AO991" s="32">
        <f t="shared" si="926"/>
        <v>4.1908119301847364</v>
      </c>
      <c r="AP991" s="32">
        <f t="shared" si="927"/>
        <v>-1.0146653016996341E-3</v>
      </c>
      <c r="AQ991" s="32">
        <f t="shared" si="928"/>
        <v>4.4484926278790677</v>
      </c>
      <c r="AR991" s="56">
        <f t="shared" si="958"/>
        <v>5270.8122764430736</v>
      </c>
      <c r="AS991" s="56">
        <f t="shared" si="958"/>
        <v>-0.38179875533934937</v>
      </c>
      <c r="AT991" s="56">
        <f t="shared" si="958"/>
        <v>2275.4798361800508</v>
      </c>
      <c r="AU991" s="55">
        <f t="shared" si="959"/>
        <v>0.31005890174502254</v>
      </c>
      <c r="AV991" s="56">
        <f t="shared" si="929"/>
        <v>11548.957412669941</v>
      </c>
      <c r="AW991" s="53">
        <f t="shared" si="930"/>
        <v>1.0321559883201185E-2</v>
      </c>
      <c r="AX991" s="53">
        <f t="shared" si="931"/>
        <v>9.6763391818766226E-2</v>
      </c>
      <c r="AY991" s="56">
        <f t="shared" si="932"/>
        <v>676.61614462769126</v>
      </c>
      <c r="AZ991" s="56">
        <f t="shared" si="933"/>
        <v>399.65261880846253</v>
      </c>
      <c r="BA991" s="53">
        <f t="shared" si="934"/>
        <v>7.4403432051347793E-3</v>
      </c>
      <c r="BB991" s="56">
        <f t="shared" si="935"/>
        <v>277.13510667857861</v>
      </c>
      <c r="BC991" s="56">
        <f t="shared" si="936"/>
        <v>-0.17158085934988776</v>
      </c>
      <c r="BD991" s="53">
        <f t="shared" si="937"/>
        <v>-1.5334562690898025E-7</v>
      </c>
      <c r="BE991" s="32">
        <f t="shared" si="938"/>
        <v>6.1116274796191634</v>
      </c>
      <c r="BF991" s="53">
        <f t="shared" si="939"/>
        <v>1.4837764711899994E-6</v>
      </c>
      <c r="BG991" s="51">
        <f t="shared" si="960"/>
        <v>6.1116289633956349</v>
      </c>
      <c r="BH991" s="51">
        <f t="shared" si="940"/>
        <v>-8.9372220990523721E-3</v>
      </c>
      <c r="BI991" s="51">
        <f t="shared" si="941"/>
        <v>-8.3785390340992569E-2</v>
      </c>
    </row>
    <row r="992" spans="1:61" ht="12.75" customHeight="1" x14ac:dyDescent="0.2">
      <c r="A992" s="45">
        <f t="shared" si="942"/>
        <v>966</v>
      </c>
      <c r="B992" s="57">
        <f t="shared" si="961"/>
        <v>9.6763391818766226E-2</v>
      </c>
      <c r="C992" s="16">
        <f t="shared" si="943"/>
        <v>8.5776009009919107E-2</v>
      </c>
      <c r="D992" s="34">
        <f t="shared" si="944"/>
        <v>1</v>
      </c>
      <c r="E992" s="49">
        <f t="shared" si="962"/>
        <v>7.4260880973292712E-2</v>
      </c>
      <c r="F992" s="49">
        <f t="shared" si="945"/>
        <v>4.2928385837958508E-2</v>
      </c>
      <c r="G992" s="20">
        <f t="shared" si="916"/>
        <v>4.2928385837958508E-2</v>
      </c>
      <c r="H992" s="49">
        <f t="shared" si="946"/>
        <v>30.031160489325941</v>
      </c>
      <c r="I992" s="20">
        <f t="shared" si="917"/>
        <v>30.031160489325941</v>
      </c>
      <c r="J992" s="57">
        <f t="shared" si="947"/>
        <v>0</v>
      </c>
      <c r="K992" s="16">
        <f t="shared" si="918"/>
        <v>30.031160489325941</v>
      </c>
      <c r="L992" s="34">
        <f t="shared" si="948"/>
        <v>1</v>
      </c>
      <c r="M992" s="49">
        <f t="shared" si="963"/>
        <v>59.968867330352694</v>
      </c>
      <c r="N992" s="20">
        <f t="shared" si="964"/>
        <v>59.968867330352694</v>
      </c>
      <c r="O992" s="16">
        <f t="shared" si="949"/>
        <v>30.031132669647306</v>
      </c>
      <c r="P992" s="49">
        <f t="shared" si="965"/>
        <v>4.2928385837958501E-2</v>
      </c>
      <c r="Q992" s="20">
        <f t="shared" si="919"/>
        <v>4.2928385837958501E-2</v>
      </c>
      <c r="R992" s="49">
        <f t="shared" si="966"/>
        <v>8.5776009014986596E-2</v>
      </c>
      <c r="S992" s="20">
        <f t="shared" si="920"/>
        <v>8.5776009014986596E-2</v>
      </c>
      <c r="T992" s="57">
        <f t="shared" si="967"/>
        <v>-8.3785390340992569E-2</v>
      </c>
      <c r="U992" s="16">
        <f t="shared" si="950"/>
        <v>-9.5245093676998571E-3</v>
      </c>
      <c r="V992" s="16">
        <f t="shared" si="968"/>
        <v>-9.5245093676998571E-3</v>
      </c>
      <c r="W992" s="34">
        <f t="shared" si="921"/>
        <v>4</v>
      </c>
      <c r="X992" s="49">
        <f t="shared" si="969"/>
        <v>59.968839968306987</v>
      </c>
      <c r="Y992" s="20">
        <f t="shared" si="970"/>
        <v>59.968839968306987</v>
      </c>
      <c r="Z992" s="16">
        <f t="shared" si="951"/>
        <v>30.031160031693013</v>
      </c>
      <c r="AA992" s="49">
        <f t="shared" si="922"/>
        <v>-5.5058867540619264E-3</v>
      </c>
      <c r="AB992" s="20">
        <f t="shared" si="952"/>
        <v>359.99449411324593</v>
      </c>
      <c r="AC992" s="49">
        <f t="shared" si="953"/>
        <v>1.1001412038620598E-2</v>
      </c>
      <c r="AD992" s="20">
        <f t="shared" si="954"/>
        <v>359.98899858796136</v>
      </c>
      <c r="AF992" s="58">
        <f t="shared" si="971"/>
        <v>6.1116289633956349</v>
      </c>
      <c r="AG992" s="51">
        <f t="shared" si="955"/>
        <v>366.69773780373811</v>
      </c>
      <c r="AH992" s="16">
        <f t="shared" si="956"/>
        <v>250.02118486618508</v>
      </c>
      <c r="AI992" s="52">
        <f t="shared" si="923"/>
        <v>159.86111712320505</v>
      </c>
      <c r="AJ992" s="52">
        <f t="shared" si="957"/>
        <v>4.8434272592032812E-2</v>
      </c>
      <c r="AK992" s="16">
        <f t="shared" si="972"/>
        <v>46.762362387093333</v>
      </c>
      <c r="AL992" s="16">
        <f t="shared" si="973"/>
        <v>46.756856500339268</v>
      </c>
      <c r="AM992" s="32">
        <f t="shared" si="924"/>
        <v>6.1116288789519952</v>
      </c>
      <c r="AN992" s="32">
        <f t="shared" si="925"/>
        <v>-1.0159608184121419E-3</v>
      </c>
      <c r="AO992" s="32">
        <f t="shared" si="926"/>
        <v>4.187051412751905</v>
      </c>
      <c r="AP992" s="32">
        <f t="shared" si="927"/>
        <v>-1.0159608184121419E-3</v>
      </c>
      <c r="AQ992" s="32">
        <f t="shared" si="928"/>
        <v>4.4520341441876097</v>
      </c>
      <c r="AR992" s="56">
        <f t="shared" si="958"/>
        <v>5274.9993278558259</v>
      </c>
      <c r="AS992" s="56">
        <f t="shared" si="958"/>
        <v>-0.38281471615776153</v>
      </c>
      <c r="AT992" s="56">
        <f t="shared" si="958"/>
        <v>2279.9318703242384</v>
      </c>
      <c r="AU992" s="55">
        <f t="shared" si="959"/>
        <v>0.31005890174502254</v>
      </c>
      <c r="AV992" s="56">
        <f t="shared" si="929"/>
        <v>11548.962440820136</v>
      </c>
      <c r="AW992" s="53">
        <f t="shared" si="930"/>
        <v>1.0321564376970752E-2</v>
      </c>
      <c r="AX992" s="53">
        <f t="shared" si="931"/>
        <v>9.6763412883040578E-2</v>
      </c>
      <c r="AY992" s="56">
        <f t="shared" si="932"/>
        <v>676.61599733619266</v>
      </c>
      <c r="AZ992" s="56">
        <f t="shared" si="933"/>
        <v>399.65279280801263</v>
      </c>
      <c r="BA992" s="53">
        <f t="shared" si="934"/>
        <v>7.4403432051347793E-3</v>
      </c>
      <c r="BB992" s="56">
        <f t="shared" si="935"/>
        <v>277.13522733682424</v>
      </c>
      <c r="BC992" s="56">
        <f t="shared" si="936"/>
        <v>-0.17202280864421482</v>
      </c>
      <c r="BD992" s="53">
        <f t="shared" si="937"/>
        <v>-1.5374060681441577E-7</v>
      </c>
      <c r="BE992" s="32">
        <f t="shared" si="938"/>
        <v>6.111628809655028</v>
      </c>
      <c r="BF992" s="53">
        <f t="shared" si="939"/>
        <v>1.4856706219572718E-6</v>
      </c>
      <c r="BG992" s="51">
        <f t="shared" si="960"/>
        <v>6.1116302953256501</v>
      </c>
      <c r="BH992" s="51">
        <f t="shared" si="940"/>
        <v>-8.9372220987377002E-3</v>
      </c>
      <c r="BI992" s="51">
        <f t="shared" si="941"/>
        <v>-8.3785372098933442E-2</v>
      </c>
    </row>
    <row r="993" spans="1:61" ht="12.75" customHeight="1" x14ac:dyDescent="0.2">
      <c r="A993" s="45">
        <f t="shared" si="942"/>
        <v>967</v>
      </c>
      <c r="B993" s="57">
        <f t="shared" si="961"/>
        <v>9.6763412883040578E-2</v>
      </c>
      <c r="C993" s="16">
        <f t="shared" si="943"/>
        <v>8.5762000844397335E-2</v>
      </c>
      <c r="D993" s="34">
        <f t="shared" si="944"/>
        <v>1</v>
      </c>
      <c r="E993" s="49">
        <f t="shared" si="962"/>
        <v>7.4248732859632668E-2</v>
      </c>
      <c r="F993" s="49">
        <f t="shared" si="945"/>
        <v>4.2921410610707873E-2</v>
      </c>
      <c r="G993" s="20">
        <f t="shared" si="916"/>
        <v>4.2921410610707873E-2</v>
      </c>
      <c r="H993" s="49">
        <f t="shared" si="946"/>
        <v>30.031187842301172</v>
      </c>
      <c r="I993" s="20">
        <f t="shared" si="917"/>
        <v>30.031187842301172</v>
      </c>
      <c r="J993" s="57">
        <f t="shared" si="947"/>
        <v>0</v>
      </c>
      <c r="K993" s="16">
        <f t="shared" si="918"/>
        <v>30.031187842301172</v>
      </c>
      <c r="L993" s="34">
        <f t="shared" si="948"/>
        <v>1</v>
      </c>
      <c r="M993" s="49">
        <f t="shared" si="963"/>
        <v>59.968839968306987</v>
      </c>
      <c r="N993" s="20">
        <f t="shared" si="964"/>
        <v>59.968839968306987</v>
      </c>
      <c r="O993" s="16">
        <f t="shared" si="949"/>
        <v>30.031160031693013</v>
      </c>
      <c r="P993" s="49">
        <f t="shared" si="965"/>
        <v>4.292141061070788E-2</v>
      </c>
      <c r="Q993" s="20">
        <f t="shared" si="919"/>
        <v>4.292141061070788E-2</v>
      </c>
      <c r="R993" s="49">
        <f t="shared" si="966"/>
        <v>8.5762000845256703E-2</v>
      </c>
      <c r="S993" s="20">
        <f t="shared" si="920"/>
        <v>8.5762000845256703E-2</v>
      </c>
      <c r="T993" s="57">
        <f t="shared" si="967"/>
        <v>-8.3785372098933442E-2</v>
      </c>
      <c r="U993" s="16">
        <f t="shared" si="950"/>
        <v>-9.5366392393007732E-3</v>
      </c>
      <c r="V993" s="16">
        <f t="shared" si="968"/>
        <v>-9.5366392393007732E-3</v>
      </c>
      <c r="W993" s="34">
        <f t="shared" si="921"/>
        <v>4</v>
      </c>
      <c r="X993" s="49">
        <f t="shared" si="969"/>
        <v>59.968812616498624</v>
      </c>
      <c r="Y993" s="20">
        <f t="shared" si="970"/>
        <v>59.968812616498624</v>
      </c>
      <c r="Z993" s="16">
        <f t="shared" si="951"/>
        <v>30.031187383501376</v>
      </c>
      <c r="AA993" s="49">
        <f t="shared" si="922"/>
        <v>-5.5129048113220485E-3</v>
      </c>
      <c r="AB993" s="20">
        <f t="shared" si="952"/>
        <v>359.99448709518867</v>
      </c>
      <c r="AC993" s="49">
        <f t="shared" si="953"/>
        <v>1.1015425882345539E-2</v>
      </c>
      <c r="AD993" s="20">
        <f t="shared" si="954"/>
        <v>359.98898457411764</v>
      </c>
      <c r="AF993" s="58">
        <f t="shared" si="971"/>
        <v>6.1116302953256501</v>
      </c>
      <c r="AG993" s="51">
        <f t="shared" si="955"/>
        <v>366.69781771953899</v>
      </c>
      <c r="AH993" s="16">
        <f t="shared" si="956"/>
        <v>250.02123935423114</v>
      </c>
      <c r="AI993" s="52">
        <f t="shared" si="923"/>
        <v>159.86118680146743</v>
      </c>
      <c r="AJ993" s="52">
        <f t="shared" si="957"/>
        <v>4.8434315422014151E-2</v>
      </c>
      <c r="AK993" s="16">
        <f t="shared" si="972"/>
        <v>46.810796702515347</v>
      </c>
      <c r="AL993" s="16">
        <f t="shared" si="973"/>
        <v>46.805283797704021</v>
      </c>
      <c r="AM993" s="32">
        <f t="shared" si="924"/>
        <v>6.1116302106667693</v>
      </c>
      <c r="AN993" s="32">
        <f t="shared" si="925"/>
        <v>-1.0172549098153645E-3</v>
      </c>
      <c r="AO993" s="32">
        <f t="shared" si="926"/>
        <v>4.1832878995964409</v>
      </c>
      <c r="AP993" s="32">
        <f t="shared" si="927"/>
        <v>-1.0172549098153645E-3</v>
      </c>
      <c r="AQ993" s="32">
        <f t="shared" si="928"/>
        <v>4.4555724863394088</v>
      </c>
      <c r="AR993" s="56">
        <f t="shared" si="958"/>
        <v>5279.1826157554224</v>
      </c>
      <c r="AS993" s="56">
        <f t="shared" si="958"/>
        <v>-0.38383197106757688</v>
      </c>
      <c r="AT993" s="56">
        <f t="shared" si="958"/>
        <v>2284.3874428105778</v>
      </c>
      <c r="AU993" s="55">
        <f t="shared" si="959"/>
        <v>0.31005890174502254</v>
      </c>
      <c r="AV993" s="56">
        <f t="shared" si="929"/>
        <v>11548.967474637298</v>
      </c>
      <c r="AW993" s="53">
        <f t="shared" si="930"/>
        <v>1.0321568875805013E-2</v>
      </c>
      <c r="AX993" s="53">
        <f t="shared" si="931"/>
        <v>9.6763433971050763E-2</v>
      </c>
      <c r="AY993" s="56">
        <f t="shared" si="932"/>
        <v>676.61584987878575</v>
      </c>
      <c r="AZ993" s="56">
        <f t="shared" si="933"/>
        <v>399.65296700366855</v>
      </c>
      <c r="BA993" s="53">
        <f t="shared" si="934"/>
        <v>7.4403432051347793E-3</v>
      </c>
      <c r="BB993" s="56">
        <f t="shared" si="935"/>
        <v>277.13534813105758</v>
      </c>
      <c r="BC993" s="56">
        <f t="shared" si="936"/>
        <v>-0.17246525594038076</v>
      </c>
      <c r="BD993" s="53">
        <f t="shared" si="937"/>
        <v>-1.541360317951614E-7</v>
      </c>
      <c r="BE993" s="32">
        <f t="shared" si="938"/>
        <v>6.1116301411896181</v>
      </c>
      <c r="BF993" s="53">
        <f t="shared" si="939"/>
        <v>1.4875626872620104E-6</v>
      </c>
      <c r="BG993" s="51">
        <f t="shared" si="960"/>
        <v>6.1116316287523054</v>
      </c>
      <c r="BH993" s="51">
        <f t="shared" si="940"/>
        <v>-8.9372220984229745E-3</v>
      </c>
      <c r="BI993" s="51">
        <f t="shared" si="941"/>
        <v>-8.378535383632936E-2</v>
      </c>
    </row>
    <row r="994" spans="1:61" ht="12.75" customHeight="1" x14ac:dyDescent="0.2">
      <c r="A994" s="45">
        <f t="shared" si="942"/>
        <v>968</v>
      </c>
      <c r="B994" s="57">
        <f t="shared" si="961"/>
        <v>9.6763433971050763E-2</v>
      </c>
      <c r="C994" s="16">
        <f t="shared" si="943"/>
        <v>8.5748008088671668E-2</v>
      </c>
      <c r="D994" s="34">
        <f t="shared" si="944"/>
        <v>1</v>
      </c>
      <c r="E994" s="49">
        <f t="shared" si="962"/>
        <v>7.4236598101393519E-2</v>
      </c>
      <c r="F994" s="49">
        <f t="shared" si="945"/>
        <v>4.2914443070777727E-2</v>
      </c>
      <c r="G994" s="20">
        <f t="shared" si="916"/>
        <v>4.2914443070777727E-2</v>
      </c>
      <c r="H994" s="49">
        <f t="shared" si="946"/>
        <v>30.03121518505051</v>
      </c>
      <c r="I994" s="20">
        <f t="shared" si="917"/>
        <v>30.03121518505051</v>
      </c>
      <c r="J994" s="57">
        <f t="shared" si="947"/>
        <v>0</v>
      </c>
      <c r="K994" s="16">
        <f t="shared" si="918"/>
        <v>30.03121518505051</v>
      </c>
      <c r="L994" s="34">
        <f t="shared" si="948"/>
        <v>1</v>
      </c>
      <c r="M994" s="49">
        <f t="shared" si="963"/>
        <v>59.96881261649861</v>
      </c>
      <c r="N994" s="20">
        <f t="shared" si="964"/>
        <v>59.96881261649861</v>
      </c>
      <c r="O994" s="16">
        <f t="shared" si="949"/>
        <v>30.03118738350139</v>
      </c>
      <c r="P994" s="49">
        <f t="shared" si="965"/>
        <v>4.2914443070777721E-2</v>
      </c>
      <c r="Q994" s="20">
        <f t="shared" si="919"/>
        <v>4.2914443070777721E-2</v>
      </c>
      <c r="R994" s="49">
        <f t="shared" si="966"/>
        <v>8.5748008085823141E-2</v>
      </c>
      <c r="S994" s="20">
        <f t="shared" si="920"/>
        <v>8.5748008085823141E-2</v>
      </c>
      <c r="T994" s="57">
        <f t="shared" si="967"/>
        <v>-8.378535383632936E-2</v>
      </c>
      <c r="U994" s="16">
        <f t="shared" si="950"/>
        <v>-9.5487557349358404E-3</v>
      </c>
      <c r="V994" s="16">
        <f t="shared" si="968"/>
        <v>-9.5487557349358404E-3</v>
      </c>
      <c r="W994" s="34">
        <f t="shared" si="921"/>
        <v>4</v>
      </c>
      <c r="X994" s="49">
        <f t="shared" si="969"/>
        <v>59.968785274916371</v>
      </c>
      <c r="Y994" s="20">
        <f t="shared" si="970"/>
        <v>59.968785274916371</v>
      </c>
      <c r="Z994" s="16">
        <f t="shared" si="951"/>
        <v>30.031214725083629</v>
      </c>
      <c r="AA994" s="49">
        <f t="shared" si="922"/>
        <v>-5.5199151494264151E-3</v>
      </c>
      <c r="AB994" s="20">
        <f t="shared" si="952"/>
        <v>359.99448008485058</v>
      </c>
      <c r="AC994" s="49">
        <f t="shared" si="953"/>
        <v>1.1029424233397792E-2</v>
      </c>
      <c r="AD994" s="20">
        <f t="shared" si="954"/>
        <v>359.98897057576659</v>
      </c>
      <c r="AF994" s="58">
        <f t="shared" si="971"/>
        <v>6.1116316287523054</v>
      </c>
      <c r="AG994" s="51">
        <f t="shared" si="955"/>
        <v>366.69789772513832</v>
      </c>
      <c r="AH994" s="16">
        <f t="shared" si="956"/>
        <v>250.02129390350342</v>
      </c>
      <c r="AI994" s="52">
        <f t="shared" si="923"/>
        <v>159.86125655803994</v>
      </c>
      <c r="AJ994" s="52">
        <f t="shared" si="957"/>
        <v>4.843435822022002E-2</v>
      </c>
      <c r="AK994" s="16">
        <f t="shared" si="972"/>
        <v>46.859231060735567</v>
      </c>
      <c r="AL994" s="16">
        <f t="shared" si="973"/>
        <v>46.853711145586146</v>
      </c>
      <c r="AM994" s="32">
        <f t="shared" si="924"/>
        <v>6.1116315438781479</v>
      </c>
      <c r="AN994" s="32">
        <f t="shared" si="925"/>
        <v>-1.0185475752431529E-3</v>
      </c>
      <c r="AO994" s="32">
        <f t="shared" si="926"/>
        <v>4.1795213933939834</v>
      </c>
      <c r="AP994" s="32">
        <f t="shared" si="927"/>
        <v>-1.0185475752431529E-3</v>
      </c>
      <c r="AQ994" s="32">
        <f t="shared" si="928"/>
        <v>4.459107651794068</v>
      </c>
      <c r="AR994" s="56">
        <f t="shared" si="958"/>
        <v>5283.3621371488161</v>
      </c>
      <c r="AS994" s="56">
        <f t="shared" si="958"/>
        <v>-0.38485051864282005</v>
      </c>
      <c r="AT994" s="56">
        <f t="shared" si="958"/>
        <v>2288.8465504623719</v>
      </c>
      <c r="AU994" s="55">
        <f t="shared" si="959"/>
        <v>0.31005890174502254</v>
      </c>
      <c r="AV994" s="56">
        <f t="shared" si="929"/>
        <v>11548.97251411188</v>
      </c>
      <c r="AW994" s="53">
        <f t="shared" si="930"/>
        <v>1.0321573379695434E-2</v>
      </c>
      <c r="AX994" s="53">
        <f t="shared" si="931"/>
        <v>9.67634550827568E-2</v>
      </c>
      <c r="AY994" s="56">
        <f t="shared" si="932"/>
        <v>676.61570225575076</v>
      </c>
      <c r="AZ994" s="56">
        <f t="shared" si="933"/>
        <v>399.65314139509985</v>
      </c>
      <c r="BA994" s="53">
        <f t="shared" si="934"/>
        <v>7.4403432051347793E-3</v>
      </c>
      <c r="BB994" s="56">
        <f t="shared" si="935"/>
        <v>277.13546906104938</v>
      </c>
      <c r="BC994" s="56">
        <f t="shared" si="936"/>
        <v>-0.17290820039846722</v>
      </c>
      <c r="BD994" s="53">
        <f t="shared" si="937"/>
        <v>-1.5453190110056347E-7</v>
      </c>
      <c r="BE994" s="32">
        <f t="shared" si="938"/>
        <v>6.1116314742204043</v>
      </c>
      <c r="BF994" s="53">
        <f t="shared" si="939"/>
        <v>1.4894526661306727E-6</v>
      </c>
      <c r="BG994" s="51">
        <f t="shared" si="960"/>
        <v>6.1116329636730704</v>
      </c>
      <c r="BH994" s="51">
        <f t="shared" si="940"/>
        <v>-8.9372220981081951E-3</v>
      </c>
      <c r="BI994" s="51">
        <f t="shared" si="941"/>
        <v>-8.3785335553215046E-2</v>
      </c>
    </row>
    <row r="995" spans="1:61" ht="12.75" customHeight="1" x14ac:dyDescent="0.2">
      <c r="A995" s="45">
        <f t="shared" si="942"/>
        <v>969</v>
      </c>
      <c r="B995" s="57">
        <f t="shared" si="961"/>
        <v>9.67634550827568E-2</v>
      </c>
      <c r="C995" s="16">
        <f t="shared" si="943"/>
        <v>8.5734030849323517E-2</v>
      </c>
      <c r="D995" s="34">
        <f t="shared" si="944"/>
        <v>1</v>
      </c>
      <c r="E995" s="49">
        <f t="shared" si="962"/>
        <v>7.4224476790825347E-2</v>
      </c>
      <c r="F995" s="49">
        <f t="shared" si="945"/>
        <v>4.2907483271549335E-2</v>
      </c>
      <c r="G995" s="20">
        <f t="shared" si="916"/>
        <v>4.2907483271549335E-2</v>
      </c>
      <c r="H995" s="49">
        <f t="shared" si="946"/>
        <v>30.031242517585252</v>
      </c>
      <c r="I995" s="20">
        <f t="shared" si="917"/>
        <v>30.031242517585252</v>
      </c>
      <c r="J995" s="57">
        <f t="shared" si="947"/>
        <v>0</v>
      </c>
      <c r="K995" s="16">
        <f t="shared" si="918"/>
        <v>30.031242517585252</v>
      </c>
      <c r="L995" s="34">
        <f t="shared" si="948"/>
        <v>1</v>
      </c>
      <c r="M995" s="49">
        <f t="shared" si="963"/>
        <v>59.968785274916371</v>
      </c>
      <c r="N995" s="20">
        <f t="shared" si="964"/>
        <v>59.968785274916371</v>
      </c>
      <c r="O995" s="16">
        <f t="shared" si="949"/>
        <v>30.031214725083629</v>
      </c>
      <c r="P995" s="49">
        <f t="shared" si="965"/>
        <v>4.2907483271549335E-2</v>
      </c>
      <c r="Q995" s="20">
        <f t="shared" si="919"/>
        <v>4.2907483271549335E-2</v>
      </c>
      <c r="R995" s="49">
        <f t="shared" si="966"/>
        <v>8.5734030850524306E-2</v>
      </c>
      <c r="S995" s="20">
        <f t="shared" si="920"/>
        <v>8.5734030850524306E-2</v>
      </c>
      <c r="T995" s="57">
        <f t="shared" si="967"/>
        <v>-8.3785335553215046E-2</v>
      </c>
      <c r="U995" s="16">
        <f t="shared" si="950"/>
        <v>-9.5608587623896985E-3</v>
      </c>
      <c r="V995" s="16">
        <f t="shared" si="968"/>
        <v>-9.5608587623896985E-3</v>
      </c>
      <c r="W995" s="34">
        <f t="shared" si="921"/>
        <v>4</v>
      </c>
      <c r="X995" s="49">
        <f t="shared" si="969"/>
        <v>59.96875794354888</v>
      </c>
      <c r="Y995" s="20">
        <f t="shared" si="970"/>
        <v>59.96875794354888</v>
      </c>
      <c r="Z995" s="16">
        <f t="shared" si="951"/>
        <v>30.03124205645112</v>
      </c>
      <c r="AA995" s="49">
        <f t="shared" si="922"/>
        <v>-5.52691771503572E-3</v>
      </c>
      <c r="AB995" s="20">
        <f t="shared" si="952"/>
        <v>359.99447308228497</v>
      </c>
      <c r="AC995" s="49">
        <f t="shared" si="953"/>
        <v>1.104340705170237E-2</v>
      </c>
      <c r="AD995" s="20">
        <f t="shared" si="954"/>
        <v>359.98895659294828</v>
      </c>
      <c r="AF995" s="58">
        <f t="shared" si="971"/>
        <v>6.1116329636730704</v>
      </c>
      <c r="AG995" s="51">
        <f t="shared" si="955"/>
        <v>366.69797782038421</v>
      </c>
      <c r="AH995" s="16">
        <f t="shared" si="956"/>
        <v>250.02134851389835</v>
      </c>
      <c r="AI995" s="52">
        <f t="shared" si="923"/>
        <v>159.86132639279018</v>
      </c>
      <c r="AJ995" s="52">
        <f t="shared" si="957"/>
        <v>4.8434400986593573E-2</v>
      </c>
      <c r="AK995" s="16">
        <f t="shared" si="972"/>
        <v>46.907665461722161</v>
      </c>
      <c r="AL995" s="16">
        <f t="shared" si="973"/>
        <v>46.90213854400713</v>
      </c>
      <c r="AM995" s="32">
        <f t="shared" si="924"/>
        <v>6.1116328785836025</v>
      </c>
      <c r="AN995" s="32">
        <f t="shared" si="925"/>
        <v>-1.0198388048586616E-3</v>
      </c>
      <c r="AO995" s="32">
        <f t="shared" si="926"/>
        <v>4.1757518968184684</v>
      </c>
      <c r="AP995" s="32">
        <f t="shared" si="927"/>
        <v>-1.0198388048586616E-3</v>
      </c>
      <c r="AQ995" s="32">
        <f t="shared" si="928"/>
        <v>4.4626396380170616</v>
      </c>
      <c r="AR995" s="56">
        <f t="shared" si="958"/>
        <v>5287.537889045635</v>
      </c>
      <c r="AS995" s="56">
        <f t="shared" si="958"/>
        <v>-0.38587035744767872</v>
      </c>
      <c r="AT995" s="56">
        <f t="shared" si="958"/>
        <v>2293.3091901003891</v>
      </c>
      <c r="AU995" s="55">
        <f t="shared" si="959"/>
        <v>0.31005890174502254</v>
      </c>
      <c r="AV995" s="56">
        <f t="shared" si="929"/>
        <v>11548.977559234309</v>
      </c>
      <c r="AW995" s="53">
        <f t="shared" si="930"/>
        <v>1.0321577888633462E-2</v>
      </c>
      <c r="AX995" s="53">
        <f t="shared" si="931"/>
        <v>9.6763476218118566E-2</v>
      </c>
      <c r="AY995" s="56">
        <f t="shared" si="932"/>
        <v>676.61555446736816</v>
      </c>
      <c r="AZ995" s="56">
        <f t="shared" si="933"/>
        <v>399.65331598197542</v>
      </c>
      <c r="BA995" s="53">
        <f t="shared" si="934"/>
        <v>7.4403432051347793E-3</v>
      </c>
      <c r="BB995" s="56">
        <f t="shared" si="935"/>
        <v>277.13559012657009</v>
      </c>
      <c r="BC995" s="56">
        <f t="shared" si="936"/>
        <v>-0.17335164117736213</v>
      </c>
      <c r="BD995" s="53">
        <f t="shared" si="937"/>
        <v>-1.5492821397890137E-7</v>
      </c>
      <c r="BE995" s="32">
        <f t="shared" si="938"/>
        <v>6.1116328087448561</v>
      </c>
      <c r="BF995" s="53">
        <f t="shared" si="939"/>
        <v>1.4913405441791427E-6</v>
      </c>
      <c r="BG995" s="51">
        <f t="shared" si="960"/>
        <v>6.1116343000854005</v>
      </c>
      <c r="BH995" s="51">
        <f t="shared" si="940"/>
        <v>-8.937222097793367E-3</v>
      </c>
      <c r="BI995" s="51">
        <f t="shared" si="941"/>
        <v>-8.3785317249625291E-2</v>
      </c>
    </row>
    <row r="996" spans="1:61" ht="12.75" customHeight="1" x14ac:dyDescent="0.2">
      <c r="A996" s="45">
        <f t="shared" si="942"/>
        <v>970</v>
      </c>
      <c r="B996" s="57">
        <f t="shared" si="961"/>
        <v>9.6763476218118566E-2</v>
      </c>
      <c r="C996" s="16">
        <f t="shared" si="943"/>
        <v>8.5720069166427493E-2</v>
      </c>
      <c r="D996" s="34">
        <f t="shared" si="944"/>
        <v>1</v>
      </c>
      <c r="E996" s="49">
        <f t="shared" si="962"/>
        <v>7.4212368962599418E-2</v>
      </c>
      <c r="F996" s="49">
        <f t="shared" si="945"/>
        <v>4.2900531233119363E-2</v>
      </c>
      <c r="G996" s="20">
        <f t="shared" si="916"/>
        <v>4.2900531233119363E-2</v>
      </c>
      <c r="H996" s="49">
        <f t="shared" si="946"/>
        <v>30.031269839916803</v>
      </c>
      <c r="I996" s="20">
        <f t="shared" si="917"/>
        <v>30.031269839916803</v>
      </c>
      <c r="J996" s="57">
        <f t="shared" si="947"/>
        <v>0</v>
      </c>
      <c r="K996" s="16">
        <f t="shared" si="918"/>
        <v>30.031269839916803</v>
      </c>
      <c r="L996" s="34">
        <f t="shared" si="948"/>
        <v>1</v>
      </c>
      <c r="M996" s="49">
        <f t="shared" si="963"/>
        <v>59.96875794354888</v>
      </c>
      <c r="N996" s="20">
        <f t="shared" si="964"/>
        <v>59.96875794354888</v>
      </c>
      <c r="O996" s="16">
        <f t="shared" si="949"/>
        <v>30.03124205645112</v>
      </c>
      <c r="P996" s="49">
        <f t="shared" si="965"/>
        <v>4.2900531233119397E-2</v>
      </c>
      <c r="Q996" s="20">
        <f t="shared" si="919"/>
        <v>4.2900531233119397E-2</v>
      </c>
      <c r="R996" s="49">
        <f t="shared" si="966"/>
        <v>8.5720069168201476E-2</v>
      </c>
      <c r="S996" s="20">
        <f t="shared" si="920"/>
        <v>8.5720069168201476E-2</v>
      </c>
      <c r="T996" s="57">
        <f t="shared" si="967"/>
        <v>-8.3785317249625291E-2</v>
      </c>
      <c r="U996" s="16">
        <f t="shared" si="950"/>
        <v>-9.5729482870258731E-3</v>
      </c>
      <c r="V996" s="16">
        <f t="shared" si="968"/>
        <v>-9.5729482870258731E-3</v>
      </c>
      <c r="W996" s="34">
        <f t="shared" si="921"/>
        <v>4</v>
      </c>
      <c r="X996" s="49">
        <f t="shared" si="969"/>
        <v>59.968730622384783</v>
      </c>
      <c r="Y996" s="20">
        <f t="shared" si="970"/>
        <v>59.968730622384783</v>
      </c>
      <c r="Z996" s="16">
        <f t="shared" si="951"/>
        <v>30.031269377615217</v>
      </c>
      <c r="AA996" s="49">
        <f t="shared" si="922"/>
        <v>-5.533912488095572E-3</v>
      </c>
      <c r="AB996" s="20">
        <f t="shared" si="952"/>
        <v>359.99446608751191</v>
      </c>
      <c r="AC996" s="49">
        <f t="shared" si="953"/>
        <v>1.1057374264335515E-2</v>
      </c>
      <c r="AD996" s="20">
        <f t="shared" si="954"/>
        <v>359.98894262573566</v>
      </c>
      <c r="AF996" s="58">
        <f t="shared" si="971"/>
        <v>6.1116343000854005</v>
      </c>
      <c r="AG996" s="51">
        <f t="shared" si="955"/>
        <v>366.69805800512404</v>
      </c>
      <c r="AH996" s="16">
        <f t="shared" si="956"/>
        <v>250.02140318531187</v>
      </c>
      <c r="AI996" s="52">
        <f t="shared" si="923"/>
        <v>159.86139630558515</v>
      </c>
      <c r="AJ996" s="52">
        <f t="shared" si="957"/>
        <v>4.8434443721191656E-2</v>
      </c>
      <c r="AK996" s="16">
        <f t="shared" si="972"/>
        <v>46.956099905443352</v>
      </c>
      <c r="AL996" s="16">
        <f t="shared" si="973"/>
        <v>46.950565992955262</v>
      </c>
      <c r="AM996" s="32">
        <f t="shared" si="924"/>
        <v>6.1116342147805902</v>
      </c>
      <c r="AN996" s="32">
        <f t="shared" si="925"/>
        <v>-1.0211285949668629E-3</v>
      </c>
      <c r="AO996" s="32">
        <f t="shared" si="926"/>
        <v>4.1719794125485583</v>
      </c>
      <c r="AP996" s="32">
        <f t="shared" si="927"/>
        <v>-1.0211285949668629E-3</v>
      </c>
      <c r="AQ996" s="32">
        <f t="shared" si="928"/>
        <v>4.4661684424736769</v>
      </c>
      <c r="AR996" s="56">
        <f t="shared" si="958"/>
        <v>5291.7098684581833</v>
      </c>
      <c r="AS996" s="56">
        <f t="shared" si="958"/>
        <v>-0.38689148604264556</v>
      </c>
      <c r="AT996" s="56">
        <f t="shared" si="958"/>
        <v>2297.7753585428627</v>
      </c>
      <c r="AU996" s="55">
        <f t="shared" si="959"/>
        <v>0.31005890174502254</v>
      </c>
      <c r="AV996" s="56">
        <f t="shared" si="929"/>
        <v>11548.982609994981</v>
      </c>
      <c r="AW996" s="53">
        <f t="shared" si="930"/>
        <v>1.0321582402610514E-2</v>
      </c>
      <c r="AX996" s="53">
        <f t="shared" si="931"/>
        <v>9.6763497377095803E-2</v>
      </c>
      <c r="AY996" s="56">
        <f t="shared" si="932"/>
        <v>676.61540651391977</v>
      </c>
      <c r="AZ996" s="56">
        <f t="shared" si="933"/>
        <v>399.65349076396285</v>
      </c>
      <c r="BA996" s="53">
        <f t="shared" si="934"/>
        <v>7.4403432051347793E-3</v>
      </c>
      <c r="BB996" s="56">
        <f t="shared" si="935"/>
        <v>277.13571132738912</v>
      </c>
      <c r="BC996" s="56">
        <f t="shared" si="936"/>
        <v>-0.17379557743220175</v>
      </c>
      <c r="BD996" s="53">
        <f t="shared" si="937"/>
        <v>-1.5532496967510166E-7</v>
      </c>
      <c r="BE996" s="32">
        <f t="shared" si="938"/>
        <v>6.1116341447604308</v>
      </c>
      <c r="BF996" s="53">
        <f t="shared" si="939"/>
        <v>1.4932263160046861E-6</v>
      </c>
      <c r="BG996" s="51">
        <f t="shared" si="960"/>
        <v>6.1116356379867467</v>
      </c>
      <c r="BH996" s="51">
        <f t="shared" si="940"/>
        <v>-8.9372220974784922E-3</v>
      </c>
      <c r="BI996" s="51">
        <f t="shared" si="941"/>
        <v>-8.3785298925594984E-2</v>
      </c>
    </row>
    <row r="997" spans="1:61" ht="12.75" customHeight="1" x14ac:dyDescent="0.2">
      <c r="A997" s="45">
        <f t="shared" si="942"/>
        <v>971</v>
      </c>
      <c r="B997" s="57">
        <f t="shared" si="961"/>
        <v>9.6763497377095803E-2</v>
      </c>
      <c r="C997" s="16">
        <f t="shared" si="943"/>
        <v>8.5706123112743171E-2</v>
      </c>
      <c r="D997" s="34">
        <f t="shared" si="944"/>
        <v>1</v>
      </c>
      <c r="E997" s="49">
        <f t="shared" si="962"/>
        <v>7.4200274679684139E-2</v>
      </c>
      <c r="F997" s="49">
        <f t="shared" si="945"/>
        <v>4.2893586991942498E-2</v>
      </c>
      <c r="G997" s="20">
        <f t="shared" si="916"/>
        <v>4.2893586991942498E-2</v>
      </c>
      <c r="H997" s="49">
        <f t="shared" si="946"/>
        <v>30.031297152056521</v>
      </c>
      <c r="I997" s="20">
        <f t="shared" si="917"/>
        <v>30.031297152056521</v>
      </c>
      <c r="J997" s="57">
        <f t="shared" si="947"/>
        <v>0</v>
      </c>
      <c r="K997" s="16">
        <f t="shared" si="918"/>
        <v>30.031297152056521</v>
      </c>
      <c r="L997" s="34">
        <f t="shared" si="948"/>
        <v>1</v>
      </c>
      <c r="M997" s="49">
        <f t="shared" si="963"/>
        <v>59.968730622384783</v>
      </c>
      <c r="N997" s="20">
        <f t="shared" si="964"/>
        <v>59.968730622384783</v>
      </c>
      <c r="O997" s="16">
        <f t="shared" si="949"/>
        <v>30.031269377615217</v>
      </c>
      <c r="P997" s="49">
        <f t="shared" si="965"/>
        <v>4.2893586991942498E-2</v>
      </c>
      <c r="Q997" s="20">
        <f t="shared" si="919"/>
        <v>4.2893586991942498E-2</v>
      </c>
      <c r="R997" s="49">
        <f t="shared" si="966"/>
        <v>8.5706123110251733E-2</v>
      </c>
      <c r="S997" s="20">
        <f t="shared" si="920"/>
        <v>8.5706123110251733E-2</v>
      </c>
      <c r="T997" s="57">
        <f t="shared" si="967"/>
        <v>-8.3785298925594984E-2</v>
      </c>
      <c r="U997" s="16">
        <f t="shared" si="950"/>
        <v>-9.5850242459108448E-3</v>
      </c>
      <c r="V997" s="16">
        <f t="shared" si="968"/>
        <v>-9.5850242459108448E-3</v>
      </c>
      <c r="W997" s="34">
        <f t="shared" si="921"/>
        <v>4</v>
      </c>
      <c r="X997" s="49">
        <f t="shared" si="969"/>
        <v>59.968703311412661</v>
      </c>
      <c r="Y997" s="20">
        <f t="shared" si="970"/>
        <v>59.968703311412661</v>
      </c>
      <c r="Z997" s="16">
        <f t="shared" si="951"/>
        <v>30.031296688587339</v>
      </c>
      <c r="AA997" s="49">
        <f t="shared" si="922"/>
        <v>-5.5408994321935945E-3</v>
      </c>
      <c r="AB997" s="20">
        <f t="shared" si="952"/>
        <v>359.99445910056778</v>
      </c>
      <c r="AC997" s="49">
        <f t="shared" si="953"/>
        <v>1.1071325831578459E-2</v>
      </c>
      <c r="AD997" s="20">
        <f t="shared" si="954"/>
        <v>359.98892867416845</v>
      </c>
      <c r="AF997" s="58">
        <f t="shared" si="971"/>
        <v>6.1116356379867467</v>
      </c>
      <c r="AG997" s="51">
        <f t="shared" si="955"/>
        <v>366.69813827920478</v>
      </c>
      <c r="AH997" s="16">
        <f t="shared" si="956"/>
        <v>250.02145791763965</v>
      </c>
      <c r="AI997" s="52">
        <f t="shared" si="923"/>
        <v>159.86146629629144</v>
      </c>
      <c r="AJ997" s="52">
        <f t="shared" si="957"/>
        <v>4.8434486424184797E-2</v>
      </c>
      <c r="AK997" s="16">
        <f t="shared" si="972"/>
        <v>47.004534391867537</v>
      </c>
      <c r="AL997" s="16">
        <f t="shared" si="973"/>
        <v>46.998993492435318</v>
      </c>
      <c r="AM997" s="32">
        <f t="shared" si="924"/>
        <v>6.1116355524665629</v>
      </c>
      <c r="AN997" s="32">
        <f t="shared" si="925"/>
        <v>-1.0224169388543269E-3</v>
      </c>
      <c r="AO997" s="32">
        <f t="shared" si="926"/>
        <v>4.168203943263781</v>
      </c>
      <c r="AP997" s="32">
        <f t="shared" si="927"/>
        <v>-1.0224169388543269E-3</v>
      </c>
      <c r="AQ997" s="32">
        <f t="shared" si="928"/>
        <v>4.4696940626326462</v>
      </c>
      <c r="AR997" s="56">
        <f t="shared" si="958"/>
        <v>5295.8780724014468</v>
      </c>
      <c r="AS997" s="56">
        <f t="shared" si="958"/>
        <v>-0.38791390298149991</v>
      </c>
      <c r="AT997" s="56">
        <f t="shared" si="958"/>
        <v>2302.2450526054954</v>
      </c>
      <c r="AU997" s="55">
        <f t="shared" si="959"/>
        <v>0.31005890174502254</v>
      </c>
      <c r="AV997" s="56">
        <f t="shared" si="929"/>
        <v>11548.987666384255</v>
      </c>
      <c r="AW997" s="53">
        <f t="shared" si="930"/>
        <v>1.0321586921617974E-2</v>
      </c>
      <c r="AX997" s="53">
        <f t="shared" si="931"/>
        <v>9.6763518559648126E-2</v>
      </c>
      <c r="AY997" s="56">
        <f t="shared" si="932"/>
        <v>676.61525839568822</v>
      </c>
      <c r="AZ997" s="56">
        <f t="shared" si="933"/>
        <v>399.65366574072857</v>
      </c>
      <c r="BA997" s="53">
        <f t="shared" si="934"/>
        <v>7.4403432051347793E-3</v>
      </c>
      <c r="BB997" s="56">
        <f t="shared" si="935"/>
        <v>277.13583266327521</v>
      </c>
      <c r="BC997" s="56">
        <f t="shared" si="936"/>
        <v>-0.17424000831556441</v>
      </c>
      <c r="BD997" s="53">
        <f t="shared" si="937"/>
        <v>-1.5572216743180471E-7</v>
      </c>
      <c r="BE997" s="32">
        <f t="shared" si="938"/>
        <v>6.1116354822645791</v>
      </c>
      <c r="BF997" s="53">
        <f t="shared" si="939"/>
        <v>1.4951099717906847E-6</v>
      </c>
      <c r="BG997" s="51">
        <f t="shared" si="960"/>
        <v>6.1116369773745509</v>
      </c>
      <c r="BH997" s="51">
        <f t="shared" si="940"/>
        <v>-8.9372220971635739E-3</v>
      </c>
      <c r="BI997" s="51">
        <f t="shared" si="941"/>
        <v>-8.3785280581159166E-2</v>
      </c>
    </row>
    <row r="998" spans="1:61" ht="12.75" customHeight="1" x14ac:dyDescent="0.2">
      <c r="A998" s="45">
        <f t="shared" si="942"/>
        <v>972</v>
      </c>
      <c r="B998" s="57">
        <f t="shared" si="961"/>
        <v>9.6763518559648126E-2</v>
      </c>
      <c r="C998" s="16">
        <f t="shared" si="943"/>
        <v>8.5692192728117789E-2</v>
      </c>
      <c r="D998" s="34">
        <f t="shared" si="944"/>
        <v>1</v>
      </c>
      <c r="E998" s="49">
        <f t="shared" si="962"/>
        <v>7.4188193976553934E-2</v>
      </c>
      <c r="F998" s="49">
        <f t="shared" si="945"/>
        <v>4.2886650568001838E-2</v>
      </c>
      <c r="G998" s="20">
        <f t="shared" si="916"/>
        <v>4.2886650568001838E-2</v>
      </c>
      <c r="H998" s="49">
        <f t="shared" si="946"/>
        <v>30.031324454015881</v>
      </c>
      <c r="I998" s="20">
        <f t="shared" si="917"/>
        <v>30.031324454015881</v>
      </c>
      <c r="J998" s="57">
        <f t="shared" si="947"/>
        <v>0</v>
      </c>
      <c r="K998" s="16">
        <f t="shared" si="918"/>
        <v>30.031324454015881</v>
      </c>
      <c r="L998" s="34">
        <f t="shared" si="948"/>
        <v>1</v>
      </c>
      <c r="M998" s="49">
        <f t="shared" si="963"/>
        <v>59.968703311412661</v>
      </c>
      <c r="N998" s="20">
        <f t="shared" si="964"/>
        <v>59.968703311412661</v>
      </c>
      <c r="O998" s="16">
        <f t="shared" si="949"/>
        <v>30.031296688587339</v>
      </c>
      <c r="P998" s="49">
        <f t="shared" si="965"/>
        <v>4.2886650568001831E-2</v>
      </c>
      <c r="Q998" s="20">
        <f t="shared" si="919"/>
        <v>4.2886650568001831E-2</v>
      </c>
      <c r="R998" s="49">
        <f t="shared" si="966"/>
        <v>8.5692192726838812E-2</v>
      </c>
      <c r="S998" s="20">
        <f t="shared" si="920"/>
        <v>8.5692192726838812E-2</v>
      </c>
      <c r="T998" s="57">
        <f t="shared" si="967"/>
        <v>-8.3785280581159166E-2</v>
      </c>
      <c r="U998" s="16">
        <f t="shared" si="950"/>
        <v>-9.5970866046052317E-3</v>
      </c>
      <c r="V998" s="16">
        <f t="shared" si="968"/>
        <v>-9.5970866046052317E-3</v>
      </c>
      <c r="W998" s="34">
        <f t="shared" si="921"/>
        <v>4</v>
      </c>
      <c r="X998" s="49">
        <f t="shared" si="969"/>
        <v>59.968676010621046</v>
      </c>
      <c r="Y998" s="20">
        <f t="shared" si="970"/>
        <v>59.968676010621046</v>
      </c>
      <c r="Z998" s="16">
        <f t="shared" si="951"/>
        <v>30.031323989378954</v>
      </c>
      <c r="AA998" s="49">
        <f t="shared" si="922"/>
        <v>-5.5478785273891809E-3</v>
      </c>
      <c r="AB998" s="20">
        <f t="shared" si="952"/>
        <v>359.99445212147259</v>
      </c>
      <c r="AC998" s="49">
        <f t="shared" si="953"/>
        <v>1.1085261681016334E-2</v>
      </c>
      <c r="AD998" s="20">
        <f t="shared" si="954"/>
        <v>359.98891473831901</v>
      </c>
      <c r="AF998" s="58">
        <f t="shared" si="971"/>
        <v>6.1116369773745509</v>
      </c>
      <c r="AG998" s="51">
        <f t="shared" si="955"/>
        <v>366.69821864247308</v>
      </c>
      <c r="AH998" s="16">
        <f t="shared" si="956"/>
        <v>250.02151271077713</v>
      </c>
      <c r="AI998" s="52">
        <f t="shared" si="923"/>
        <v>159.86153636477542</v>
      </c>
      <c r="AJ998" s="52">
        <f t="shared" si="957"/>
        <v>4.8434529095402468E-2</v>
      </c>
      <c r="AK998" s="16">
        <f t="shared" si="972"/>
        <v>47.05296892096294</v>
      </c>
      <c r="AL998" s="16">
        <f t="shared" si="973"/>
        <v>47.047421042435531</v>
      </c>
      <c r="AM998" s="32">
        <f t="shared" si="924"/>
        <v>6.1116368916389661</v>
      </c>
      <c r="AN998" s="32">
        <f t="shared" si="925"/>
        <v>-1.0237038328470298E-3</v>
      </c>
      <c r="AO998" s="32">
        <f t="shared" si="926"/>
        <v>4.1644254916471013</v>
      </c>
      <c r="AP998" s="32">
        <f t="shared" si="927"/>
        <v>-1.0237038328470298E-3</v>
      </c>
      <c r="AQ998" s="32">
        <f t="shared" si="928"/>
        <v>4.473216495963749</v>
      </c>
      <c r="AR998" s="56">
        <f t="shared" si="958"/>
        <v>5300.0424978930942</v>
      </c>
      <c r="AS998" s="56">
        <f t="shared" si="958"/>
        <v>-0.38893760681434697</v>
      </c>
      <c r="AT998" s="56">
        <f t="shared" si="958"/>
        <v>2306.7182691014591</v>
      </c>
      <c r="AU998" s="55">
        <f t="shared" si="959"/>
        <v>0.31005890174502254</v>
      </c>
      <c r="AV998" s="56">
        <f t="shared" si="929"/>
        <v>11548.992728392481</v>
      </c>
      <c r="AW998" s="53">
        <f t="shared" si="930"/>
        <v>1.0321591445647213E-2</v>
      </c>
      <c r="AX998" s="53">
        <f t="shared" si="931"/>
        <v>9.6763539765735096E-2</v>
      </c>
      <c r="AY998" s="56">
        <f t="shared" si="932"/>
        <v>676.61511011295659</v>
      </c>
      <c r="AZ998" s="56">
        <f t="shared" si="933"/>
        <v>399.65384091193857</v>
      </c>
      <c r="BA998" s="53">
        <f t="shared" si="934"/>
        <v>7.4403432051347793E-3</v>
      </c>
      <c r="BB998" s="56">
        <f t="shared" si="935"/>
        <v>277.13595413399673</v>
      </c>
      <c r="BC998" s="56">
        <f t="shared" si="936"/>
        <v>-0.17468493297872101</v>
      </c>
      <c r="BD998" s="53">
        <f t="shared" si="937"/>
        <v>-1.5611980649048251E-7</v>
      </c>
      <c r="BE998" s="32">
        <f t="shared" si="938"/>
        <v>6.1116368212547441</v>
      </c>
      <c r="BF998" s="53">
        <f t="shared" si="939"/>
        <v>1.4969915061651474E-6</v>
      </c>
      <c r="BG998" s="51">
        <f t="shared" si="960"/>
        <v>6.1116383182462499</v>
      </c>
      <c r="BH998" s="51">
        <f t="shared" si="940"/>
        <v>-8.9372220968486141E-3</v>
      </c>
      <c r="BI998" s="51">
        <f t="shared" si="941"/>
        <v>-8.3785262216352949E-2</v>
      </c>
    </row>
    <row r="999" spans="1:61" ht="12.75" customHeight="1" x14ac:dyDescent="0.2">
      <c r="A999" s="45">
        <f t="shared" si="942"/>
        <v>973</v>
      </c>
      <c r="B999" s="57">
        <f t="shared" si="961"/>
        <v>9.6763539765735096E-2</v>
      </c>
      <c r="C999" s="16">
        <f t="shared" si="943"/>
        <v>8.5678278084742487E-2</v>
      </c>
      <c r="D999" s="34">
        <f t="shared" si="944"/>
        <v>1</v>
      </c>
      <c r="E999" s="49">
        <f t="shared" si="962"/>
        <v>7.4176126915684898E-2</v>
      </c>
      <c r="F999" s="49">
        <f t="shared" si="945"/>
        <v>4.2879721997467868E-2</v>
      </c>
      <c r="G999" s="20">
        <f t="shared" si="916"/>
        <v>4.2879721997467868E-2</v>
      </c>
      <c r="H999" s="49">
        <f t="shared" si="946"/>
        <v>30.031351745806411</v>
      </c>
      <c r="I999" s="20">
        <f t="shared" si="917"/>
        <v>30.031351745806411</v>
      </c>
      <c r="J999" s="57">
        <f t="shared" si="947"/>
        <v>0</v>
      </c>
      <c r="K999" s="16">
        <f t="shared" si="918"/>
        <v>30.031351745806411</v>
      </c>
      <c r="L999" s="34">
        <f t="shared" si="948"/>
        <v>1</v>
      </c>
      <c r="M999" s="49">
        <f t="shared" si="963"/>
        <v>59.968676010621031</v>
      </c>
      <c r="N999" s="20">
        <f t="shared" si="964"/>
        <v>59.968676010621031</v>
      </c>
      <c r="O999" s="16">
        <f t="shared" si="949"/>
        <v>30.031323989378969</v>
      </c>
      <c r="P999" s="49">
        <f t="shared" si="965"/>
        <v>4.2879721997467889E-2</v>
      </c>
      <c r="Q999" s="20">
        <f t="shared" si="919"/>
        <v>4.2879721997467889E-2</v>
      </c>
      <c r="R999" s="49">
        <f t="shared" si="966"/>
        <v>8.567827808516143E-2</v>
      </c>
      <c r="S999" s="20">
        <f t="shared" si="920"/>
        <v>8.567827808516143E-2</v>
      </c>
      <c r="T999" s="57">
        <f t="shared" si="967"/>
        <v>-8.3785262216352949E-2</v>
      </c>
      <c r="U999" s="16">
        <f t="shared" si="950"/>
        <v>-9.6091353006680508E-3</v>
      </c>
      <c r="V999" s="16">
        <f t="shared" si="968"/>
        <v>-9.6091353006680508E-3</v>
      </c>
      <c r="W999" s="34">
        <f t="shared" si="921"/>
        <v>4</v>
      </c>
      <c r="X999" s="49">
        <f t="shared" si="969"/>
        <v>59.968648719998427</v>
      </c>
      <c r="Y999" s="20">
        <f t="shared" si="970"/>
        <v>59.968648719998427</v>
      </c>
      <c r="Z999" s="16">
        <f t="shared" si="951"/>
        <v>30.031351280001573</v>
      </c>
      <c r="AA999" s="49">
        <f t="shared" si="922"/>
        <v>-5.5548497375545155E-3</v>
      </c>
      <c r="AB999" s="20">
        <f t="shared" si="952"/>
        <v>359.99444515026244</v>
      </c>
      <c r="AC999" s="49">
        <f t="shared" si="953"/>
        <v>1.109918180617353E-2</v>
      </c>
      <c r="AD999" s="20">
        <f t="shared" si="954"/>
        <v>359.98890081819383</v>
      </c>
      <c r="AF999" s="58">
        <f t="shared" si="971"/>
        <v>6.1116383182462499</v>
      </c>
      <c r="AG999" s="51">
        <f t="shared" si="955"/>
        <v>366.698299094775</v>
      </c>
      <c r="AH999" s="16">
        <f t="shared" si="956"/>
        <v>250.02156756461935</v>
      </c>
      <c r="AI999" s="52">
        <f t="shared" si="923"/>
        <v>159.8616065109029</v>
      </c>
      <c r="AJ999" s="52">
        <f t="shared" si="957"/>
        <v>4.8434571735015197E-2</v>
      </c>
      <c r="AK999" s="16">
        <f t="shared" si="972"/>
        <v>47.101403492697955</v>
      </c>
      <c r="AL999" s="16">
        <f t="shared" si="973"/>
        <v>47.095848642960391</v>
      </c>
      <c r="AM999" s="32">
        <f t="shared" si="924"/>
        <v>6.1116382322952365</v>
      </c>
      <c r="AN999" s="32">
        <f t="shared" si="925"/>
        <v>-1.0249892702840588E-3</v>
      </c>
      <c r="AO999" s="32">
        <f t="shared" si="926"/>
        <v>4.1606440603823582</v>
      </c>
      <c r="AP999" s="32">
        <f t="shared" si="927"/>
        <v>-1.0249892702840588E-3</v>
      </c>
      <c r="AQ999" s="32">
        <f t="shared" si="928"/>
        <v>4.4767357399401906</v>
      </c>
      <c r="AR999" s="56">
        <f t="shared" si="958"/>
        <v>5304.2031419534769</v>
      </c>
      <c r="AS999" s="56">
        <f t="shared" si="958"/>
        <v>-0.38996259608463102</v>
      </c>
      <c r="AT999" s="56">
        <f t="shared" si="958"/>
        <v>2311.1950048413992</v>
      </c>
      <c r="AU999" s="55">
        <f t="shared" si="959"/>
        <v>0.31005890174502254</v>
      </c>
      <c r="AV999" s="56">
        <f t="shared" si="929"/>
        <v>11548.99779600996</v>
      </c>
      <c r="AW999" s="53">
        <f t="shared" si="930"/>
        <v>1.032159597468957E-2</v>
      </c>
      <c r="AX999" s="53">
        <f t="shared" si="931"/>
        <v>9.6763560995316023E-2</v>
      </c>
      <c r="AY999" s="56">
        <f t="shared" si="932"/>
        <v>676.61496166600921</v>
      </c>
      <c r="AZ999" s="56">
        <f t="shared" si="933"/>
        <v>399.65401627725726</v>
      </c>
      <c r="BA999" s="53">
        <f t="shared" si="934"/>
        <v>7.4403432051347793E-3</v>
      </c>
      <c r="BB999" s="56">
        <f t="shared" si="935"/>
        <v>277.13607573932097</v>
      </c>
      <c r="BC999" s="56">
        <f t="shared" si="936"/>
        <v>-0.17513035056902027</v>
      </c>
      <c r="BD999" s="53">
        <f t="shared" si="937"/>
        <v>-1.565178860891016E-7</v>
      </c>
      <c r="BE999" s="32">
        <f t="shared" si="938"/>
        <v>6.1116381617283642</v>
      </c>
      <c r="BF999" s="53">
        <f t="shared" si="939"/>
        <v>1.4988709093882824E-6</v>
      </c>
      <c r="BG999" s="51">
        <f t="shared" si="960"/>
        <v>6.1116396605992733</v>
      </c>
      <c r="BH999" s="51">
        <f t="shared" si="940"/>
        <v>-8.9372220965336143E-3</v>
      </c>
      <c r="BI999" s="51">
        <f t="shared" si="941"/>
        <v>-8.3785243831211484E-2</v>
      </c>
    </row>
    <row r="1000" spans="1:61" ht="12.75" customHeight="1" x14ac:dyDescent="0.2">
      <c r="A1000" s="45">
        <f t="shared" si="942"/>
        <v>974</v>
      </c>
      <c r="B1000" s="57">
        <f t="shared" si="961"/>
        <v>9.6763560995316023E-2</v>
      </c>
      <c r="C1000" s="16">
        <f t="shared" si="943"/>
        <v>8.5664379189154261E-2</v>
      </c>
      <c r="D1000" s="34">
        <f t="shared" si="944"/>
        <v>1</v>
      </c>
      <c r="E1000" s="49">
        <f t="shared" si="962"/>
        <v>7.4164073502712882E-2</v>
      </c>
      <c r="F1000" s="49">
        <f t="shared" si="945"/>
        <v>4.2872801283652992E-2</v>
      </c>
      <c r="G1000" s="20">
        <f t="shared" si="916"/>
        <v>4.2872801283652992E-2</v>
      </c>
      <c r="H1000" s="49">
        <f t="shared" si="946"/>
        <v>30.031379027439545</v>
      </c>
      <c r="I1000" s="20">
        <f t="shared" si="917"/>
        <v>30.031379027439545</v>
      </c>
      <c r="J1000" s="57">
        <f t="shared" si="947"/>
        <v>0</v>
      </c>
      <c r="K1000" s="16">
        <f t="shared" si="918"/>
        <v>30.031379027439545</v>
      </c>
      <c r="L1000" s="34">
        <f t="shared" si="948"/>
        <v>1</v>
      </c>
      <c r="M1000" s="49">
        <f t="shared" si="963"/>
        <v>59.968648719998441</v>
      </c>
      <c r="N1000" s="20">
        <f t="shared" si="964"/>
        <v>59.968648719998441</v>
      </c>
      <c r="O1000" s="16">
        <f t="shared" si="949"/>
        <v>30.031351280001559</v>
      </c>
      <c r="P1000" s="49">
        <f t="shared" si="965"/>
        <v>4.2872801283652971E-2</v>
      </c>
      <c r="Q1000" s="20">
        <f t="shared" si="919"/>
        <v>4.2872801283652971E-2</v>
      </c>
      <c r="R1000" s="49">
        <f t="shared" si="966"/>
        <v>8.5664379192878407E-2</v>
      </c>
      <c r="S1000" s="20">
        <f t="shared" si="920"/>
        <v>8.5664379192878407E-2</v>
      </c>
      <c r="T1000" s="57">
        <f t="shared" si="967"/>
        <v>-8.3785243831211484E-2</v>
      </c>
      <c r="U1000" s="16">
        <f t="shared" si="950"/>
        <v>-9.6211703284986017E-3</v>
      </c>
      <c r="V1000" s="16">
        <f t="shared" si="968"/>
        <v>-9.6211703284986017E-3</v>
      </c>
      <c r="W1000" s="34">
        <f t="shared" si="921"/>
        <v>4</v>
      </c>
      <c r="X1000" s="49">
        <f t="shared" si="969"/>
        <v>59.968621439533351</v>
      </c>
      <c r="Y1000" s="20">
        <f t="shared" si="970"/>
        <v>59.968621439533351</v>
      </c>
      <c r="Z1000" s="16">
        <f t="shared" si="951"/>
        <v>30.031378560466649</v>
      </c>
      <c r="AA1000" s="49">
        <f t="shared" si="922"/>
        <v>-5.5618130594199079E-3</v>
      </c>
      <c r="AB1000" s="20">
        <f t="shared" si="952"/>
        <v>359.99443818694056</v>
      </c>
      <c r="AC1000" s="49">
        <f t="shared" si="953"/>
        <v>1.1113086102155355E-2</v>
      </c>
      <c r="AD1000" s="20">
        <f t="shared" si="954"/>
        <v>359.98888691389783</v>
      </c>
      <c r="AF1000" s="58">
        <f t="shared" si="971"/>
        <v>6.1116396605992733</v>
      </c>
      <c r="AG1000" s="51">
        <f t="shared" si="955"/>
        <v>366.69837963595643</v>
      </c>
      <c r="AH1000" s="16">
        <f t="shared" si="956"/>
        <v>250.02162247906122</v>
      </c>
      <c r="AI1000" s="52">
        <f t="shared" si="923"/>
        <v>159.86167673453963</v>
      </c>
      <c r="AJ1000" s="52">
        <f t="shared" si="957"/>
        <v>4.8434614343079829E-2</v>
      </c>
      <c r="AK1000" s="16">
        <f t="shared" si="972"/>
        <v>47.149838107041035</v>
      </c>
      <c r="AL1000" s="16">
        <f t="shared" si="973"/>
        <v>47.144276293981591</v>
      </c>
      <c r="AM1000" s="32">
        <f t="shared" si="924"/>
        <v>6.1116395744328065</v>
      </c>
      <c r="AN1000" s="32">
        <f t="shared" si="925"/>
        <v>-1.0262732505675431E-3</v>
      </c>
      <c r="AO1000" s="32">
        <f t="shared" si="926"/>
        <v>4.1568596521580998</v>
      </c>
      <c r="AP1000" s="32">
        <f t="shared" si="927"/>
        <v>-1.0262732505675431E-3</v>
      </c>
      <c r="AQ1000" s="32">
        <f t="shared" si="928"/>
        <v>4.4802517920350482</v>
      </c>
      <c r="AR1000" s="56">
        <f t="shared" si="958"/>
        <v>5308.3600016056353</v>
      </c>
      <c r="AS1000" s="56">
        <f t="shared" si="958"/>
        <v>-0.39098886933519855</v>
      </c>
      <c r="AT1000" s="56">
        <f t="shared" si="958"/>
        <v>2315.6752566334344</v>
      </c>
      <c r="AU1000" s="55">
        <f t="shared" si="959"/>
        <v>0.31005890174502254</v>
      </c>
      <c r="AV1000" s="56">
        <f t="shared" si="929"/>
        <v>11549.002869226999</v>
      </c>
      <c r="AW1000" s="53">
        <f t="shared" si="930"/>
        <v>1.0321600508736374E-2</v>
      </c>
      <c r="AX1000" s="53">
        <f t="shared" si="931"/>
        <v>9.6763582248350313E-2</v>
      </c>
      <c r="AY1000" s="56">
        <f t="shared" si="932"/>
        <v>676.61481305513053</v>
      </c>
      <c r="AZ1000" s="56">
        <f t="shared" si="933"/>
        <v>399.65419183634907</v>
      </c>
      <c r="BA1000" s="53">
        <f t="shared" si="934"/>
        <v>7.4403432051347793E-3</v>
      </c>
      <c r="BB1000" s="56">
        <f t="shared" si="935"/>
        <v>277.13619747901532</v>
      </c>
      <c r="BC1000" s="56">
        <f t="shared" si="936"/>
        <v>-0.17557626023386774</v>
      </c>
      <c r="BD1000" s="53">
        <f t="shared" si="937"/>
        <v>-1.5691640546567946E-7</v>
      </c>
      <c r="BE1000" s="32">
        <f t="shared" si="938"/>
        <v>6.1116395036828681</v>
      </c>
      <c r="BF1000" s="53">
        <f t="shared" si="939"/>
        <v>1.5007481805864718E-6</v>
      </c>
      <c r="BG1000" s="51">
        <f t="shared" si="960"/>
        <v>6.111641004431049</v>
      </c>
      <c r="BH1000" s="51">
        <f t="shared" si="940"/>
        <v>-8.9372220962185781E-3</v>
      </c>
      <c r="BI1000" s="51">
        <f t="shared" si="941"/>
        <v>-8.3785225425770077E-2</v>
      </c>
    </row>
    <row r="1001" spans="1:61" ht="12.75" customHeight="1" x14ac:dyDescent="0.2">
      <c r="A1001" s="45">
        <f t="shared" si="942"/>
        <v>975</v>
      </c>
      <c r="B1001" s="57">
        <f t="shared" si="961"/>
        <v>9.6763582248350313E-2</v>
      </c>
      <c r="C1001" s="16">
        <f t="shared" si="943"/>
        <v>8.5650496146172372E-2</v>
      </c>
      <c r="D1001" s="34">
        <f t="shared" si="944"/>
        <v>1</v>
      </c>
      <c r="E1001" s="49">
        <f t="shared" si="962"/>
        <v>7.4152033828361788E-2</v>
      </c>
      <c r="F1001" s="49">
        <f t="shared" si="945"/>
        <v>4.2865888479057361E-2</v>
      </c>
      <c r="G1001" s="20">
        <f t="shared" si="916"/>
        <v>4.2865888479057361E-2</v>
      </c>
      <c r="H1001" s="49">
        <f t="shared" si="946"/>
        <v>30.031406298926903</v>
      </c>
      <c r="I1001" s="20">
        <f t="shared" si="917"/>
        <v>30.031406298926903</v>
      </c>
      <c r="J1001" s="57">
        <f t="shared" si="947"/>
        <v>0</v>
      </c>
      <c r="K1001" s="16">
        <f t="shared" si="918"/>
        <v>30.031406298926903</v>
      </c>
      <c r="L1001" s="34">
        <f t="shared" si="948"/>
        <v>1</v>
      </c>
      <c r="M1001" s="49">
        <f t="shared" si="963"/>
        <v>59.968621439533351</v>
      </c>
      <c r="N1001" s="20">
        <f t="shared" si="964"/>
        <v>59.968621439533351</v>
      </c>
      <c r="O1001" s="16">
        <f t="shared" si="949"/>
        <v>30.031378560466649</v>
      </c>
      <c r="P1001" s="49">
        <f t="shared" si="965"/>
        <v>4.2865888479057354E-2</v>
      </c>
      <c r="Q1001" s="20">
        <f t="shared" si="919"/>
        <v>4.2865888479057354E-2</v>
      </c>
      <c r="R1001" s="49">
        <f t="shared" si="966"/>
        <v>8.5650496147022068E-2</v>
      </c>
      <c r="S1001" s="20">
        <f t="shared" si="920"/>
        <v>8.5650496147022068E-2</v>
      </c>
      <c r="T1001" s="57">
        <f t="shared" si="967"/>
        <v>-8.3785225425770077E-2</v>
      </c>
      <c r="U1001" s="16">
        <f t="shared" si="950"/>
        <v>-9.6331915974082888E-3</v>
      </c>
      <c r="V1001" s="16">
        <f t="shared" si="968"/>
        <v>-9.6331915974082888E-3</v>
      </c>
      <c r="W1001" s="34">
        <f t="shared" si="921"/>
        <v>4</v>
      </c>
      <c r="X1001" s="49">
        <f t="shared" si="969"/>
        <v>59.968594169214157</v>
      </c>
      <c r="Y1001" s="20">
        <f t="shared" si="970"/>
        <v>59.968594169214157</v>
      </c>
      <c r="Z1001" s="16">
        <f t="shared" si="951"/>
        <v>30.031405830785843</v>
      </c>
      <c r="AA1001" s="49">
        <f t="shared" si="922"/>
        <v>-5.5687684405279969E-3</v>
      </c>
      <c r="AB1001" s="20">
        <f t="shared" si="952"/>
        <v>359.99443123155947</v>
      </c>
      <c r="AC1001" s="49">
        <f t="shared" si="953"/>
        <v>1.1126974497284827E-2</v>
      </c>
      <c r="AD1001" s="20">
        <f t="shared" si="954"/>
        <v>359.9888730255027</v>
      </c>
      <c r="AF1001" s="58">
        <f t="shared" si="971"/>
        <v>6.111641004431049</v>
      </c>
      <c r="AG1001" s="51">
        <f t="shared" si="955"/>
        <v>366.69846026586293</v>
      </c>
      <c r="AH1001" s="16">
        <f t="shared" si="956"/>
        <v>250.02167745399748</v>
      </c>
      <c r="AI1001" s="52">
        <f t="shared" si="923"/>
        <v>159.86174703555093</v>
      </c>
      <c r="AJ1001" s="52">
        <f t="shared" si="957"/>
        <v>4.8434656919596364E-2</v>
      </c>
      <c r="AK1001" s="16">
        <f t="shared" si="972"/>
        <v>47.198272763960631</v>
      </c>
      <c r="AL1001" s="16">
        <f t="shared" si="973"/>
        <v>47.192703995520105</v>
      </c>
      <c r="AM1001" s="32">
        <f t="shared" si="924"/>
        <v>6.1116409180491056</v>
      </c>
      <c r="AN1001" s="32">
        <f t="shared" si="925"/>
        <v>-1.0275557640234284E-3</v>
      </c>
      <c r="AO1001" s="32">
        <f t="shared" si="926"/>
        <v>4.1530722696611635</v>
      </c>
      <c r="AP1001" s="32">
        <f t="shared" si="927"/>
        <v>-1.0275557640234284E-3</v>
      </c>
      <c r="AQ1001" s="32">
        <f t="shared" si="928"/>
        <v>4.4837646497272337</v>
      </c>
      <c r="AR1001" s="56">
        <f t="shared" si="958"/>
        <v>5312.5130738752969</v>
      </c>
      <c r="AS1001" s="56">
        <f t="shared" si="958"/>
        <v>-0.39201642509922197</v>
      </c>
      <c r="AT1001" s="56">
        <f t="shared" si="958"/>
        <v>2320.1590212831616</v>
      </c>
      <c r="AU1001" s="55">
        <f t="shared" si="959"/>
        <v>0.31005890174502254</v>
      </c>
      <c r="AV1001" s="56">
        <f t="shared" si="929"/>
        <v>11549.007948033865</v>
      </c>
      <c r="AW1001" s="53">
        <f t="shared" si="930"/>
        <v>1.0321605047778933E-2</v>
      </c>
      <c r="AX1001" s="53">
        <f t="shared" si="931"/>
        <v>9.6763603524797182E-2</v>
      </c>
      <c r="AY1001" s="56">
        <f t="shared" si="932"/>
        <v>676.61466428060589</v>
      </c>
      <c r="AZ1001" s="56">
        <f t="shared" si="933"/>
        <v>399.65436758887734</v>
      </c>
      <c r="BA1001" s="53">
        <f t="shared" si="934"/>
        <v>7.4403432051347793E-3</v>
      </c>
      <c r="BB1001" s="56">
        <f t="shared" si="935"/>
        <v>277.13631935284616</v>
      </c>
      <c r="BC1001" s="56">
        <f t="shared" si="936"/>
        <v>-0.17602266111759945</v>
      </c>
      <c r="BD1001" s="53">
        <f t="shared" si="937"/>
        <v>-1.5731536385549014E-7</v>
      </c>
      <c r="BE1001" s="32">
        <f t="shared" si="938"/>
        <v>6.1116408471156847</v>
      </c>
      <c r="BF1001" s="53">
        <f t="shared" si="939"/>
        <v>1.502623305613749E-6</v>
      </c>
      <c r="BG1001" s="51">
        <f t="shared" si="960"/>
        <v>6.1116423497389905</v>
      </c>
      <c r="BH1001" s="51">
        <f t="shared" si="940"/>
        <v>-8.937222095903509E-3</v>
      </c>
      <c r="BI1001" s="51">
        <f t="shared" si="941"/>
        <v>-8.378520700006406E-2</v>
      </c>
    </row>
    <row r="1002" spans="1:61" ht="12.75" customHeight="1" x14ac:dyDescent="0.2">
      <c r="A1002" s="45">
        <f t="shared" si="942"/>
        <v>976</v>
      </c>
      <c r="B1002" s="57">
        <f t="shared" si="961"/>
        <v>9.6763603524797182E-2</v>
      </c>
      <c r="C1002" s="16">
        <f t="shared" si="943"/>
        <v>8.5636629027476374E-2</v>
      </c>
      <c r="D1002" s="34">
        <f t="shared" si="944"/>
        <v>1</v>
      </c>
      <c r="E1002" s="49">
        <f t="shared" si="962"/>
        <v>7.4140007954664564E-2</v>
      </c>
      <c r="F1002" s="49">
        <f t="shared" si="945"/>
        <v>4.2858983619595913E-2</v>
      </c>
      <c r="G1002" s="20">
        <f t="shared" si="916"/>
        <v>4.2858983619595913E-2</v>
      </c>
      <c r="H1002" s="49">
        <f t="shared" si="946"/>
        <v>30.031433560280082</v>
      </c>
      <c r="I1002" s="20">
        <f t="shared" si="917"/>
        <v>30.031433560280082</v>
      </c>
      <c r="J1002" s="57">
        <f t="shared" si="947"/>
        <v>0</v>
      </c>
      <c r="K1002" s="16">
        <f t="shared" si="918"/>
        <v>30.031433560280082</v>
      </c>
      <c r="L1002" s="34">
        <f t="shared" si="948"/>
        <v>1</v>
      </c>
      <c r="M1002" s="49">
        <f t="shared" si="963"/>
        <v>59.968594169214185</v>
      </c>
      <c r="N1002" s="20">
        <f t="shared" si="964"/>
        <v>59.968594169214185</v>
      </c>
      <c r="O1002" s="16">
        <f t="shared" si="949"/>
        <v>30.031405830785815</v>
      </c>
      <c r="P1002" s="49">
        <f t="shared" si="965"/>
        <v>4.2858983619595871E-2</v>
      </c>
      <c r="Q1002" s="20">
        <f t="shared" si="919"/>
        <v>4.2858983619595871E-2</v>
      </c>
      <c r="R1002" s="49">
        <f t="shared" si="966"/>
        <v>8.5636629023404146E-2</v>
      </c>
      <c r="S1002" s="20">
        <f t="shared" si="920"/>
        <v>8.5636629023404146E-2</v>
      </c>
      <c r="T1002" s="57">
        <f t="shared" si="967"/>
        <v>-8.378520700006406E-2</v>
      </c>
      <c r="U1002" s="16">
        <f t="shared" si="950"/>
        <v>-9.6451990453994968E-3</v>
      </c>
      <c r="V1002" s="16">
        <f t="shared" si="968"/>
        <v>-9.6451990453994968E-3</v>
      </c>
      <c r="W1002" s="34">
        <f t="shared" si="921"/>
        <v>4</v>
      </c>
      <c r="X1002" s="49">
        <f t="shared" si="969"/>
        <v>59.968566909029256</v>
      </c>
      <c r="Y1002" s="20">
        <f t="shared" si="970"/>
        <v>59.968566909029256</v>
      </c>
      <c r="Z1002" s="16">
        <f t="shared" si="951"/>
        <v>30.031433090970744</v>
      </c>
      <c r="AA1002" s="49">
        <f t="shared" si="922"/>
        <v>-5.5757158450069622E-3</v>
      </c>
      <c r="AB1002" s="20">
        <f t="shared" si="952"/>
        <v>359.994424284155</v>
      </c>
      <c r="AC1002" s="49">
        <f t="shared" si="953"/>
        <v>1.1140846985595226E-2</v>
      </c>
      <c r="AD1002" s="20">
        <f t="shared" si="954"/>
        <v>359.9888591530144</v>
      </c>
      <c r="AF1002" s="58">
        <f t="shared" si="971"/>
        <v>6.1116423497389905</v>
      </c>
      <c r="AG1002" s="51">
        <f t="shared" si="955"/>
        <v>366.69854098433945</v>
      </c>
      <c r="AH1002" s="16">
        <f t="shared" si="956"/>
        <v>250.02173248932237</v>
      </c>
      <c r="AI1002" s="52">
        <f t="shared" si="923"/>
        <v>159.86181741380167</v>
      </c>
      <c r="AJ1002" s="52">
        <f t="shared" si="957"/>
        <v>4.8434699464621644E-2</v>
      </c>
      <c r="AK1002" s="16">
        <f t="shared" si="972"/>
        <v>47.246707463425253</v>
      </c>
      <c r="AL1002" s="16">
        <f t="shared" si="973"/>
        <v>47.241131747580255</v>
      </c>
      <c r="AM1002" s="32">
        <f t="shared" si="924"/>
        <v>6.1116422631415492</v>
      </c>
      <c r="AN1002" s="32">
        <f t="shared" si="925"/>
        <v>-1.0288368040380627E-3</v>
      </c>
      <c r="AO1002" s="32">
        <f t="shared" si="926"/>
        <v>4.1492819155818239</v>
      </c>
      <c r="AP1002" s="32">
        <f t="shared" si="927"/>
        <v>-1.0288368040380627E-3</v>
      </c>
      <c r="AQ1002" s="32">
        <f t="shared" si="928"/>
        <v>4.4872743104966943</v>
      </c>
      <c r="AR1002" s="56">
        <f t="shared" si="958"/>
        <v>5316.6623557908788</v>
      </c>
      <c r="AS1002" s="56">
        <f t="shared" si="958"/>
        <v>-0.39304526190326</v>
      </c>
      <c r="AT1002" s="56">
        <f t="shared" si="958"/>
        <v>2324.6462955936581</v>
      </c>
      <c r="AU1002" s="55">
        <f t="shared" si="959"/>
        <v>0.31005890174502254</v>
      </c>
      <c r="AV1002" s="56">
        <f t="shared" si="929"/>
        <v>11549.013032420793</v>
      </c>
      <c r="AW1002" s="53">
        <f t="shared" si="930"/>
        <v>1.0321609591808516E-2</v>
      </c>
      <c r="AX1002" s="53">
        <f t="shared" si="931"/>
        <v>9.6763624824615702E-2</v>
      </c>
      <c r="AY1002" s="56">
        <f t="shared" si="932"/>
        <v>676.61451534272157</v>
      </c>
      <c r="AZ1002" s="56">
        <f t="shared" si="933"/>
        <v>399.65454353450417</v>
      </c>
      <c r="BA1002" s="53">
        <f t="shared" si="934"/>
        <v>7.4403432051347793E-3</v>
      </c>
      <c r="BB1002" s="56">
        <f t="shared" si="935"/>
        <v>277.13644136057928</v>
      </c>
      <c r="BC1002" s="56">
        <f t="shared" si="936"/>
        <v>-0.17646955236187978</v>
      </c>
      <c r="BD1002" s="53">
        <f t="shared" si="937"/>
        <v>-1.5771476049142002E-7</v>
      </c>
      <c r="BE1002" s="32">
        <f t="shared" si="938"/>
        <v>6.1116421920242301</v>
      </c>
      <c r="BF1002" s="53">
        <f t="shared" si="939"/>
        <v>1.5044962747994818E-6</v>
      </c>
      <c r="BG1002" s="51">
        <f t="shared" si="960"/>
        <v>6.1116436965205052</v>
      </c>
      <c r="BH1002" s="51">
        <f t="shared" si="940"/>
        <v>-8.9372220955884086E-3</v>
      </c>
      <c r="BI1002" s="51">
        <f t="shared" si="941"/>
        <v>-8.3785188554128948E-2</v>
      </c>
    </row>
    <row r="1003" spans="1:61" ht="12.75" customHeight="1" x14ac:dyDescent="0.2">
      <c r="A1003" s="45">
        <f t="shared" si="942"/>
        <v>977</v>
      </c>
      <c r="B1003" s="57">
        <f t="shared" si="961"/>
        <v>9.6763624824615702E-2</v>
      </c>
      <c r="C1003" s="16">
        <f t="shared" si="943"/>
        <v>8.5622777839034825E-2</v>
      </c>
      <c r="D1003" s="34">
        <f t="shared" si="944"/>
        <v>1</v>
      </c>
      <c r="E1003" s="49">
        <f t="shared" si="962"/>
        <v>7.4127995886764789E-2</v>
      </c>
      <c r="F1003" s="49">
        <f t="shared" si="945"/>
        <v>4.2852086708296808E-2</v>
      </c>
      <c r="G1003" s="20">
        <f t="shared" si="916"/>
        <v>4.2852086708296808E-2</v>
      </c>
      <c r="H1003" s="49">
        <f t="shared" si="946"/>
        <v>30.031460811510765</v>
      </c>
      <c r="I1003" s="20">
        <f t="shared" si="917"/>
        <v>30.031460811510765</v>
      </c>
      <c r="J1003" s="57">
        <f t="shared" si="947"/>
        <v>0</v>
      </c>
      <c r="K1003" s="16">
        <f t="shared" si="918"/>
        <v>30.031460811510765</v>
      </c>
      <c r="L1003" s="34">
        <f t="shared" si="948"/>
        <v>1</v>
      </c>
      <c r="M1003" s="49">
        <f t="shared" si="963"/>
        <v>59.968566909029256</v>
      </c>
      <c r="N1003" s="20">
        <f t="shared" si="964"/>
        <v>59.968566909029256</v>
      </c>
      <c r="O1003" s="16">
        <f t="shared" si="949"/>
        <v>30.031433090970744</v>
      </c>
      <c r="P1003" s="49">
        <f t="shared" si="965"/>
        <v>4.2852086708296815E-2</v>
      </c>
      <c r="Q1003" s="20">
        <f t="shared" si="919"/>
        <v>4.2852086708296815E-2</v>
      </c>
      <c r="R1003" s="49">
        <f t="shared" si="966"/>
        <v>8.5622777842520106E-2</v>
      </c>
      <c r="S1003" s="20">
        <f t="shared" si="920"/>
        <v>8.5622777842520106E-2</v>
      </c>
      <c r="T1003" s="57">
        <f t="shared" si="967"/>
        <v>-8.3785188554128948E-2</v>
      </c>
      <c r="U1003" s="16">
        <f t="shared" si="950"/>
        <v>-9.6571926673641589E-3</v>
      </c>
      <c r="V1003" s="16">
        <f t="shared" si="968"/>
        <v>-9.6571926673641589E-3</v>
      </c>
      <c r="W1003" s="34">
        <f t="shared" si="921"/>
        <v>4</v>
      </c>
      <c r="X1003" s="49">
        <f t="shared" si="969"/>
        <v>59.968539658966968</v>
      </c>
      <c r="Y1003" s="20">
        <f t="shared" si="970"/>
        <v>59.968539658966968</v>
      </c>
      <c r="Z1003" s="16">
        <f t="shared" si="951"/>
        <v>30.031460341033032</v>
      </c>
      <c r="AA1003" s="49">
        <f t="shared" si="922"/>
        <v>-5.5826552698717358E-3</v>
      </c>
      <c r="AB1003" s="20">
        <f t="shared" si="952"/>
        <v>359.99441734473015</v>
      </c>
      <c r="AC1003" s="49">
        <f t="shared" si="953"/>
        <v>1.1154703463069692E-2</v>
      </c>
      <c r="AD1003" s="20">
        <f t="shared" si="954"/>
        <v>359.98884529653691</v>
      </c>
      <c r="AF1003" s="58">
        <f t="shared" si="971"/>
        <v>6.1116436965205052</v>
      </c>
      <c r="AG1003" s="51">
        <f t="shared" si="955"/>
        <v>366.69862179123032</v>
      </c>
      <c r="AH1003" s="16">
        <f t="shared" si="956"/>
        <v>250.0217875849298</v>
      </c>
      <c r="AI1003" s="52">
        <f t="shared" si="923"/>
        <v>159.86188786915622</v>
      </c>
      <c r="AJ1003" s="52">
        <f t="shared" si="957"/>
        <v>4.8434741978155671E-2</v>
      </c>
      <c r="AK1003" s="16">
        <f t="shared" si="972"/>
        <v>47.295142205403408</v>
      </c>
      <c r="AL1003" s="16">
        <f t="shared" si="973"/>
        <v>47.289559550133561</v>
      </c>
      <c r="AM1003" s="32">
        <f t="shared" si="924"/>
        <v>6.1116436097075466</v>
      </c>
      <c r="AN1003" s="32">
        <f t="shared" si="925"/>
        <v>-1.0301163700660954E-3</v>
      </c>
      <c r="AO1003" s="32">
        <f t="shared" si="926"/>
        <v>4.1454885926150595</v>
      </c>
      <c r="AP1003" s="32">
        <f t="shared" si="927"/>
        <v>-1.0301163700660954E-3</v>
      </c>
      <c r="AQ1003" s="32">
        <f t="shared" si="928"/>
        <v>4.4907807718232586</v>
      </c>
      <c r="AR1003" s="56">
        <f t="shared" ref="AR1003:AT1018" si="974">AR1002+AO1003</f>
        <v>5320.8078443834938</v>
      </c>
      <c r="AS1003" s="56">
        <f t="shared" si="974"/>
        <v>-0.39407537827332612</v>
      </c>
      <c r="AT1003" s="56">
        <f t="shared" si="974"/>
        <v>2329.1370763654813</v>
      </c>
      <c r="AU1003" s="55">
        <f t="shared" si="959"/>
        <v>0.31005890174502254</v>
      </c>
      <c r="AV1003" s="56">
        <f t="shared" si="929"/>
        <v>11549.018122377989</v>
      </c>
      <c r="AW1003" s="53">
        <f t="shared" si="930"/>
        <v>1.0321614140816372E-2</v>
      </c>
      <c r="AX1003" s="53">
        <f t="shared" si="931"/>
        <v>9.6763646147764809E-2</v>
      </c>
      <c r="AY1003" s="56">
        <f t="shared" si="932"/>
        <v>676.61436624176486</v>
      </c>
      <c r="AZ1003" s="56">
        <f t="shared" si="933"/>
        <v>399.65471967289056</v>
      </c>
      <c r="BA1003" s="53">
        <f t="shared" si="934"/>
        <v>7.4403432051347793E-3</v>
      </c>
      <c r="BB1003" s="56">
        <f t="shared" si="935"/>
        <v>277.13656350197959</v>
      </c>
      <c r="BC1003" s="56">
        <f t="shared" si="936"/>
        <v>-0.17691693310530354</v>
      </c>
      <c r="BD1003" s="53">
        <f t="shared" si="937"/>
        <v>-1.5811459460361211E-7</v>
      </c>
      <c r="BE1003" s="32">
        <f t="shared" si="938"/>
        <v>6.1116435384059109</v>
      </c>
      <c r="BF1003" s="53">
        <f t="shared" si="939"/>
        <v>1.5063670873468939E-6</v>
      </c>
      <c r="BG1003" s="51">
        <f t="shared" si="960"/>
        <v>6.111645044772998</v>
      </c>
      <c r="BH1003" s="51">
        <f t="shared" si="940"/>
        <v>-8.9372220952732787E-3</v>
      </c>
      <c r="BI1003" s="51">
        <f t="shared" si="941"/>
        <v>-8.378517008800028E-2</v>
      </c>
    </row>
    <row r="1004" spans="1:61" ht="12.75" customHeight="1" x14ac:dyDescent="0.2">
      <c r="A1004" s="45">
        <f t="shared" si="942"/>
        <v>978</v>
      </c>
      <c r="B1004" s="57">
        <f t="shared" si="961"/>
        <v>9.6763646147764809E-2</v>
      </c>
      <c r="C1004" s="16">
        <f t="shared" si="943"/>
        <v>8.5608942684700651E-2</v>
      </c>
      <c r="D1004" s="34">
        <f t="shared" si="944"/>
        <v>1</v>
      </c>
      <c r="E1004" s="49">
        <f t="shared" si="962"/>
        <v>7.4115997714549353E-2</v>
      </c>
      <c r="F1004" s="49">
        <f t="shared" si="945"/>
        <v>4.2845197797177159E-2</v>
      </c>
      <c r="G1004" s="20">
        <f t="shared" si="916"/>
        <v>4.2845197797177159E-2</v>
      </c>
      <c r="H1004" s="49">
        <f t="shared" si="946"/>
        <v>30.031488052630642</v>
      </c>
      <c r="I1004" s="20">
        <f t="shared" si="917"/>
        <v>30.031488052630642</v>
      </c>
      <c r="J1004" s="57">
        <f t="shared" si="947"/>
        <v>0</v>
      </c>
      <c r="K1004" s="16">
        <f t="shared" si="918"/>
        <v>30.031488052630642</v>
      </c>
      <c r="L1004" s="34">
        <f t="shared" si="948"/>
        <v>1</v>
      </c>
      <c r="M1004" s="49">
        <f t="shared" si="963"/>
        <v>59.968539658966961</v>
      </c>
      <c r="N1004" s="20">
        <f t="shared" si="964"/>
        <v>59.968539658966961</v>
      </c>
      <c r="O1004" s="16">
        <f t="shared" si="949"/>
        <v>30.031460341033039</v>
      </c>
      <c r="P1004" s="49">
        <f t="shared" si="965"/>
        <v>4.2845197797177159E-2</v>
      </c>
      <c r="Q1004" s="20">
        <f t="shared" si="919"/>
        <v>4.2845197797177159E-2</v>
      </c>
      <c r="R1004" s="49">
        <f t="shared" si="966"/>
        <v>8.5608942684481784E-2</v>
      </c>
      <c r="S1004" s="20">
        <f t="shared" si="920"/>
        <v>8.5608942684481784E-2</v>
      </c>
      <c r="T1004" s="57">
        <f t="shared" si="967"/>
        <v>-8.378517008800028E-2</v>
      </c>
      <c r="U1004" s="16">
        <f t="shared" si="950"/>
        <v>-9.6691723734509266E-3</v>
      </c>
      <c r="V1004" s="16">
        <f t="shared" si="968"/>
        <v>-9.6691723734509266E-3</v>
      </c>
      <c r="W1004" s="34">
        <f t="shared" si="921"/>
        <v>4</v>
      </c>
      <c r="X1004" s="49">
        <f t="shared" si="969"/>
        <v>59.968512419015589</v>
      </c>
      <c r="Y1004" s="20">
        <f t="shared" si="970"/>
        <v>59.968512419015589</v>
      </c>
      <c r="Z1004" s="16">
        <f t="shared" si="951"/>
        <v>30.031487580984411</v>
      </c>
      <c r="AA1004" s="49">
        <f t="shared" si="922"/>
        <v>-5.5895866631485956E-3</v>
      </c>
      <c r="AB1004" s="20">
        <f t="shared" si="952"/>
        <v>359.99441041333688</v>
      </c>
      <c r="AC1004" s="49">
        <f t="shared" si="953"/>
        <v>1.1168543924021394E-2</v>
      </c>
      <c r="AD1004" s="20">
        <f t="shared" si="954"/>
        <v>359.98883145607596</v>
      </c>
      <c r="AF1004" s="58">
        <f t="shared" si="971"/>
        <v>6.111645044772998</v>
      </c>
      <c r="AG1004" s="51">
        <f t="shared" si="955"/>
        <v>366.69870268637987</v>
      </c>
      <c r="AH1004" s="16">
        <f t="shared" si="956"/>
        <v>250.02184274071357</v>
      </c>
      <c r="AI1004" s="52">
        <f t="shared" si="923"/>
        <v>159.86195840147886</v>
      </c>
      <c r="AJ1004" s="52">
        <f t="shared" si="957"/>
        <v>4.843478446031213E-2</v>
      </c>
      <c r="AK1004" s="16">
        <f t="shared" si="972"/>
        <v>47.34357698986372</v>
      </c>
      <c r="AL1004" s="16">
        <f t="shared" si="973"/>
        <v>47.3379874032006</v>
      </c>
      <c r="AM1004" s="32">
        <f t="shared" si="924"/>
        <v>6.1116449577445042</v>
      </c>
      <c r="AN1004" s="32">
        <f t="shared" si="925"/>
        <v>-1.0313944525227456E-3</v>
      </c>
      <c r="AO1004" s="32">
        <f t="shared" si="926"/>
        <v>4.1416923034541444</v>
      </c>
      <c r="AP1004" s="32">
        <f t="shared" si="927"/>
        <v>-1.0313944525227456E-3</v>
      </c>
      <c r="AQ1004" s="32">
        <f t="shared" si="928"/>
        <v>4.494284031192568</v>
      </c>
      <c r="AR1004" s="56">
        <f t="shared" si="974"/>
        <v>5324.9495366869478</v>
      </c>
      <c r="AS1004" s="56">
        <f t="shared" si="974"/>
        <v>-0.39510677272584888</v>
      </c>
      <c r="AT1004" s="56">
        <f t="shared" si="974"/>
        <v>2333.6313603966737</v>
      </c>
      <c r="AU1004" s="55">
        <f t="shared" si="959"/>
        <v>0.31005890174502254</v>
      </c>
      <c r="AV1004" s="56">
        <f t="shared" si="929"/>
        <v>11549.023217895647</v>
      </c>
      <c r="AW1004" s="53">
        <f t="shared" si="930"/>
        <v>1.0321618694793738E-2</v>
      </c>
      <c r="AX1004" s="53">
        <f t="shared" si="931"/>
        <v>9.6763667494203454E-2</v>
      </c>
      <c r="AY1004" s="56">
        <f t="shared" si="932"/>
        <v>676.61421697802348</v>
      </c>
      <c r="AZ1004" s="56">
        <f t="shared" si="933"/>
        <v>399.65489600369716</v>
      </c>
      <c r="BA1004" s="53">
        <f t="shared" si="934"/>
        <v>7.4403432051347793E-3</v>
      </c>
      <c r="BB1004" s="56">
        <f t="shared" si="935"/>
        <v>277.13668577681176</v>
      </c>
      <c r="BC1004" s="56">
        <f t="shared" si="936"/>
        <v>-0.1773648024854424</v>
      </c>
      <c r="BD1004" s="53">
        <f t="shared" si="937"/>
        <v>-1.5851486542129508E-7</v>
      </c>
      <c r="BE1004" s="32">
        <f t="shared" si="938"/>
        <v>6.1116448862581327</v>
      </c>
      <c r="BF1004" s="53">
        <f t="shared" si="939"/>
        <v>1.5082357292406168E-6</v>
      </c>
      <c r="BG1004" s="51">
        <f t="shared" si="960"/>
        <v>6.1116463944938619</v>
      </c>
      <c r="BH1004" s="51">
        <f t="shared" si="940"/>
        <v>-8.9372220949581246E-3</v>
      </c>
      <c r="BI1004" s="51">
        <f t="shared" si="941"/>
        <v>-8.3785151601713764E-2</v>
      </c>
    </row>
    <row r="1005" spans="1:61" ht="12.75" customHeight="1" x14ac:dyDescent="0.2">
      <c r="A1005" s="45">
        <f t="shared" si="942"/>
        <v>979</v>
      </c>
      <c r="B1005" s="57">
        <f t="shared" si="961"/>
        <v>9.6763667494203454E-2</v>
      </c>
      <c r="C1005" s="16">
        <f t="shared" si="943"/>
        <v>8.5595123570158194E-2</v>
      </c>
      <c r="D1005" s="34">
        <f t="shared" si="944"/>
        <v>1</v>
      </c>
      <c r="E1005" s="49">
        <f t="shared" si="962"/>
        <v>7.4104013442915728E-2</v>
      </c>
      <c r="F1005" s="49">
        <f t="shared" si="945"/>
        <v>4.2838316889123131E-2</v>
      </c>
      <c r="G1005" s="20">
        <f t="shared" si="916"/>
        <v>4.2838316889123131E-2</v>
      </c>
      <c r="H1005" s="49">
        <f t="shared" si="946"/>
        <v>30.031515283651423</v>
      </c>
      <c r="I1005" s="20">
        <f t="shared" si="917"/>
        <v>30.031515283651423</v>
      </c>
      <c r="J1005" s="57">
        <f t="shared" si="947"/>
        <v>0</v>
      </c>
      <c r="K1005" s="16">
        <f t="shared" si="918"/>
        <v>30.031515283651423</v>
      </c>
      <c r="L1005" s="34">
        <f t="shared" si="948"/>
        <v>1</v>
      </c>
      <c r="M1005" s="49">
        <f t="shared" si="963"/>
        <v>59.968512419015589</v>
      </c>
      <c r="N1005" s="20">
        <f t="shared" si="964"/>
        <v>59.968512419015589</v>
      </c>
      <c r="O1005" s="16">
        <f t="shared" si="949"/>
        <v>30.031487580984411</v>
      </c>
      <c r="P1005" s="49">
        <f t="shared" si="965"/>
        <v>4.2838316889123144E-2</v>
      </c>
      <c r="Q1005" s="20">
        <f t="shared" si="919"/>
        <v>4.2838316889123144E-2</v>
      </c>
      <c r="R1005" s="49">
        <f t="shared" si="966"/>
        <v>8.5595123565586337E-2</v>
      </c>
      <c r="S1005" s="20">
        <f t="shared" si="920"/>
        <v>8.5595123565586337E-2</v>
      </c>
      <c r="T1005" s="57">
        <f t="shared" si="967"/>
        <v>-8.3785151601713764E-2</v>
      </c>
      <c r="U1005" s="16">
        <f t="shared" si="950"/>
        <v>-9.6811381587980361E-3</v>
      </c>
      <c r="V1005" s="16">
        <f t="shared" si="968"/>
        <v>-9.6811381587980361E-3</v>
      </c>
      <c r="W1005" s="34">
        <f t="shared" si="921"/>
        <v>4</v>
      </c>
      <c r="X1005" s="49">
        <f t="shared" si="969"/>
        <v>59.968485189163388</v>
      </c>
      <c r="Y1005" s="20">
        <f t="shared" si="970"/>
        <v>59.968485189163388</v>
      </c>
      <c r="Z1005" s="16">
        <f t="shared" si="951"/>
        <v>30.031514810836612</v>
      </c>
      <c r="AA1005" s="49">
        <f t="shared" si="922"/>
        <v>-5.596510021994741E-3</v>
      </c>
      <c r="AB1005" s="20">
        <f t="shared" si="952"/>
        <v>359.99440348997803</v>
      </c>
      <c r="AC1005" s="49">
        <f t="shared" si="953"/>
        <v>1.1182368264980525E-2</v>
      </c>
      <c r="AD1005" s="20">
        <f t="shared" si="954"/>
        <v>359.988817631735</v>
      </c>
      <c r="AF1005" s="58">
        <f t="shared" si="971"/>
        <v>6.1116463944938619</v>
      </c>
      <c r="AG1005" s="51">
        <f t="shared" si="955"/>
        <v>366.69878366963172</v>
      </c>
      <c r="AH1005" s="16">
        <f t="shared" si="956"/>
        <v>250.0218979565671</v>
      </c>
      <c r="AI1005" s="52">
        <f t="shared" si="923"/>
        <v>159.86202901063334</v>
      </c>
      <c r="AJ1005" s="52">
        <f t="shared" si="957"/>
        <v>4.8434826911091022E-2</v>
      </c>
      <c r="AK1005" s="16">
        <f t="shared" si="972"/>
        <v>47.392011816774811</v>
      </c>
      <c r="AL1005" s="16">
        <f t="shared" si="973"/>
        <v>47.386415306752838</v>
      </c>
      <c r="AM1005" s="32">
        <f t="shared" si="924"/>
        <v>6.1116463072498171</v>
      </c>
      <c r="AN1005" s="32">
        <f t="shared" si="925"/>
        <v>-1.032671050888917E-3</v>
      </c>
      <c r="AO1005" s="32">
        <f t="shared" si="926"/>
        <v>4.1378930507983354</v>
      </c>
      <c r="AP1005" s="32">
        <f t="shared" si="927"/>
        <v>-1.032671050888917E-3</v>
      </c>
      <c r="AQ1005" s="32">
        <f t="shared" si="928"/>
        <v>4.4977840860889682</v>
      </c>
      <c r="AR1005" s="56">
        <f t="shared" si="974"/>
        <v>5329.0874297377459</v>
      </c>
      <c r="AS1005" s="56">
        <f t="shared" si="974"/>
        <v>-0.39613944377673782</v>
      </c>
      <c r="AT1005" s="56">
        <f t="shared" si="974"/>
        <v>2338.1291444827625</v>
      </c>
      <c r="AU1005" s="55">
        <f t="shared" si="959"/>
        <v>0.31005890174502254</v>
      </c>
      <c r="AV1005" s="56">
        <f t="shared" si="929"/>
        <v>11549.028318963923</v>
      </c>
      <c r="AW1005" s="53">
        <f t="shared" si="930"/>
        <v>1.0321623253731812E-2</v>
      </c>
      <c r="AX1005" s="53">
        <f t="shared" si="931"/>
        <v>9.6763688863890349E-2</v>
      </c>
      <c r="AY1005" s="56">
        <f t="shared" si="932"/>
        <v>676.61406755178598</v>
      </c>
      <c r="AZ1005" s="56">
        <f t="shared" si="933"/>
        <v>399.65507252658335</v>
      </c>
      <c r="BA1005" s="53">
        <f t="shared" si="934"/>
        <v>7.4403432051347793E-3</v>
      </c>
      <c r="BB1005" s="56">
        <f t="shared" si="935"/>
        <v>277.13680818483965</v>
      </c>
      <c r="BC1005" s="56">
        <f t="shared" si="936"/>
        <v>-0.17781315963702582</v>
      </c>
      <c r="BD1005" s="53">
        <f t="shared" si="937"/>
        <v>-1.5891557217115746E-7</v>
      </c>
      <c r="BE1005" s="32">
        <f t="shared" si="938"/>
        <v>6.1116462355782897</v>
      </c>
      <c r="BF1005" s="53">
        <f t="shared" si="939"/>
        <v>1.5101021997222934E-6</v>
      </c>
      <c r="BG1005" s="51">
        <f t="shared" si="960"/>
        <v>6.1116477456804894</v>
      </c>
      <c r="BH1005" s="51">
        <f t="shared" si="940"/>
        <v>-8.9372220946429461E-3</v>
      </c>
      <c r="BI1005" s="51">
        <f t="shared" si="941"/>
        <v>-8.3785133095305137E-2</v>
      </c>
    </row>
    <row r="1006" spans="1:61" ht="12.75" customHeight="1" x14ac:dyDescent="0.2">
      <c r="A1006" s="45">
        <f t="shared" si="942"/>
        <v>980</v>
      </c>
      <c r="B1006" s="57">
        <f t="shared" si="961"/>
        <v>9.6763688863890349E-2</v>
      </c>
      <c r="C1006" s="16">
        <f t="shared" si="943"/>
        <v>8.5581320598919319E-2</v>
      </c>
      <c r="D1006" s="34">
        <f t="shared" si="944"/>
        <v>1</v>
      </c>
      <c r="E1006" s="49">
        <f t="shared" si="962"/>
        <v>7.4092043161455415E-2</v>
      </c>
      <c r="F1006" s="49">
        <f t="shared" si="945"/>
        <v>4.283144403598136E-2</v>
      </c>
      <c r="G1006" s="20">
        <f t="shared" si="916"/>
        <v>4.283144403598136E-2</v>
      </c>
      <c r="H1006" s="49">
        <f t="shared" si="946"/>
        <v>30.031542504584891</v>
      </c>
      <c r="I1006" s="20">
        <f t="shared" si="917"/>
        <v>30.031542504584891</v>
      </c>
      <c r="J1006" s="57">
        <f t="shared" si="947"/>
        <v>0</v>
      </c>
      <c r="K1006" s="16">
        <f t="shared" si="918"/>
        <v>30.031542504584891</v>
      </c>
      <c r="L1006" s="34">
        <f t="shared" si="948"/>
        <v>1</v>
      </c>
      <c r="M1006" s="49">
        <f t="shared" si="963"/>
        <v>59.968485189163388</v>
      </c>
      <c r="N1006" s="20">
        <f t="shared" si="964"/>
        <v>59.968485189163388</v>
      </c>
      <c r="O1006" s="16">
        <f t="shared" si="949"/>
        <v>30.031514810836612</v>
      </c>
      <c r="P1006" s="49">
        <f t="shared" si="965"/>
        <v>4.2831444035981353E-2</v>
      </c>
      <c r="Q1006" s="20">
        <f t="shared" si="919"/>
        <v>4.2831444035981353E-2</v>
      </c>
      <c r="R1006" s="49">
        <f t="shared" si="966"/>
        <v>8.5581320600053828E-2</v>
      </c>
      <c r="S1006" s="20">
        <f t="shared" si="920"/>
        <v>8.5581320600053828E-2</v>
      </c>
      <c r="T1006" s="57">
        <f t="shared" si="967"/>
        <v>-8.3785133095305137E-2</v>
      </c>
      <c r="U1006" s="16">
        <f t="shared" si="950"/>
        <v>-9.6930899338497217E-3</v>
      </c>
      <c r="V1006" s="16">
        <f t="shared" si="968"/>
        <v>-9.6930899338497217E-3</v>
      </c>
      <c r="W1006" s="34">
        <f t="shared" si="921"/>
        <v>4</v>
      </c>
      <c r="X1006" s="49">
        <f t="shared" si="969"/>
        <v>59.968457969398578</v>
      </c>
      <c r="Y1006" s="20">
        <f t="shared" si="970"/>
        <v>59.968457969398578</v>
      </c>
      <c r="Z1006" s="16">
        <f t="shared" si="951"/>
        <v>30.031542030601422</v>
      </c>
      <c r="AA1006" s="49">
        <f t="shared" si="922"/>
        <v>-5.6034252946071186E-3</v>
      </c>
      <c r="AB1006" s="20">
        <f t="shared" si="952"/>
        <v>359.99439657470538</v>
      </c>
      <c r="AC1006" s="49">
        <f t="shared" si="953"/>
        <v>1.1196176447983987E-2</v>
      </c>
      <c r="AD1006" s="20">
        <f t="shared" si="954"/>
        <v>359.98880382355202</v>
      </c>
      <c r="AF1006" s="58">
        <f t="shared" si="971"/>
        <v>6.1116477456804894</v>
      </c>
      <c r="AG1006" s="51">
        <f t="shared" si="955"/>
        <v>366.69886474082938</v>
      </c>
      <c r="AH1006" s="16">
        <f t="shared" si="956"/>
        <v>250.02195323238368</v>
      </c>
      <c r="AI1006" s="52">
        <f t="shared" si="923"/>
        <v>159.86209969648317</v>
      </c>
      <c r="AJ1006" s="52">
        <f t="shared" si="957"/>
        <v>4.8434869330606034E-2</v>
      </c>
      <c r="AK1006" s="16">
        <f t="shared" si="972"/>
        <v>47.440446686105417</v>
      </c>
      <c r="AL1006" s="16">
        <f t="shared" si="973"/>
        <v>47.434843260810794</v>
      </c>
      <c r="AM1006" s="32">
        <f t="shared" si="924"/>
        <v>6.1116476582208792</v>
      </c>
      <c r="AN1006" s="32">
        <f t="shared" si="925"/>
        <v>-1.033946155611337E-3</v>
      </c>
      <c r="AO1006" s="32">
        <f t="shared" si="926"/>
        <v>4.1340908373451732</v>
      </c>
      <c r="AP1006" s="32">
        <f t="shared" si="927"/>
        <v>-1.033946155611337E-3</v>
      </c>
      <c r="AQ1006" s="32">
        <f t="shared" si="928"/>
        <v>4.5012809340026134</v>
      </c>
      <c r="AR1006" s="56">
        <f t="shared" si="974"/>
        <v>5333.2215205750908</v>
      </c>
      <c r="AS1006" s="56">
        <f t="shared" si="974"/>
        <v>-0.39717338993234913</v>
      </c>
      <c r="AT1006" s="56">
        <f t="shared" si="974"/>
        <v>2342.6304254167653</v>
      </c>
      <c r="AU1006" s="55">
        <f t="shared" si="959"/>
        <v>0.31005890174502254</v>
      </c>
      <c r="AV1006" s="56">
        <f t="shared" si="929"/>
        <v>11549.033425572956</v>
      </c>
      <c r="AW1006" s="53">
        <f t="shared" si="930"/>
        <v>1.0321627817621784E-2</v>
      </c>
      <c r="AX1006" s="53">
        <f t="shared" si="931"/>
        <v>9.6763710256784138E-2</v>
      </c>
      <c r="AY1006" s="56">
        <f t="shared" si="932"/>
        <v>676.61391796334135</v>
      </c>
      <c r="AZ1006" s="56">
        <f t="shared" si="933"/>
        <v>399.65524924120791</v>
      </c>
      <c r="BA1006" s="53">
        <f t="shared" si="934"/>
        <v>7.4403432051347793E-3</v>
      </c>
      <c r="BB1006" s="56">
        <f t="shared" si="935"/>
        <v>277.13693072582657</v>
      </c>
      <c r="BC1006" s="56">
        <f t="shared" si="936"/>
        <v>-0.17826200369313483</v>
      </c>
      <c r="BD1006" s="53">
        <f t="shared" si="937"/>
        <v>-1.5931671407841444E-7</v>
      </c>
      <c r="BE1006" s="32">
        <f t="shared" si="938"/>
        <v>6.1116475863637749</v>
      </c>
      <c r="BF1006" s="53">
        <f t="shared" si="939"/>
        <v>1.511966484822662E-6</v>
      </c>
      <c r="BG1006" s="51">
        <f t="shared" si="960"/>
        <v>6.1116490983302594</v>
      </c>
      <c r="BH1006" s="51">
        <f t="shared" si="940"/>
        <v>-8.9372220943277486E-3</v>
      </c>
      <c r="BI1006" s="51">
        <f t="shared" si="941"/>
        <v>-8.3785114568810215E-2</v>
      </c>
    </row>
    <row r="1007" spans="1:61" ht="12.75" customHeight="1" x14ac:dyDescent="0.2">
      <c r="A1007" s="45">
        <f t="shared" si="942"/>
        <v>981</v>
      </c>
      <c r="B1007" s="57">
        <f t="shared" si="961"/>
        <v>9.6763710256784138E-2</v>
      </c>
      <c r="C1007" s="16">
        <f t="shared" si="943"/>
        <v>8.5567533808784901E-2</v>
      </c>
      <c r="D1007" s="34">
        <f t="shared" si="944"/>
        <v>1</v>
      </c>
      <c r="E1007" s="49">
        <f t="shared" si="962"/>
        <v>7.4080086902870573E-2</v>
      </c>
      <c r="F1007" s="49">
        <f t="shared" si="945"/>
        <v>4.2824579256711792E-2</v>
      </c>
      <c r="G1007" s="20">
        <f t="shared" si="916"/>
        <v>4.2824579256711792E-2</v>
      </c>
      <c r="H1007" s="49">
        <f t="shared" si="946"/>
        <v>30.03156971544286</v>
      </c>
      <c r="I1007" s="20">
        <f t="shared" si="917"/>
        <v>30.03156971544286</v>
      </c>
      <c r="J1007" s="57">
        <f t="shared" si="947"/>
        <v>0</v>
      </c>
      <c r="K1007" s="16">
        <f t="shared" si="918"/>
        <v>30.03156971544286</v>
      </c>
      <c r="L1007" s="34">
        <f t="shared" si="948"/>
        <v>1</v>
      </c>
      <c r="M1007" s="49">
        <f t="shared" si="963"/>
        <v>59.968457969398578</v>
      </c>
      <c r="N1007" s="20">
        <f t="shared" si="964"/>
        <v>59.968457969398578</v>
      </c>
      <c r="O1007" s="16">
        <f t="shared" si="949"/>
        <v>30.031542030601422</v>
      </c>
      <c r="P1007" s="49">
        <f t="shared" si="965"/>
        <v>4.2824579256711785E-2</v>
      </c>
      <c r="Q1007" s="20">
        <f t="shared" si="919"/>
        <v>4.2824579256711785E-2</v>
      </c>
      <c r="R1007" s="49">
        <f t="shared" si="966"/>
        <v>8.5567533808506985E-2</v>
      </c>
      <c r="S1007" s="20">
        <f t="shared" si="920"/>
        <v>8.5567533808506985E-2</v>
      </c>
      <c r="T1007" s="57">
        <f t="shared" si="967"/>
        <v>-8.3785114568810215E-2</v>
      </c>
      <c r="U1007" s="16">
        <f t="shared" si="950"/>
        <v>-9.7050276659396417E-3</v>
      </c>
      <c r="V1007" s="16">
        <f t="shared" si="968"/>
        <v>-9.7050276659396417E-3</v>
      </c>
      <c r="W1007" s="34">
        <f t="shared" si="921"/>
        <v>4</v>
      </c>
      <c r="X1007" s="49">
        <f t="shared" si="969"/>
        <v>59.968430759709335</v>
      </c>
      <c r="Y1007" s="20">
        <f t="shared" si="970"/>
        <v>59.968430759709335</v>
      </c>
      <c r="Z1007" s="16">
        <f t="shared" si="951"/>
        <v>30.031569240290665</v>
      </c>
      <c r="AA1007" s="49">
        <f t="shared" si="922"/>
        <v>-5.6103324620694157E-3</v>
      </c>
      <c r="AB1007" s="20">
        <f t="shared" si="952"/>
        <v>359.99438966753792</v>
      </c>
      <c r="AC1007" s="49">
        <f t="shared" si="953"/>
        <v>1.1209968435221342E-2</v>
      </c>
      <c r="AD1007" s="20">
        <f t="shared" si="954"/>
        <v>359.9887900315648</v>
      </c>
      <c r="AF1007" s="58">
        <f t="shared" si="971"/>
        <v>6.1116490983302594</v>
      </c>
      <c r="AG1007" s="51">
        <f t="shared" si="955"/>
        <v>366.69894589981556</v>
      </c>
      <c r="AH1007" s="16">
        <f t="shared" si="956"/>
        <v>250.02200856805607</v>
      </c>
      <c r="AI1007" s="52">
        <f t="shared" si="923"/>
        <v>159.8621704588914</v>
      </c>
      <c r="AJ1007" s="52">
        <f t="shared" si="957"/>
        <v>4.8434911718800322E-2</v>
      </c>
      <c r="AK1007" s="16">
        <f t="shared" si="972"/>
        <v>47.488881597824218</v>
      </c>
      <c r="AL1007" s="16">
        <f t="shared" si="973"/>
        <v>47.483271265362134</v>
      </c>
      <c r="AM1007" s="32">
        <f t="shared" si="924"/>
        <v>6.1116490106550714</v>
      </c>
      <c r="AN1007" s="32">
        <f t="shared" si="925"/>
        <v>-1.0352197632050211E-3</v>
      </c>
      <c r="AO1007" s="32">
        <f t="shared" si="926"/>
        <v>4.1302856657969045</v>
      </c>
      <c r="AP1007" s="32">
        <f t="shared" si="927"/>
        <v>-1.0352197632050211E-3</v>
      </c>
      <c r="AQ1007" s="32">
        <f t="shared" si="928"/>
        <v>4.5047745724235444</v>
      </c>
      <c r="AR1007" s="56">
        <f t="shared" si="974"/>
        <v>5337.3518062408875</v>
      </c>
      <c r="AS1007" s="56">
        <f t="shared" si="974"/>
        <v>-0.39820860969555416</v>
      </c>
      <c r="AT1007" s="56">
        <f t="shared" si="974"/>
        <v>2347.135199989189</v>
      </c>
      <c r="AU1007" s="55">
        <f t="shared" si="959"/>
        <v>0.31005890174502254</v>
      </c>
      <c r="AV1007" s="56">
        <f t="shared" si="929"/>
        <v>11549.038537712851</v>
      </c>
      <c r="AW1007" s="53">
        <f t="shared" si="930"/>
        <v>1.0321632386454813E-2</v>
      </c>
      <c r="AX1007" s="53">
        <f t="shared" si="931"/>
        <v>9.6763731672843425E-2</v>
      </c>
      <c r="AY1007" s="56">
        <f t="shared" si="932"/>
        <v>676.61376821298018</v>
      </c>
      <c r="AZ1007" s="56">
        <f t="shared" si="933"/>
        <v>399.65542614722847</v>
      </c>
      <c r="BA1007" s="53">
        <f t="shared" si="934"/>
        <v>7.4403432051347793E-3</v>
      </c>
      <c r="BB1007" s="56">
        <f t="shared" si="935"/>
        <v>277.13705339953509</v>
      </c>
      <c r="BC1007" s="56">
        <f t="shared" si="936"/>
        <v>-0.178711333783383</v>
      </c>
      <c r="BD1007" s="53">
        <f t="shared" si="937"/>
        <v>-1.5971829036518234E-7</v>
      </c>
      <c r="BE1007" s="32">
        <f t="shared" si="938"/>
        <v>6.1116489386119692</v>
      </c>
      <c r="BF1007" s="53">
        <f t="shared" si="939"/>
        <v>1.5138285794462975E-6</v>
      </c>
      <c r="BG1007" s="51">
        <f t="shared" si="960"/>
        <v>6.1116504524405491</v>
      </c>
      <c r="BH1007" s="51">
        <f t="shared" si="940"/>
        <v>-8.9372220940125303E-3</v>
      </c>
      <c r="BI1007" s="51">
        <f t="shared" si="941"/>
        <v>-8.3785096022264957E-2</v>
      </c>
    </row>
    <row r="1008" spans="1:61" ht="12.75" customHeight="1" x14ac:dyDescent="0.2">
      <c r="A1008" s="45">
        <f t="shared" si="942"/>
        <v>982</v>
      </c>
      <c r="B1008" s="57">
        <f t="shared" si="961"/>
        <v>9.6763731672843425E-2</v>
      </c>
      <c r="C1008" s="16">
        <f t="shared" si="943"/>
        <v>8.55537632376695E-2</v>
      </c>
      <c r="D1008" s="34">
        <f t="shared" si="944"/>
        <v>1</v>
      </c>
      <c r="E1008" s="49">
        <f t="shared" si="962"/>
        <v>7.406814469996173E-2</v>
      </c>
      <c r="F1008" s="49">
        <f t="shared" si="945"/>
        <v>4.281772257033143E-2</v>
      </c>
      <c r="G1008" s="20">
        <f t="shared" si="916"/>
        <v>4.281772257033143E-2</v>
      </c>
      <c r="H1008" s="49">
        <f t="shared" si="946"/>
        <v>30.031596916237199</v>
      </c>
      <c r="I1008" s="20">
        <f t="shared" si="917"/>
        <v>30.031596916237199</v>
      </c>
      <c r="J1008" s="57">
        <f t="shared" si="947"/>
        <v>0</v>
      </c>
      <c r="K1008" s="16">
        <f t="shared" si="918"/>
        <v>30.031596916237199</v>
      </c>
      <c r="L1008" s="34">
        <f t="shared" si="948"/>
        <v>1</v>
      </c>
      <c r="M1008" s="49">
        <f t="shared" si="963"/>
        <v>59.968430759709335</v>
      </c>
      <c r="N1008" s="20">
        <f t="shared" si="964"/>
        <v>59.968430759709335</v>
      </c>
      <c r="O1008" s="16">
        <f t="shared" si="949"/>
        <v>30.031569240290665</v>
      </c>
      <c r="P1008" s="49">
        <f t="shared" si="965"/>
        <v>4.2817722570331444E-2</v>
      </c>
      <c r="Q1008" s="20">
        <f t="shared" si="919"/>
        <v>4.2817722570331444E-2</v>
      </c>
      <c r="R1008" s="49">
        <f t="shared" si="966"/>
        <v>8.5553763237076572E-2</v>
      </c>
      <c r="S1008" s="20">
        <f t="shared" si="920"/>
        <v>8.5553763237076572E-2</v>
      </c>
      <c r="T1008" s="57">
        <f t="shared" si="967"/>
        <v>-8.3785096022264957E-2</v>
      </c>
      <c r="U1008" s="16">
        <f t="shared" si="950"/>
        <v>-9.7169513223032272E-3</v>
      </c>
      <c r="V1008" s="16">
        <f t="shared" si="968"/>
        <v>-9.7169513223032272E-3</v>
      </c>
      <c r="W1008" s="34">
        <f t="shared" si="921"/>
        <v>4</v>
      </c>
      <c r="X1008" s="49">
        <f t="shared" si="969"/>
        <v>59.9684035600838</v>
      </c>
      <c r="Y1008" s="20">
        <f t="shared" si="970"/>
        <v>59.9684035600838</v>
      </c>
      <c r="Z1008" s="16">
        <f t="shared" si="951"/>
        <v>30.0315964399162</v>
      </c>
      <c r="AA1008" s="49">
        <f t="shared" si="922"/>
        <v>-5.6172315054085001E-3</v>
      </c>
      <c r="AB1008" s="20">
        <f t="shared" si="952"/>
        <v>359.99438276849457</v>
      </c>
      <c r="AC1008" s="49">
        <f t="shared" si="953"/>
        <v>1.1223744124011567E-2</v>
      </c>
      <c r="AD1008" s="20">
        <f t="shared" si="954"/>
        <v>359.98877625587596</v>
      </c>
      <c r="AF1008" s="58">
        <f t="shared" si="971"/>
        <v>6.1116504524405491</v>
      </c>
      <c r="AG1008" s="51">
        <f t="shared" si="955"/>
        <v>366.69902714643297</v>
      </c>
      <c r="AH1008" s="16">
        <f t="shared" si="956"/>
        <v>250.02206396347705</v>
      </c>
      <c r="AI1008" s="52">
        <f t="shared" si="923"/>
        <v>159.86224129772083</v>
      </c>
      <c r="AJ1008" s="52">
        <f t="shared" si="957"/>
        <v>4.843495407573073E-2</v>
      </c>
      <c r="AK1008" s="16">
        <f t="shared" si="972"/>
        <v>47.537316551899949</v>
      </c>
      <c r="AL1008" s="16">
        <f t="shared" si="973"/>
        <v>47.531699320394523</v>
      </c>
      <c r="AM1008" s="32">
        <f t="shared" si="924"/>
        <v>6.1116503645497726</v>
      </c>
      <c r="AN1008" s="32">
        <f t="shared" si="925"/>
        <v>-1.0364918701745004E-3</v>
      </c>
      <c r="AO1008" s="32">
        <f t="shared" si="926"/>
        <v>4.1264775388579098</v>
      </c>
      <c r="AP1008" s="32">
        <f t="shared" si="927"/>
        <v>-1.0364918701745004E-3</v>
      </c>
      <c r="AQ1008" s="32">
        <f t="shared" si="928"/>
        <v>4.5082649988440719</v>
      </c>
      <c r="AR1008" s="56">
        <f t="shared" si="974"/>
        <v>5341.4782837797457</v>
      </c>
      <c r="AS1008" s="56">
        <f t="shared" si="974"/>
        <v>-0.39924510156572868</v>
      </c>
      <c r="AT1008" s="56">
        <f t="shared" si="974"/>
        <v>2351.643464988033</v>
      </c>
      <c r="AU1008" s="55">
        <f t="shared" si="959"/>
        <v>0.31005890174502254</v>
      </c>
      <c r="AV1008" s="56">
        <f t="shared" si="929"/>
        <v>11549.043655373702</v>
      </c>
      <c r="AW1008" s="53">
        <f t="shared" si="930"/>
        <v>1.0321636960222041E-2</v>
      </c>
      <c r="AX1008" s="53">
        <f t="shared" si="931"/>
        <v>9.6763753112026674E-2</v>
      </c>
      <c r="AY1008" s="56">
        <f t="shared" si="932"/>
        <v>676.6136183009927</v>
      </c>
      <c r="AZ1008" s="56">
        <f t="shared" si="933"/>
        <v>399.65560324430209</v>
      </c>
      <c r="BA1008" s="53">
        <f t="shared" si="934"/>
        <v>7.4403432051347793E-3</v>
      </c>
      <c r="BB1008" s="56">
        <f t="shared" si="935"/>
        <v>277.13717620572749</v>
      </c>
      <c r="BC1008" s="56">
        <f t="shared" si="936"/>
        <v>-0.1791611490368723</v>
      </c>
      <c r="BD1008" s="53">
        <f t="shared" si="937"/>
        <v>-1.6012030025312024E-7</v>
      </c>
      <c r="BE1008" s="32">
        <f t="shared" si="938"/>
        <v>6.1116502923202489</v>
      </c>
      <c r="BF1008" s="53">
        <f t="shared" si="939"/>
        <v>1.5156884784824535E-6</v>
      </c>
      <c r="BG1008" s="51">
        <f t="shared" si="960"/>
        <v>6.1116518080087276</v>
      </c>
      <c r="BH1008" s="51">
        <f t="shared" si="940"/>
        <v>-8.9372220936972998E-3</v>
      </c>
      <c r="BI1008" s="51">
        <f t="shared" si="941"/>
        <v>-8.3785077455705417E-2</v>
      </c>
    </row>
    <row r="1009" spans="1:61" ht="12.75" customHeight="1" x14ac:dyDescent="0.2">
      <c r="A1009" s="45">
        <f t="shared" si="942"/>
        <v>983</v>
      </c>
      <c r="B1009" s="57">
        <f t="shared" si="961"/>
        <v>9.6763753112026674E-2</v>
      </c>
      <c r="C1009" s="16">
        <f t="shared" si="943"/>
        <v>8.5540008988004956E-2</v>
      </c>
      <c r="D1009" s="34">
        <f t="shared" si="944"/>
        <v>1</v>
      </c>
      <c r="E1009" s="49">
        <f t="shared" si="962"/>
        <v>7.4056216641385106E-2</v>
      </c>
      <c r="F1009" s="49">
        <f t="shared" si="945"/>
        <v>4.2810874028146782E-2</v>
      </c>
      <c r="G1009" s="20">
        <f t="shared" si="916"/>
        <v>4.2810874028146782E-2</v>
      </c>
      <c r="H1009" s="49">
        <f t="shared" si="946"/>
        <v>30.031624106979788</v>
      </c>
      <c r="I1009" s="20">
        <f t="shared" si="917"/>
        <v>30.031624106979788</v>
      </c>
      <c r="J1009" s="57">
        <f t="shared" si="947"/>
        <v>0</v>
      </c>
      <c r="K1009" s="16">
        <f t="shared" si="918"/>
        <v>30.031624106979788</v>
      </c>
      <c r="L1009" s="34">
        <f t="shared" si="948"/>
        <v>1</v>
      </c>
      <c r="M1009" s="49">
        <f t="shared" si="963"/>
        <v>59.9684035600838</v>
      </c>
      <c r="N1009" s="20">
        <f t="shared" si="964"/>
        <v>59.9684035600838</v>
      </c>
      <c r="O1009" s="16">
        <f t="shared" si="949"/>
        <v>30.0315964399162</v>
      </c>
      <c r="P1009" s="49">
        <f t="shared" si="965"/>
        <v>4.2810874028146775E-2</v>
      </c>
      <c r="Q1009" s="20">
        <f t="shared" si="919"/>
        <v>4.2810874028146775E-2</v>
      </c>
      <c r="R1009" s="49">
        <f t="shared" si="966"/>
        <v>8.5540008987349522E-2</v>
      </c>
      <c r="S1009" s="20">
        <f t="shared" si="920"/>
        <v>8.5540008987349522E-2</v>
      </c>
      <c r="T1009" s="57">
        <f t="shared" si="967"/>
        <v>-8.3785077455705417E-2</v>
      </c>
      <c r="U1009" s="16">
        <f t="shared" si="950"/>
        <v>-9.7288608143203115E-3</v>
      </c>
      <c r="V1009" s="16">
        <f t="shared" si="968"/>
        <v>-9.7288608143203115E-3</v>
      </c>
      <c r="W1009" s="34">
        <f t="shared" si="921"/>
        <v>4</v>
      </c>
      <c r="X1009" s="49">
        <f t="shared" si="969"/>
        <v>59.968376370510043</v>
      </c>
      <c r="Y1009" s="20">
        <f t="shared" si="970"/>
        <v>59.968376370510043</v>
      </c>
      <c r="Z1009" s="16">
        <f t="shared" si="951"/>
        <v>30.031623629489957</v>
      </c>
      <c r="AA1009" s="49">
        <f t="shared" si="922"/>
        <v>-5.6241223733618281E-3</v>
      </c>
      <c r="AB1009" s="20">
        <f t="shared" si="952"/>
        <v>359.99437587762662</v>
      </c>
      <c r="AC1009" s="49">
        <f t="shared" si="953"/>
        <v>1.1237503477002225E-2</v>
      </c>
      <c r="AD1009" s="20">
        <f t="shared" si="954"/>
        <v>359.98876249652301</v>
      </c>
      <c r="AF1009" s="58">
        <f t="shared" si="971"/>
        <v>6.1116518080087276</v>
      </c>
      <c r="AG1009" s="51">
        <f t="shared" si="955"/>
        <v>366.69910848052365</v>
      </c>
      <c r="AH1009" s="16">
        <f t="shared" si="956"/>
        <v>250.02211941853886</v>
      </c>
      <c r="AI1009" s="52">
        <f t="shared" si="923"/>
        <v>159.86231221283381</v>
      </c>
      <c r="AJ1009" s="52">
        <f t="shared" si="957"/>
        <v>4.8434996401510944E-2</v>
      </c>
      <c r="AK1009" s="16">
        <f t="shared" si="972"/>
        <v>47.585751548301459</v>
      </c>
      <c r="AL1009" s="16">
        <f t="shared" si="973"/>
        <v>47.580127425928083</v>
      </c>
      <c r="AM1009" s="32">
        <f t="shared" si="924"/>
        <v>6.1116517199023548</v>
      </c>
      <c r="AN1009" s="32">
        <f t="shared" si="925"/>
        <v>-1.0377624670662657E-3</v>
      </c>
      <c r="AO1009" s="32">
        <f t="shared" si="926"/>
        <v>4.1226664592321374</v>
      </c>
      <c r="AP1009" s="32">
        <f t="shared" si="927"/>
        <v>-1.0377624670662657E-3</v>
      </c>
      <c r="AQ1009" s="32">
        <f t="shared" si="928"/>
        <v>4.5117522107611094</v>
      </c>
      <c r="AR1009" s="56">
        <f t="shared" si="974"/>
        <v>5345.6009502389779</v>
      </c>
      <c r="AS1009" s="56">
        <f t="shared" si="974"/>
        <v>-0.40028286403279495</v>
      </c>
      <c r="AT1009" s="56">
        <f t="shared" si="974"/>
        <v>2356.1552171987942</v>
      </c>
      <c r="AU1009" s="55">
        <f t="shared" si="959"/>
        <v>0.31005890174502254</v>
      </c>
      <c r="AV1009" s="56">
        <f t="shared" si="929"/>
        <v>11549.048778545561</v>
      </c>
      <c r="AW1009" s="53">
        <f t="shared" si="930"/>
        <v>1.0321641538914579E-2</v>
      </c>
      <c r="AX1009" s="53">
        <f t="shared" si="931"/>
        <v>9.6763774574292125E-2</v>
      </c>
      <c r="AY1009" s="56">
        <f t="shared" si="932"/>
        <v>676.61346822767064</v>
      </c>
      <c r="AZ1009" s="56">
        <f t="shared" si="933"/>
        <v>399.65578053208452</v>
      </c>
      <c r="BA1009" s="53">
        <f t="shared" si="934"/>
        <v>7.4403432051347793E-3</v>
      </c>
      <c r="BB1009" s="56">
        <f t="shared" si="935"/>
        <v>277.13729914416501</v>
      </c>
      <c r="BC1009" s="56">
        <f t="shared" si="936"/>
        <v>-0.17961144857889622</v>
      </c>
      <c r="BD1009" s="53">
        <f t="shared" si="937"/>
        <v>-1.6052274296048351E-7</v>
      </c>
      <c r="BE1009" s="32">
        <f t="shared" si="938"/>
        <v>6.111651647485985</v>
      </c>
      <c r="BF1009" s="53">
        <f t="shared" si="939"/>
        <v>1.5175461681078053E-6</v>
      </c>
      <c r="BG1009" s="51">
        <f t="shared" si="960"/>
        <v>6.1116531650321528</v>
      </c>
      <c r="BH1009" s="51">
        <f t="shared" si="940"/>
        <v>-8.9372220933820554E-3</v>
      </c>
      <c r="BI1009" s="51">
        <f t="shared" si="941"/>
        <v>-8.3785058869167664E-2</v>
      </c>
    </row>
    <row r="1010" spans="1:61" ht="12.75" customHeight="1" x14ac:dyDescent="0.2">
      <c r="A1010" s="45">
        <f t="shared" si="942"/>
        <v>984</v>
      </c>
      <c r="B1010" s="57">
        <f t="shared" si="961"/>
        <v>9.6763774574292125E-2</v>
      </c>
      <c r="C1010" s="16">
        <f t="shared" si="943"/>
        <v>8.5526271097307927E-2</v>
      </c>
      <c r="D1010" s="34">
        <f t="shared" si="944"/>
        <v>1</v>
      </c>
      <c r="E1010" s="49">
        <f t="shared" si="962"/>
        <v>7.4044302759596628E-2</v>
      </c>
      <c r="F1010" s="49">
        <f t="shared" si="945"/>
        <v>4.2804033648975975E-2</v>
      </c>
      <c r="G1010" s="20">
        <f t="shared" si="916"/>
        <v>4.2804033648975975E-2</v>
      </c>
      <c r="H1010" s="49">
        <f t="shared" si="946"/>
        <v>30.0316512876826</v>
      </c>
      <c r="I1010" s="20">
        <f t="shared" si="917"/>
        <v>30.0316512876826</v>
      </c>
      <c r="J1010" s="57">
        <f t="shared" si="947"/>
        <v>0</v>
      </c>
      <c r="K1010" s="16">
        <f t="shared" si="918"/>
        <v>30.0316512876826</v>
      </c>
      <c r="L1010" s="34">
        <f t="shared" si="948"/>
        <v>1</v>
      </c>
      <c r="M1010" s="49">
        <f t="shared" si="963"/>
        <v>59.968376370510043</v>
      </c>
      <c r="N1010" s="20">
        <f t="shared" si="964"/>
        <v>59.968376370510043</v>
      </c>
      <c r="O1010" s="16">
        <f t="shared" si="949"/>
        <v>30.031623629489957</v>
      </c>
      <c r="P1010" s="49">
        <f t="shared" si="965"/>
        <v>4.2804033648975968E-2</v>
      </c>
      <c r="Q1010" s="20">
        <f t="shared" si="919"/>
        <v>4.2804033648975968E-2</v>
      </c>
      <c r="R1010" s="49">
        <f t="shared" si="966"/>
        <v>8.5526271097021739E-2</v>
      </c>
      <c r="S1010" s="20">
        <f t="shared" si="920"/>
        <v>8.5526271097021739E-2</v>
      </c>
      <c r="T1010" s="57">
        <f t="shared" si="967"/>
        <v>-8.3785058869167664E-2</v>
      </c>
      <c r="U1010" s="16">
        <f t="shared" si="950"/>
        <v>-9.740756109571036E-3</v>
      </c>
      <c r="V1010" s="16">
        <f t="shared" si="968"/>
        <v>-9.740756109571036E-3</v>
      </c>
      <c r="W1010" s="34">
        <f t="shared" si="921"/>
        <v>4</v>
      </c>
      <c r="X1010" s="49">
        <f t="shared" si="969"/>
        <v>59.968349190976099</v>
      </c>
      <c r="Y1010" s="20">
        <f t="shared" si="970"/>
        <v>59.968349190976099</v>
      </c>
      <c r="Z1010" s="16">
        <f t="shared" si="951"/>
        <v>30.031650809023901</v>
      </c>
      <c r="AA1010" s="49">
        <f t="shared" si="922"/>
        <v>-5.6310050471553592E-3</v>
      </c>
      <c r="AB1010" s="20">
        <f t="shared" si="952"/>
        <v>359.99436899495282</v>
      </c>
      <c r="AC1010" s="49">
        <f t="shared" si="953"/>
        <v>1.1251246456955383E-2</v>
      </c>
      <c r="AD1010" s="20">
        <f t="shared" si="954"/>
        <v>359.98874875354306</v>
      </c>
      <c r="AF1010" s="58">
        <f t="shared" si="971"/>
        <v>6.1116531650321528</v>
      </c>
      <c r="AG1010" s="51">
        <f t="shared" si="955"/>
        <v>366.69918990192917</v>
      </c>
      <c r="AH1010" s="16">
        <f t="shared" si="956"/>
        <v>250.02217493313356</v>
      </c>
      <c r="AI1010" s="52">
        <f t="shared" si="923"/>
        <v>159.86238320409228</v>
      </c>
      <c r="AJ1010" s="52">
        <f t="shared" si="957"/>
        <v>4.8435038696140964E-2</v>
      </c>
      <c r="AK1010" s="16">
        <f t="shared" si="972"/>
        <v>47.6341865869976</v>
      </c>
      <c r="AL1010" s="16">
        <f t="shared" si="973"/>
        <v>47.628555581950422</v>
      </c>
      <c r="AM1010" s="32">
        <f t="shared" si="924"/>
        <v>6.1116530767101764</v>
      </c>
      <c r="AN1010" s="32">
        <f t="shared" si="925"/>
        <v>-1.0390315504215956E-3</v>
      </c>
      <c r="AO1010" s="32">
        <f t="shared" si="926"/>
        <v>4.1188524296282161</v>
      </c>
      <c r="AP1010" s="32">
        <f t="shared" si="927"/>
        <v>-1.0390315504215956E-3</v>
      </c>
      <c r="AQ1010" s="32">
        <f t="shared" si="928"/>
        <v>4.5152362056714939</v>
      </c>
      <c r="AR1010" s="56">
        <f t="shared" si="974"/>
        <v>5349.7198026686065</v>
      </c>
      <c r="AS1010" s="56">
        <f t="shared" si="974"/>
        <v>-0.40132189558321657</v>
      </c>
      <c r="AT1010" s="56">
        <f t="shared" si="974"/>
        <v>2360.6704534044657</v>
      </c>
      <c r="AU1010" s="55">
        <f t="shared" si="959"/>
        <v>0.31005890174502254</v>
      </c>
      <c r="AV1010" s="56">
        <f t="shared" si="929"/>
        <v>11549.053907218451</v>
      </c>
      <c r="AW1010" s="53">
        <f t="shared" si="930"/>
        <v>1.0321646122523512E-2</v>
      </c>
      <c r="AX1010" s="53">
        <f t="shared" si="931"/>
        <v>9.6763796059598062E-2</v>
      </c>
      <c r="AY1010" s="56">
        <f t="shared" si="932"/>
        <v>676.61331799330662</v>
      </c>
      <c r="AZ1010" s="56">
        <f t="shared" si="933"/>
        <v>399.65595801023073</v>
      </c>
      <c r="BA1010" s="53">
        <f t="shared" si="934"/>
        <v>7.4403432051347793E-3</v>
      </c>
      <c r="BB1010" s="56">
        <f t="shared" si="935"/>
        <v>277.13742221460831</v>
      </c>
      <c r="BC1010" s="56">
        <f t="shared" si="936"/>
        <v>-0.18006223153241763</v>
      </c>
      <c r="BD1010" s="53">
        <f t="shared" si="937"/>
        <v>-1.6092561770344457E-7</v>
      </c>
      <c r="BE1010" s="32">
        <f t="shared" si="938"/>
        <v>6.1116530041065351</v>
      </c>
      <c r="BF1010" s="53">
        <f t="shared" si="939"/>
        <v>1.5194016432653766E-6</v>
      </c>
      <c r="BG1010" s="51">
        <f t="shared" si="960"/>
        <v>6.1116545235081787</v>
      </c>
      <c r="BH1010" s="51">
        <f t="shared" si="940"/>
        <v>-8.9372220930668024E-3</v>
      </c>
      <c r="BI1010" s="51">
        <f t="shared" si="941"/>
        <v>-8.3785040262688015E-2</v>
      </c>
    </row>
    <row r="1011" spans="1:61" ht="12.75" customHeight="1" x14ac:dyDescent="0.2">
      <c r="A1011" s="45">
        <f t="shared" si="942"/>
        <v>985</v>
      </c>
      <c r="B1011" s="57">
        <f t="shared" si="961"/>
        <v>9.6763796059598062E-2</v>
      </c>
      <c r="C1011" s="16">
        <f t="shared" si="943"/>
        <v>8.551254960264032E-2</v>
      </c>
      <c r="D1011" s="34">
        <f t="shared" si="944"/>
        <v>1</v>
      </c>
      <c r="E1011" s="49">
        <f t="shared" si="962"/>
        <v>7.4032403086658385E-2</v>
      </c>
      <c r="F1011" s="49">
        <f t="shared" si="945"/>
        <v>4.2797201451409597E-2</v>
      </c>
      <c r="G1011" s="20">
        <f t="shared" si="916"/>
        <v>4.2797201451409597E-2</v>
      </c>
      <c r="H1011" s="49">
        <f t="shared" si="946"/>
        <v>30.031678458357618</v>
      </c>
      <c r="I1011" s="20">
        <f t="shared" si="917"/>
        <v>30.031678458357618</v>
      </c>
      <c r="J1011" s="57">
        <f t="shared" si="947"/>
        <v>0</v>
      </c>
      <c r="K1011" s="16">
        <f t="shared" si="918"/>
        <v>30.031678458357618</v>
      </c>
      <c r="L1011" s="34">
        <f t="shared" si="948"/>
        <v>1</v>
      </c>
      <c r="M1011" s="49">
        <f t="shared" si="963"/>
        <v>59.968349190976099</v>
      </c>
      <c r="N1011" s="20">
        <f t="shared" si="964"/>
        <v>59.968349190976099</v>
      </c>
      <c r="O1011" s="16">
        <f t="shared" si="949"/>
        <v>30.031650809023901</v>
      </c>
      <c r="P1011" s="49">
        <f t="shared" si="965"/>
        <v>4.279720145140959E-2</v>
      </c>
      <c r="Q1011" s="20">
        <f t="shared" si="919"/>
        <v>4.279720145140959E-2</v>
      </c>
      <c r="R1011" s="49">
        <f t="shared" si="966"/>
        <v>8.5512549599552679E-2</v>
      </c>
      <c r="S1011" s="20">
        <f t="shared" si="920"/>
        <v>8.5512549599552679E-2</v>
      </c>
      <c r="T1011" s="57">
        <f t="shared" si="967"/>
        <v>-8.3785040262688015E-2</v>
      </c>
      <c r="U1011" s="16">
        <f t="shared" si="950"/>
        <v>-9.7526371760296299E-3</v>
      </c>
      <c r="V1011" s="16">
        <f t="shared" si="968"/>
        <v>-9.7526371760296299E-3</v>
      </c>
      <c r="W1011" s="34">
        <f t="shared" si="921"/>
        <v>4</v>
      </c>
      <c r="X1011" s="49">
        <f t="shared" si="969"/>
        <v>59.96832202146998</v>
      </c>
      <c r="Y1011" s="20">
        <f t="shared" si="970"/>
        <v>59.96832202146998</v>
      </c>
      <c r="Z1011" s="16">
        <f t="shared" si="951"/>
        <v>30.03167797853002</v>
      </c>
      <c r="AA1011" s="49">
        <f t="shared" si="922"/>
        <v>-5.6378795082428195E-3</v>
      </c>
      <c r="AB1011" s="20">
        <f t="shared" si="952"/>
        <v>359.99436212049176</v>
      </c>
      <c r="AC1011" s="49">
        <f t="shared" si="953"/>
        <v>1.126497299436956E-2</v>
      </c>
      <c r="AD1011" s="20">
        <f t="shared" si="954"/>
        <v>359.98873502700565</v>
      </c>
      <c r="AF1011" s="58">
        <f t="shared" si="971"/>
        <v>6.1116545235081787</v>
      </c>
      <c r="AG1011" s="51">
        <f t="shared" si="955"/>
        <v>366.69927141049072</v>
      </c>
      <c r="AH1011" s="16">
        <f t="shared" si="956"/>
        <v>250.02223050715278</v>
      </c>
      <c r="AI1011" s="52">
        <f t="shared" si="923"/>
        <v>159.86245427135779</v>
      </c>
      <c r="AJ1011" s="52">
        <f t="shared" si="957"/>
        <v>4.8435080959677634E-2</v>
      </c>
      <c r="AK1011" s="16">
        <f t="shared" si="972"/>
        <v>47.682621667957278</v>
      </c>
      <c r="AL1011" s="16">
        <f t="shared" si="973"/>
        <v>47.676983788449036</v>
      </c>
      <c r="AM1011" s="32">
        <f t="shared" si="924"/>
        <v>6.1116544349705944</v>
      </c>
      <c r="AN1011" s="32">
        <f t="shared" si="925"/>
        <v>-1.0402991168237969E-3</v>
      </c>
      <c r="AO1011" s="32">
        <f t="shared" si="926"/>
        <v>4.1150354527569091</v>
      </c>
      <c r="AP1011" s="32">
        <f t="shared" si="927"/>
        <v>-1.0402991168237969E-3</v>
      </c>
      <c r="AQ1011" s="32">
        <f t="shared" si="928"/>
        <v>4.5187169810743262</v>
      </c>
      <c r="AR1011" s="56">
        <f t="shared" si="974"/>
        <v>5353.8348381213636</v>
      </c>
      <c r="AS1011" s="56">
        <f t="shared" si="974"/>
        <v>-0.40236219470004037</v>
      </c>
      <c r="AT1011" s="56">
        <f t="shared" si="974"/>
        <v>2365.1891703855399</v>
      </c>
      <c r="AU1011" s="55">
        <f t="shared" si="959"/>
        <v>0.31005890174502254</v>
      </c>
      <c r="AV1011" s="56">
        <f t="shared" si="929"/>
        <v>11549.059041382374</v>
      </c>
      <c r="AW1011" s="53">
        <f t="shared" si="930"/>
        <v>1.0321650711039902E-2</v>
      </c>
      <c r="AX1011" s="53">
        <f t="shared" si="931"/>
        <v>9.6763817567902519E-2</v>
      </c>
      <c r="AY1011" s="56">
        <f t="shared" si="932"/>
        <v>676.61316759819385</v>
      </c>
      <c r="AZ1011" s="56">
        <f t="shared" si="933"/>
        <v>399.65613567839449</v>
      </c>
      <c r="BA1011" s="53">
        <f t="shared" si="934"/>
        <v>7.4403432051347793E-3</v>
      </c>
      <c r="BB1011" s="56">
        <f t="shared" si="935"/>
        <v>277.13754541681749</v>
      </c>
      <c r="BC1011" s="56">
        <f t="shared" si="936"/>
        <v>-0.18051349701812569</v>
      </c>
      <c r="BD1011" s="53">
        <f t="shared" si="937"/>
        <v>-1.6132892369614378E-7</v>
      </c>
      <c r="BE1011" s="32">
        <f t="shared" si="938"/>
        <v>6.1116543621792552</v>
      </c>
      <c r="BF1011" s="53">
        <f t="shared" si="939"/>
        <v>1.5212548989596608E-6</v>
      </c>
      <c r="BG1011" s="51">
        <f t="shared" si="960"/>
        <v>6.1116558834341541</v>
      </c>
      <c r="BH1011" s="51">
        <f t="shared" si="940"/>
        <v>-8.9372220927515407E-3</v>
      </c>
      <c r="BI1011" s="51">
        <f t="shared" si="941"/>
        <v>-8.3785021636302776E-2</v>
      </c>
    </row>
    <row r="1012" spans="1:61" ht="12.75" customHeight="1" x14ac:dyDescent="0.2">
      <c r="A1012" s="45">
        <f t="shared" si="942"/>
        <v>986</v>
      </c>
      <c r="B1012" s="57">
        <f t="shared" si="961"/>
        <v>9.6763817567902519E-2</v>
      </c>
      <c r="C1012" s="16">
        <f t="shared" si="943"/>
        <v>8.5498844573521637E-2</v>
      </c>
      <c r="D1012" s="34">
        <f t="shared" si="944"/>
        <v>1</v>
      </c>
      <c r="E1012" s="49">
        <f t="shared" si="962"/>
        <v>7.4020517682732573E-2</v>
      </c>
      <c r="F1012" s="49">
        <f t="shared" si="945"/>
        <v>4.2790377470282664E-2</v>
      </c>
      <c r="G1012" s="20">
        <f t="shared" si="916"/>
        <v>4.2790377470282664E-2</v>
      </c>
      <c r="H1012" s="49">
        <f t="shared" si="946"/>
        <v>30.031705619016854</v>
      </c>
      <c r="I1012" s="20">
        <f t="shared" si="917"/>
        <v>30.031705619016854</v>
      </c>
      <c r="J1012" s="57">
        <f t="shared" si="947"/>
        <v>0</v>
      </c>
      <c r="K1012" s="16">
        <f t="shared" si="918"/>
        <v>30.031705619016854</v>
      </c>
      <c r="L1012" s="34">
        <f t="shared" si="948"/>
        <v>1</v>
      </c>
      <c r="M1012" s="49">
        <f t="shared" si="963"/>
        <v>59.968322021469994</v>
      </c>
      <c r="N1012" s="20">
        <f t="shared" si="964"/>
        <v>59.968322021469994</v>
      </c>
      <c r="O1012" s="16">
        <f t="shared" si="949"/>
        <v>30.031677978530006</v>
      </c>
      <c r="P1012" s="49">
        <f t="shared" si="965"/>
        <v>4.2790377470282637E-2</v>
      </c>
      <c r="Q1012" s="20">
        <f t="shared" si="919"/>
        <v>4.2790377470282637E-2</v>
      </c>
      <c r="R1012" s="49">
        <f t="shared" si="966"/>
        <v>8.5498844575308583E-2</v>
      </c>
      <c r="S1012" s="20">
        <f t="shared" si="920"/>
        <v>8.5498844575308583E-2</v>
      </c>
      <c r="T1012" s="57">
        <f t="shared" si="967"/>
        <v>-8.3785021636302776E-2</v>
      </c>
      <c r="U1012" s="16">
        <f t="shared" si="950"/>
        <v>-9.7645039535702027E-3</v>
      </c>
      <c r="V1012" s="16">
        <f t="shared" si="968"/>
        <v>-9.7645039535702027E-3</v>
      </c>
      <c r="W1012" s="34">
        <f t="shared" si="921"/>
        <v>4</v>
      </c>
      <c r="X1012" s="49">
        <f t="shared" si="969"/>
        <v>59.968294861979665</v>
      </c>
      <c r="Y1012" s="20">
        <f t="shared" si="970"/>
        <v>59.968294861979665</v>
      </c>
      <c r="Z1012" s="16">
        <f t="shared" si="951"/>
        <v>30.031705138020335</v>
      </c>
      <c r="AA1012" s="49">
        <f t="shared" si="922"/>
        <v>-5.6447457218335448E-3</v>
      </c>
      <c r="AB1012" s="20">
        <f t="shared" si="952"/>
        <v>359.99435525427816</v>
      </c>
      <c r="AC1012" s="49">
        <f t="shared" si="953"/>
        <v>1.1278683020035886E-2</v>
      </c>
      <c r="AD1012" s="20">
        <f t="shared" si="954"/>
        <v>359.98872131697999</v>
      </c>
      <c r="AF1012" s="58">
        <f t="shared" si="971"/>
        <v>6.1116558834341541</v>
      </c>
      <c r="AG1012" s="51">
        <f t="shared" si="955"/>
        <v>366.69935300604925</v>
      </c>
      <c r="AH1012" s="16">
        <f t="shared" si="956"/>
        <v>250.02228614048815</v>
      </c>
      <c r="AI1012" s="52">
        <f t="shared" si="923"/>
        <v>159.86252541449176</v>
      </c>
      <c r="AJ1012" s="52">
        <f t="shared" si="957"/>
        <v>4.8435123192120955E-2</v>
      </c>
      <c r="AK1012" s="16">
        <f t="shared" si="972"/>
        <v>47.731056791149399</v>
      </c>
      <c r="AL1012" s="16">
        <f t="shared" si="973"/>
        <v>47.725412045427561</v>
      </c>
      <c r="AM1012" s="32">
        <f t="shared" si="924"/>
        <v>6.1116557946809582</v>
      </c>
      <c r="AN1012" s="32">
        <f t="shared" si="925"/>
        <v>-1.0415651598587698E-3</v>
      </c>
      <c r="AO1012" s="32">
        <f t="shared" si="926"/>
        <v>4.1112155313298304</v>
      </c>
      <c r="AP1012" s="32">
        <f t="shared" si="927"/>
        <v>-1.0415651598587698E-3</v>
      </c>
      <c r="AQ1012" s="32">
        <f t="shared" si="928"/>
        <v>4.5221945344721419</v>
      </c>
      <c r="AR1012" s="56">
        <f t="shared" si="974"/>
        <v>5357.9460536526931</v>
      </c>
      <c r="AS1012" s="56">
        <f t="shared" si="974"/>
        <v>-0.40340375985989912</v>
      </c>
      <c r="AT1012" s="56">
        <f t="shared" si="974"/>
        <v>2369.7113649200119</v>
      </c>
      <c r="AU1012" s="55">
        <f t="shared" si="959"/>
        <v>0.31005890174502254</v>
      </c>
      <c r="AV1012" s="56">
        <f t="shared" si="929"/>
        <v>11549.064181027315</v>
      </c>
      <c r="AW1012" s="53">
        <f t="shared" si="930"/>
        <v>1.0321655304454801E-2</v>
      </c>
      <c r="AX1012" s="53">
        <f t="shared" si="931"/>
        <v>9.6763839099163584E-2</v>
      </c>
      <c r="AY1012" s="56">
        <f t="shared" si="932"/>
        <v>676.6130170426261</v>
      </c>
      <c r="AZ1012" s="56">
        <f t="shared" si="933"/>
        <v>399.65631353622939</v>
      </c>
      <c r="BA1012" s="53">
        <f t="shared" si="934"/>
        <v>7.4403432051347793E-3</v>
      </c>
      <c r="BB1012" s="56">
        <f t="shared" si="935"/>
        <v>277.13766875055211</v>
      </c>
      <c r="BC1012" s="56">
        <f t="shared" si="936"/>
        <v>-0.18096524415540216</v>
      </c>
      <c r="BD1012" s="53">
        <f t="shared" si="937"/>
        <v>-1.6173266015155303E-7</v>
      </c>
      <c r="BE1012" s="32">
        <f t="shared" si="938"/>
        <v>6.111655721701494</v>
      </c>
      <c r="BF1012" s="53">
        <f t="shared" si="939"/>
        <v>1.5231059258119841E-6</v>
      </c>
      <c r="BG1012" s="51">
        <f t="shared" si="960"/>
        <v>6.1116572448074198</v>
      </c>
      <c r="BH1012" s="51">
        <f t="shared" si="940"/>
        <v>-8.9372220924362755E-3</v>
      </c>
      <c r="BI1012" s="51">
        <f t="shared" si="941"/>
        <v>-8.3785002990048346E-2</v>
      </c>
    </row>
    <row r="1013" spans="1:61" ht="12.75" customHeight="1" x14ac:dyDescent="0.2">
      <c r="A1013" s="45">
        <f t="shared" si="942"/>
        <v>987</v>
      </c>
      <c r="B1013" s="57">
        <f t="shared" si="961"/>
        <v>9.6763839099163584E-2</v>
      </c>
      <c r="C1013" s="16">
        <f t="shared" si="943"/>
        <v>8.548515607913032E-2</v>
      </c>
      <c r="D1013" s="34">
        <f t="shared" si="944"/>
        <v>1</v>
      </c>
      <c r="E1013" s="49">
        <f t="shared" si="962"/>
        <v>7.4008646607686079E-2</v>
      </c>
      <c r="F1013" s="49">
        <f t="shared" si="945"/>
        <v>4.2783561740259657E-2</v>
      </c>
      <c r="G1013" s="20">
        <f t="shared" si="916"/>
        <v>4.2783561740259657E-2</v>
      </c>
      <c r="H1013" s="49">
        <f t="shared" si="946"/>
        <v>30.031732769672409</v>
      </c>
      <c r="I1013" s="20">
        <f t="shared" si="917"/>
        <v>30.031732769672409</v>
      </c>
      <c r="J1013" s="57">
        <f t="shared" si="947"/>
        <v>0</v>
      </c>
      <c r="K1013" s="16">
        <f t="shared" si="918"/>
        <v>30.031732769672409</v>
      </c>
      <c r="L1013" s="34">
        <f t="shared" si="948"/>
        <v>1</v>
      </c>
      <c r="M1013" s="49">
        <f t="shared" si="963"/>
        <v>59.968294861979665</v>
      </c>
      <c r="N1013" s="20">
        <f t="shared" si="964"/>
        <v>59.968294861979665</v>
      </c>
      <c r="O1013" s="16">
        <f t="shared" si="949"/>
        <v>30.031705138020335</v>
      </c>
      <c r="P1013" s="49">
        <f t="shared" si="965"/>
        <v>4.278356174025965E-2</v>
      </c>
      <c r="Q1013" s="20">
        <f t="shared" si="919"/>
        <v>4.278356174025965E-2</v>
      </c>
      <c r="R1013" s="49">
        <f t="shared" si="966"/>
        <v>8.5485156079109517E-2</v>
      </c>
      <c r="S1013" s="20">
        <f t="shared" si="920"/>
        <v>8.5485156079109517E-2</v>
      </c>
      <c r="T1013" s="57">
        <f t="shared" si="967"/>
        <v>-8.3785002990048346E-2</v>
      </c>
      <c r="U1013" s="16">
        <f t="shared" si="950"/>
        <v>-9.7763563823622668E-3</v>
      </c>
      <c r="V1013" s="16">
        <f t="shared" si="968"/>
        <v>-9.7763563823622668E-3</v>
      </c>
      <c r="W1013" s="34">
        <f t="shared" si="921"/>
        <v>4</v>
      </c>
      <c r="X1013" s="49">
        <f t="shared" si="969"/>
        <v>59.968267712493052</v>
      </c>
      <c r="Y1013" s="20">
        <f t="shared" si="970"/>
        <v>59.968267712493052</v>
      </c>
      <c r="Z1013" s="16">
        <f t="shared" si="951"/>
        <v>30.031732287506948</v>
      </c>
      <c r="AA1013" s="49">
        <f t="shared" si="922"/>
        <v>-5.6516036533075398E-3</v>
      </c>
      <c r="AB1013" s="20">
        <f t="shared" si="952"/>
        <v>359.99434839634671</v>
      </c>
      <c r="AC1013" s="49">
        <f t="shared" si="953"/>
        <v>1.1292376529514305E-2</v>
      </c>
      <c r="AD1013" s="20">
        <f t="shared" si="954"/>
        <v>359.98870762347048</v>
      </c>
      <c r="AF1013" s="58">
        <f t="shared" si="971"/>
        <v>6.1116572448074198</v>
      </c>
      <c r="AG1013" s="51">
        <f t="shared" si="955"/>
        <v>366.69943468844519</v>
      </c>
      <c r="AH1013" s="16">
        <f t="shared" si="956"/>
        <v>250.02234183303082</v>
      </c>
      <c r="AI1013" s="52">
        <f t="shared" si="923"/>
        <v>159.86259663335511</v>
      </c>
      <c r="AJ1013" s="52">
        <f t="shared" si="957"/>
        <v>4.8435165393527768E-2</v>
      </c>
      <c r="AK1013" s="16">
        <f t="shared" si="972"/>
        <v>47.779491956542927</v>
      </c>
      <c r="AL1013" s="16">
        <f t="shared" si="973"/>
        <v>47.773840352889636</v>
      </c>
      <c r="AM1013" s="32">
        <f t="shared" si="924"/>
        <v>6.1116571558386106</v>
      </c>
      <c r="AN1013" s="32">
        <f t="shared" si="925"/>
        <v>-1.0428296731439129E-3</v>
      </c>
      <c r="AO1013" s="32">
        <f t="shared" si="926"/>
        <v>4.1073926680607071</v>
      </c>
      <c r="AP1013" s="32">
        <f t="shared" si="927"/>
        <v>-1.0428296731439129E-3</v>
      </c>
      <c r="AQ1013" s="32">
        <f t="shared" si="928"/>
        <v>4.5256688633697495</v>
      </c>
      <c r="AR1013" s="56">
        <f t="shared" si="974"/>
        <v>5362.0534463207541</v>
      </c>
      <c r="AS1013" s="56">
        <f t="shared" si="974"/>
        <v>-0.40444658953304302</v>
      </c>
      <c r="AT1013" s="56">
        <f t="shared" si="974"/>
        <v>2374.2370337833818</v>
      </c>
      <c r="AU1013" s="55">
        <f t="shared" si="959"/>
        <v>0.31005890174502254</v>
      </c>
      <c r="AV1013" s="56">
        <f t="shared" si="929"/>
        <v>11549.06932614323</v>
      </c>
      <c r="AW1013" s="53">
        <f t="shared" si="930"/>
        <v>1.0321659902759231E-2</v>
      </c>
      <c r="AX1013" s="53">
        <f t="shared" si="931"/>
        <v>9.6763860653339112E-2</v>
      </c>
      <c r="AY1013" s="56">
        <f t="shared" si="932"/>
        <v>676.6128663268978</v>
      </c>
      <c r="AZ1013" s="56">
        <f t="shared" si="933"/>
        <v>399.65649158338778</v>
      </c>
      <c r="BA1013" s="53">
        <f t="shared" si="934"/>
        <v>7.4403432051347793E-3</v>
      </c>
      <c r="BB1013" s="56">
        <f t="shared" si="935"/>
        <v>277.13779221557127</v>
      </c>
      <c r="BC1013" s="56">
        <f t="shared" si="936"/>
        <v>-0.18141747206124137</v>
      </c>
      <c r="BD1013" s="53">
        <f t="shared" si="937"/>
        <v>-1.6213682628051055E-7</v>
      </c>
      <c r="BE1013" s="32">
        <f t="shared" si="938"/>
        <v>6.1116570826705932</v>
      </c>
      <c r="BF1013" s="53">
        <f t="shared" si="939"/>
        <v>1.5249547144897507E-6</v>
      </c>
      <c r="BG1013" s="51">
        <f t="shared" si="960"/>
        <v>6.1116586076253077</v>
      </c>
      <c r="BH1013" s="51">
        <f t="shared" si="940"/>
        <v>-8.9372220921210086E-3</v>
      </c>
      <c r="BI1013" s="51">
        <f t="shared" si="941"/>
        <v>-8.3784984323961212E-2</v>
      </c>
    </row>
    <row r="1014" spans="1:61" ht="12.75" customHeight="1" x14ac:dyDescent="0.2">
      <c r="A1014" s="45">
        <f t="shared" si="942"/>
        <v>988</v>
      </c>
      <c r="B1014" s="57">
        <f t="shared" si="961"/>
        <v>9.6763860653339112E-2</v>
      </c>
      <c r="C1014" s="16">
        <f t="shared" si="943"/>
        <v>8.5471484123786468E-2</v>
      </c>
      <c r="D1014" s="34">
        <f t="shared" si="944"/>
        <v>1</v>
      </c>
      <c r="E1014" s="49">
        <f t="shared" si="962"/>
        <v>7.3996789865234627E-2</v>
      </c>
      <c r="F1014" s="49">
        <f t="shared" si="945"/>
        <v>4.2776754263544867E-2</v>
      </c>
      <c r="G1014" s="20">
        <f t="shared" si="916"/>
        <v>4.2776754263544867E-2</v>
      </c>
      <c r="H1014" s="49">
        <f t="shared" si="946"/>
        <v>30.031759910336323</v>
      </c>
      <c r="I1014" s="20">
        <f t="shared" si="917"/>
        <v>30.031759910336323</v>
      </c>
      <c r="J1014" s="57">
        <f t="shared" si="947"/>
        <v>0</v>
      </c>
      <c r="K1014" s="16">
        <f t="shared" si="918"/>
        <v>30.031759910336323</v>
      </c>
      <c r="L1014" s="34">
        <f t="shared" si="948"/>
        <v>1</v>
      </c>
      <c r="M1014" s="49">
        <f t="shared" si="963"/>
        <v>59.968267712493052</v>
      </c>
      <c r="N1014" s="20">
        <f t="shared" si="964"/>
        <v>59.968267712493052</v>
      </c>
      <c r="O1014" s="16">
        <f t="shared" si="949"/>
        <v>30.031732287506948</v>
      </c>
      <c r="P1014" s="49">
        <f t="shared" si="965"/>
        <v>4.2776754263544867E-2</v>
      </c>
      <c r="Q1014" s="20">
        <f t="shared" si="919"/>
        <v>4.2776754263544867E-2</v>
      </c>
      <c r="R1014" s="49">
        <f t="shared" si="966"/>
        <v>8.5471484123143329E-2</v>
      </c>
      <c r="S1014" s="20">
        <f t="shared" si="920"/>
        <v>8.5471484123143329E-2</v>
      </c>
      <c r="T1014" s="57">
        <f t="shared" si="967"/>
        <v>-8.3784984323961212E-2</v>
      </c>
      <c r="U1014" s="16">
        <f t="shared" si="950"/>
        <v>-9.7881944587265846E-3</v>
      </c>
      <c r="V1014" s="16">
        <f t="shared" si="968"/>
        <v>-9.7881944587265846E-3</v>
      </c>
      <c r="W1014" s="34">
        <f t="shared" si="921"/>
        <v>4</v>
      </c>
      <c r="X1014" s="49">
        <f t="shared" si="969"/>
        <v>59.96824057299807</v>
      </c>
      <c r="Y1014" s="20">
        <f t="shared" si="970"/>
        <v>59.96824057299807</v>
      </c>
      <c r="Z1014" s="16">
        <f t="shared" si="951"/>
        <v>30.03175942700193</v>
      </c>
      <c r="AA1014" s="49">
        <f t="shared" si="922"/>
        <v>-5.6584533005051337E-3</v>
      </c>
      <c r="AB1014" s="20">
        <f t="shared" si="952"/>
        <v>359.9943415466995</v>
      </c>
      <c r="AC1014" s="49">
        <f t="shared" si="953"/>
        <v>1.1306053421663182E-2</v>
      </c>
      <c r="AD1014" s="20">
        <f t="shared" si="954"/>
        <v>359.98869394657834</v>
      </c>
      <c r="AF1014" s="58">
        <f t="shared" si="971"/>
        <v>6.1116586076253077</v>
      </c>
      <c r="AG1014" s="51">
        <f t="shared" si="955"/>
        <v>366.69951645751848</v>
      </c>
      <c r="AH1014" s="16">
        <f t="shared" si="956"/>
        <v>250.02239758467172</v>
      </c>
      <c r="AI1014" s="52">
        <f t="shared" si="923"/>
        <v>159.86266792780827</v>
      </c>
      <c r="AJ1014" s="52">
        <f t="shared" si="957"/>
        <v>4.8435207564068605E-2</v>
      </c>
      <c r="AK1014" s="16">
        <f t="shared" si="972"/>
        <v>47.827927164106995</v>
      </c>
      <c r="AL1014" s="16">
        <f t="shared" si="973"/>
        <v>47.822268710806497</v>
      </c>
      <c r="AM1014" s="32">
        <f t="shared" si="924"/>
        <v>6.1116585184408851</v>
      </c>
      <c r="AN1014" s="32">
        <f t="shared" si="925"/>
        <v>-1.0440926562861874E-3</v>
      </c>
      <c r="AO1014" s="32">
        <f t="shared" si="926"/>
        <v>4.1035668656679434</v>
      </c>
      <c r="AP1014" s="32">
        <f t="shared" si="927"/>
        <v>-1.0440926562861874E-3</v>
      </c>
      <c r="AQ1014" s="32">
        <f t="shared" si="928"/>
        <v>4.5291399652719067</v>
      </c>
      <c r="AR1014" s="56">
        <f t="shared" si="974"/>
        <v>5366.1570131864219</v>
      </c>
      <c r="AS1014" s="56">
        <f t="shared" si="974"/>
        <v>-0.40549068218932921</v>
      </c>
      <c r="AT1014" s="56">
        <f t="shared" si="974"/>
        <v>2378.7661737486537</v>
      </c>
      <c r="AU1014" s="55">
        <f t="shared" si="959"/>
        <v>0.31005890174502254</v>
      </c>
      <c r="AV1014" s="56">
        <f t="shared" si="929"/>
        <v>11549.074476720036</v>
      </c>
      <c r="AW1014" s="53">
        <f t="shared" si="930"/>
        <v>1.0321664505944178E-2</v>
      </c>
      <c r="AX1014" s="53">
        <f t="shared" si="931"/>
        <v>9.6763882230386872E-2</v>
      </c>
      <c r="AY1014" s="56">
        <f t="shared" si="932"/>
        <v>676.61271545130455</v>
      </c>
      <c r="AZ1014" s="56">
        <f t="shared" si="933"/>
        <v>399.65666981952069</v>
      </c>
      <c r="BA1014" s="53">
        <f t="shared" si="934"/>
        <v>7.4403432051347793E-3</v>
      </c>
      <c r="BB1014" s="56">
        <f t="shared" si="935"/>
        <v>277.13791581163292</v>
      </c>
      <c r="BC1014" s="56">
        <f t="shared" si="936"/>
        <v>-0.18187017984905651</v>
      </c>
      <c r="BD1014" s="53">
        <f t="shared" si="937"/>
        <v>-1.62541421290654E-7</v>
      </c>
      <c r="BE1014" s="32">
        <f t="shared" si="938"/>
        <v>6.1116584450838864</v>
      </c>
      <c r="BF1014" s="53">
        <f t="shared" si="939"/>
        <v>1.5268012644190586E-6</v>
      </c>
      <c r="BG1014" s="51">
        <f t="shared" si="960"/>
        <v>6.1116599718851505</v>
      </c>
      <c r="BH1014" s="51">
        <f t="shared" si="940"/>
        <v>-8.9372220918057417E-3</v>
      </c>
      <c r="BI1014" s="51">
        <f t="shared" si="941"/>
        <v>-8.3784965638078024E-2</v>
      </c>
    </row>
    <row r="1015" spans="1:61" ht="12.75" customHeight="1" x14ac:dyDescent="0.2">
      <c r="A1015" s="45">
        <f t="shared" si="942"/>
        <v>989</v>
      </c>
      <c r="B1015" s="57">
        <f t="shared" si="961"/>
        <v>9.6763882230386872E-2</v>
      </c>
      <c r="C1015" s="16">
        <f t="shared" si="943"/>
        <v>8.5457828808728209E-2</v>
      </c>
      <c r="D1015" s="34">
        <f t="shared" si="944"/>
        <v>1</v>
      </c>
      <c r="E1015" s="49">
        <f t="shared" si="962"/>
        <v>7.3984947543000557E-2</v>
      </c>
      <c r="F1015" s="49">
        <f t="shared" si="945"/>
        <v>4.2769955090848237E-2</v>
      </c>
      <c r="G1015" s="20">
        <f t="shared" si="916"/>
        <v>4.2769955090848237E-2</v>
      </c>
      <c r="H1015" s="49">
        <f t="shared" si="946"/>
        <v>30.031787041020777</v>
      </c>
      <c r="I1015" s="20">
        <f t="shared" si="917"/>
        <v>30.031787041020777</v>
      </c>
      <c r="J1015" s="57">
        <f t="shared" si="947"/>
        <v>0</v>
      </c>
      <c r="K1015" s="16">
        <f t="shared" si="918"/>
        <v>30.031787041020777</v>
      </c>
      <c r="L1015" s="34">
        <f t="shared" si="948"/>
        <v>1</v>
      </c>
      <c r="M1015" s="49">
        <f t="shared" si="963"/>
        <v>59.96824057299807</v>
      </c>
      <c r="N1015" s="20">
        <f t="shared" si="964"/>
        <v>59.96824057299807</v>
      </c>
      <c r="O1015" s="16">
        <f t="shared" si="949"/>
        <v>30.03175942700193</v>
      </c>
      <c r="P1015" s="49">
        <f t="shared" si="965"/>
        <v>4.2769955090848237E-2</v>
      </c>
      <c r="Q1015" s="20">
        <f t="shared" si="919"/>
        <v>4.2769955090848237E-2</v>
      </c>
      <c r="R1015" s="49">
        <f t="shared" si="966"/>
        <v>8.5457828809200526E-2</v>
      </c>
      <c r="S1015" s="20">
        <f t="shared" si="920"/>
        <v>8.5457828809200526E-2</v>
      </c>
      <c r="T1015" s="57">
        <f t="shared" si="967"/>
        <v>-8.3784965638078024E-2</v>
      </c>
      <c r="U1015" s="16">
        <f t="shared" si="950"/>
        <v>-9.8000180950774674E-3</v>
      </c>
      <c r="V1015" s="16">
        <f t="shared" si="968"/>
        <v>-9.8000180950774674E-3</v>
      </c>
      <c r="W1015" s="34">
        <f t="shared" si="921"/>
        <v>4</v>
      </c>
      <c r="X1015" s="49">
        <f t="shared" si="969"/>
        <v>59.968213443482533</v>
      </c>
      <c r="Y1015" s="20">
        <f t="shared" si="970"/>
        <v>59.968213443482533</v>
      </c>
      <c r="Z1015" s="16">
        <f t="shared" si="951"/>
        <v>30.031786556517467</v>
      </c>
      <c r="AA1015" s="49">
        <f t="shared" si="922"/>
        <v>-5.6652946127612137E-3</v>
      </c>
      <c r="AB1015" s="20">
        <f t="shared" si="952"/>
        <v>359.99433470538725</v>
      </c>
      <c r="AC1015" s="49">
        <f t="shared" si="953"/>
        <v>1.1319713627922477E-2</v>
      </c>
      <c r="AD1015" s="20">
        <f t="shared" si="954"/>
        <v>359.98868028637207</v>
      </c>
      <c r="AF1015" s="58">
        <f t="shared" si="971"/>
        <v>6.1116599718851505</v>
      </c>
      <c r="AG1015" s="51">
        <f t="shared" si="955"/>
        <v>366.69959831310905</v>
      </c>
      <c r="AH1015" s="16">
        <f t="shared" si="956"/>
        <v>250.02245339530165</v>
      </c>
      <c r="AI1015" s="52">
        <f t="shared" si="923"/>
        <v>159.86273929771178</v>
      </c>
      <c r="AJ1015" s="52">
        <f t="shared" si="957"/>
        <v>4.8435249703629779E-2</v>
      </c>
      <c r="AK1015" s="16">
        <f t="shared" si="972"/>
        <v>47.876362413810625</v>
      </c>
      <c r="AL1015" s="16">
        <f t="shared" si="973"/>
        <v>47.870697119197871</v>
      </c>
      <c r="AM1015" s="32">
        <f t="shared" si="924"/>
        <v>6.1116598824851183</v>
      </c>
      <c r="AN1015" s="32">
        <f t="shared" si="925"/>
        <v>-1.0453540999423667E-3</v>
      </c>
      <c r="AO1015" s="32">
        <f t="shared" si="926"/>
        <v>4.0997381268682345</v>
      </c>
      <c r="AP1015" s="32">
        <f t="shared" si="927"/>
        <v>-1.0453540999423667E-3</v>
      </c>
      <c r="AQ1015" s="32">
        <f t="shared" si="928"/>
        <v>4.5326078376891319</v>
      </c>
      <c r="AR1015" s="56">
        <f t="shared" si="974"/>
        <v>5370.2567513132899</v>
      </c>
      <c r="AS1015" s="56">
        <f t="shared" si="974"/>
        <v>-0.4065360362892716</v>
      </c>
      <c r="AT1015" s="56">
        <f t="shared" si="974"/>
        <v>2383.298781586343</v>
      </c>
      <c r="AU1015" s="55">
        <f t="shared" si="959"/>
        <v>0.31005890174502254</v>
      </c>
      <c r="AV1015" s="56">
        <f t="shared" si="929"/>
        <v>11549.079632747655</v>
      </c>
      <c r="AW1015" s="53">
        <f t="shared" si="930"/>
        <v>1.0321669114000639E-2</v>
      </c>
      <c r="AX1015" s="53">
        <f t="shared" si="931"/>
        <v>9.6763903830264592E-2</v>
      </c>
      <c r="AY1015" s="56">
        <f t="shared" si="932"/>
        <v>676.61256441614216</v>
      </c>
      <c r="AZ1015" s="56">
        <f t="shared" si="933"/>
        <v>399.65684824427944</v>
      </c>
      <c r="BA1015" s="53">
        <f t="shared" si="934"/>
        <v>7.4403432051347793E-3</v>
      </c>
      <c r="BB1015" s="56">
        <f t="shared" si="935"/>
        <v>277.13803953849526</v>
      </c>
      <c r="BC1015" s="56">
        <f t="shared" si="936"/>
        <v>-0.182323366632545</v>
      </c>
      <c r="BD1015" s="53">
        <f t="shared" si="937"/>
        <v>-1.6294644438987508E-7</v>
      </c>
      <c r="BE1015" s="32">
        <f t="shared" si="938"/>
        <v>6.1116598089387058</v>
      </c>
      <c r="BF1015" s="53">
        <f t="shared" si="939"/>
        <v>1.5286455619379463E-6</v>
      </c>
      <c r="BG1015" s="51">
        <f t="shared" si="960"/>
        <v>6.1116613375842679</v>
      </c>
      <c r="BH1015" s="51">
        <f t="shared" si="940"/>
        <v>-8.93722209149048E-3</v>
      </c>
      <c r="BI1015" s="51">
        <f t="shared" si="941"/>
        <v>-8.3784946932435392E-2</v>
      </c>
    </row>
    <row r="1016" spans="1:61" ht="12.75" customHeight="1" x14ac:dyDescent="0.2">
      <c r="A1016" s="45">
        <f t="shared" si="942"/>
        <v>990</v>
      </c>
      <c r="B1016" s="57">
        <f t="shared" si="961"/>
        <v>9.6763903830264592E-2</v>
      </c>
      <c r="C1016" s="16">
        <f t="shared" si="943"/>
        <v>8.5444190202338177E-2</v>
      </c>
      <c r="D1016" s="34">
        <f t="shared" si="944"/>
        <v>1</v>
      </c>
      <c r="E1016" s="49">
        <f t="shared" si="962"/>
        <v>7.3973119700161558E-2</v>
      </c>
      <c r="F1016" s="49">
        <f t="shared" si="945"/>
        <v>4.2763164256436344E-2</v>
      </c>
      <c r="G1016" s="20">
        <f t="shared" si="916"/>
        <v>4.2763164256436344E-2</v>
      </c>
      <c r="H1016" s="49">
        <f t="shared" si="946"/>
        <v>30.031814161737973</v>
      </c>
      <c r="I1016" s="20">
        <f t="shared" si="917"/>
        <v>30.031814161737973</v>
      </c>
      <c r="J1016" s="57">
        <f t="shared" si="947"/>
        <v>0</v>
      </c>
      <c r="K1016" s="16">
        <f t="shared" si="918"/>
        <v>30.031814161737973</v>
      </c>
      <c r="L1016" s="34">
        <f t="shared" si="948"/>
        <v>1</v>
      </c>
      <c r="M1016" s="49">
        <f t="shared" si="963"/>
        <v>59.968213443482519</v>
      </c>
      <c r="N1016" s="20">
        <f t="shared" si="964"/>
        <v>59.968213443482519</v>
      </c>
      <c r="O1016" s="16">
        <f t="shared" si="949"/>
        <v>30.031786556517481</v>
      </c>
      <c r="P1016" s="49">
        <f t="shared" si="965"/>
        <v>4.2763164256436344E-2</v>
      </c>
      <c r="Q1016" s="20">
        <f t="shared" si="919"/>
        <v>4.2763164256436344E-2</v>
      </c>
      <c r="R1016" s="49">
        <f t="shared" si="966"/>
        <v>8.5444190200701348E-2</v>
      </c>
      <c r="S1016" s="20">
        <f t="shared" si="920"/>
        <v>8.5444190200701348E-2</v>
      </c>
      <c r="T1016" s="57">
        <f t="shared" si="967"/>
        <v>-8.3784946932435392E-2</v>
      </c>
      <c r="U1016" s="16">
        <f t="shared" si="950"/>
        <v>-9.8118272322738342E-3</v>
      </c>
      <c r="V1016" s="16">
        <f t="shared" si="968"/>
        <v>-9.8118272322738342E-3</v>
      </c>
      <c r="W1016" s="34">
        <f t="shared" si="921"/>
        <v>4</v>
      </c>
      <c r="X1016" s="49">
        <f t="shared" si="969"/>
        <v>59.968186323934241</v>
      </c>
      <c r="Y1016" s="20">
        <f t="shared" si="970"/>
        <v>59.968186323934241</v>
      </c>
      <c r="Z1016" s="16">
        <f t="shared" si="951"/>
        <v>30.031813676065759</v>
      </c>
      <c r="AA1016" s="49">
        <f t="shared" si="922"/>
        <v>-5.672127555854045E-3</v>
      </c>
      <c r="AB1016" s="20">
        <f t="shared" si="952"/>
        <v>359.99432787244416</v>
      </c>
      <c r="AC1016" s="49">
        <f t="shared" si="953"/>
        <v>1.1333357144297415E-2</v>
      </c>
      <c r="AD1016" s="20">
        <f t="shared" si="954"/>
        <v>359.98866664285572</v>
      </c>
      <c r="AF1016" s="58">
        <f t="shared" si="971"/>
        <v>6.1116613375842679</v>
      </c>
      <c r="AG1016" s="51">
        <f t="shared" si="955"/>
        <v>366.69968025505608</v>
      </c>
      <c r="AH1016" s="16">
        <f t="shared" si="956"/>
        <v>250.02250926481099</v>
      </c>
      <c r="AI1016" s="52">
        <f t="shared" si="923"/>
        <v>159.86281074292549</v>
      </c>
      <c r="AJ1016" s="52">
        <f t="shared" si="957"/>
        <v>4.8435291812268133E-2</v>
      </c>
      <c r="AK1016" s="16">
        <f t="shared" si="972"/>
        <v>47.924797705622893</v>
      </c>
      <c r="AL1016" s="16">
        <f t="shared" si="973"/>
        <v>47.919125578067053</v>
      </c>
      <c r="AM1016" s="32">
        <f t="shared" si="924"/>
        <v>6.1116612479686294</v>
      </c>
      <c r="AN1016" s="32">
        <f t="shared" si="925"/>
        <v>-1.0466139978033563E-3</v>
      </c>
      <c r="AO1016" s="32">
        <f t="shared" si="926"/>
        <v>4.0959064543816757</v>
      </c>
      <c r="AP1016" s="32">
        <f t="shared" si="927"/>
        <v>-1.0466139978033563E-3</v>
      </c>
      <c r="AQ1016" s="32">
        <f t="shared" si="928"/>
        <v>4.5360724781330379</v>
      </c>
      <c r="AR1016" s="56">
        <f t="shared" si="974"/>
        <v>5374.3526577676712</v>
      </c>
      <c r="AS1016" s="56">
        <f t="shared" si="974"/>
        <v>-0.40758265028707497</v>
      </c>
      <c r="AT1016" s="56">
        <f t="shared" si="974"/>
        <v>2387.8348540644761</v>
      </c>
      <c r="AU1016" s="55">
        <f t="shared" si="959"/>
        <v>0.31005890174502254</v>
      </c>
      <c r="AV1016" s="56">
        <f t="shared" si="929"/>
        <v>11549.084794215962</v>
      </c>
      <c r="AW1016" s="53">
        <f t="shared" si="930"/>
        <v>1.0321673726919564E-2</v>
      </c>
      <c r="AX1016" s="53">
        <f t="shared" si="931"/>
        <v>9.676392545292993E-2</v>
      </c>
      <c r="AY1016" s="56">
        <f t="shared" si="932"/>
        <v>676.61241322170724</v>
      </c>
      <c r="AZ1016" s="56">
        <f t="shared" si="933"/>
        <v>399.65702685731372</v>
      </c>
      <c r="BA1016" s="53">
        <f t="shared" si="934"/>
        <v>7.4403432051347793E-3</v>
      </c>
      <c r="BB1016" s="56">
        <f t="shared" si="935"/>
        <v>277.1381633959154</v>
      </c>
      <c r="BC1016" s="56">
        <f t="shared" si="936"/>
        <v>-0.18277703152187996</v>
      </c>
      <c r="BD1016" s="53">
        <f t="shared" si="937"/>
        <v>-1.6335189478291571E-7</v>
      </c>
      <c r="BE1016" s="32">
        <f t="shared" si="938"/>
        <v>6.1116611742323732</v>
      </c>
      <c r="BF1016" s="53">
        <f t="shared" si="939"/>
        <v>1.5304875978213549E-6</v>
      </c>
      <c r="BG1016" s="51">
        <f t="shared" si="960"/>
        <v>6.1116627047199712</v>
      </c>
      <c r="BH1016" s="51">
        <f t="shared" si="940"/>
        <v>-8.9372220911752218E-3</v>
      </c>
      <c r="BI1016" s="51">
        <f t="shared" si="941"/>
        <v>-8.3784928207070133E-2</v>
      </c>
    </row>
    <row r="1017" spans="1:61" ht="12.75" customHeight="1" x14ac:dyDescent="0.2">
      <c r="A1017" s="45">
        <f t="shared" si="942"/>
        <v>991</v>
      </c>
      <c r="B1017" s="57">
        <f t="shared" si="961"/>
        <v>9.676392545292993E-2</v>
      </c>
      <c r="C1017" s="16">
        <f t="shared" si="943"/>
        <v>8.5430568308652255E-2</v>
      </c>
      <c r="D1017" s="34">
        <f t="shared" si="944"/>
        <v>1</v>
      </c>
      <c r="E1017" s="49">
        <f t="shared" si="962"/>
        <v>7.3961306340187105E-2</v>
      </c>
      <c r="F1017" s="49">
        <f t="shared" si="945"/>
        <v>4.275638176237153E-2</v>
      </c>
      <c r="G1017" s="20">
        <f t="shared" si="916"/>
        <v>4.275638176237153E-2</v>
      </c>
      <c r="H1017" s="49">
        <f t="shared" si="946"/>
        <v>30.03184127250011</v>
      </c>
      <c r="I1017" s="20">
        <f t="shared" si="917"/>
        <v>30.03184127250011</v>
      </c>
      <c r="J1017" s="57">
        <f t="shared" si="947"/>
        <v>0</v>
      </c>
      <c r="K1017" s="16">
        <f t="shared" si="918"/>
        <v>30.03184127250011</v>
      </c>
      <c r="L1017" s="34">
        <f t="shared" si="948"/>
        <v>1</v>
      </c>
      <c r="M1017" s="49">
        <f t="shared" si="963"/>
        <v>59.968186323934241</v>
      </c>
      <c r="N1017" s="20">
        <f t="shared" si="964"/>
        <v>59.968186323934241</v>
      </c>
      <c r="O1017" s="16">
        <f t="shared" si="949"/>
        <v>30.031813676065759</v>
      </c>
      <c r="P1017" s="49">
        <f t="shared" si="965"/>
        <v>4.2756381762371523E-2</v>
      </c>
      <c r="Q1017" s="20">
        <f t="shared" si="919"/>
        <v>4.2756381762371523E-2</v>
      </c>
      <c r="R1017" s="49">
        <f t="shared" si="966"/>
        <v>8.5430568305648089E-2</v>
      </c>
      <c r="S1017" s="20">
        <f t="shared" si="920"/>
        <v>8.5430568305648089E-2</v>
      </c>
      <c r="T1017" s="57">
        <f t="shared" si="967"/>
        <v>-8.3784928207070133E-2</v>
      </c>
      <c r="U1017" s="16">
        <f t="shared" si="950"/>
        <v>-9.8236218668830283E-3</v>
      </c>
      <c r="V1017" s="16">
        <f t="shared" si="968"/>
        <v>-9.8236218668830283E-3</v>
      </c>
      <c r="W1017" s="34">
        <f t="shared" si="921"/>
        <v>4</v>
      </c>
      <c r="X1017" s="49">
        <f t="shared" si="969"/>
        <v>59.968159214340972</v>
      </c>
      <c r="Y1017" s="20">
        <f t="shared" si="970"/>
        <v>59.968159214340972</v>
      </c>
      <c r="Z1017" s="16">
        <f t="shared" si="951"/>
        <v>30.031840785659028</v>
      </c>
      <c r="AA1017" s="49">
        <f t="shared" si="922"/>
        <v>-5.678952127766348E-3</v>
      </c>
      <c r="AB1017" s="20">
        <f t="shared" si="952"/>
        <v>359.99432104787223</v>
      </c>
      <c r="AC1017" s="49">
        <f t="shared" si="953"/>
        <v>1.1346983902520568E-2</v>
      </c>
      <c r="AD1017" s="20">
        <f t="shared" si="954"/>
        <v>359.98865301609749</v>
      </c>
      <c r="AF1017" s="58">
        <f t="shared" si="971"/>
        <v>6.1116627047199712</v>
      </c>
      <c r="AG1017" s="51">
        <f t="shared" si="955"/>
        <v>366.69976228319825</v>
      </c>
      <c r="AH1017" s="16">
        <f t="shared" si="956"/>
        <v>250.02256519308975</v>
      </c>
      <c r="AI1017" s="52">
        <f t="shared" si="923"/>
        <v>159.86288226330871</v>
      </c>
      <c r="AJ1017" s="52">
        <f t="shared" si="957"/>
        <v>4.8435333890154197E-2</v>
      </c>
      <c r="AK1017" s="16">
        <f t="shared" si="972"/>
        <v>47.973233039513048</v>
      </c>
      <c r="AL1017" s="16">
        <f t="shared" si="973"/>
        <v>47.967554087385281</v>
      </c>
      <c r="AM1017" s="32">
        <f t="shared" si="924"/>
        <v>6.1116626148887319</v>
      </c>
      <c r="AN1017" s="32">
        <f t="shared" si="925"/>
        <v>-1.047872349502391E-3</v>
      </c>
      <c r="AO1017" s="32">
        <f t="shared" si="926"/>
        <v>4.0920718509330127</v>
      </c>
      <c r="AP1017" s="32">
        <f t="shared" si="927"/>
        <v>-1.047872349502391E-3</v>
      </c>
      <c r="AQ1017" s="32">
        <f t="shared" si="928"/>
        <v>4.5395338841152224</v>
      </c>
      <c r="AR1017" s="56">
        <f t="shared" si="974"/>
        <v>5378.4447296186045</v>
      </c>
      <c r="AS1017" s="56">
        <f t="shared" si="974"/>
        <v>-0.40863052263657734</v>
      </c>
      <c r="AT1017" s="56">
        <f t="shared" si="974"/>
        <v>2392.3743879485914</v>
      </c>
      <c r="AU1017" s="55">
        <f t="shared" si="959"/>
        <v>0.31005890174502254</v>
      </c>
      <c r="AV1017" s="56">
        <f t="shared" si="929"/>
        <v>11549.089961114794</v>
      </c>
      <c r="AW1017" s="53">
        <f t="shared" si="930"/>
        <v>1.0321678344691873E-2</v>
      </c>
      <c r="AX1017" s="53">
        <f t="shared" si="931"/>
        <v>9.67639470983402E-2</v>
      </c>
      <c r="AY1017" s="56">
        <f t="shared" si="932"/>
        <v>676.61226186829799</v>
      </c>
      <c r="AZ1017" s="56">
        <f t="shared" si="933"/>
        <v>399.65720565827178</v>
      </c>
      <c r="BA1017" s="53">
        <f t="shared" si="934"/>
        <v>7.4403432051347793E-3</v>
      </c>
      <c r="BB1017" s="56">
        <f t="shared" si="935"/>
        <v>277.13828738364936</v>
      </c>
      <c r="BC1017" s="56">
        <f t="shared" si="936"/>
        <v>-0.18323117362314179</v>
      </c>
      <c r="BD1017" s="53">
        <f t="shared" si="937"/>
        <v>-1.6375777167086009E-7</v>
      </c>
      <c r="BE1017" s="32">
        <f t="shared" si="938"/>
        <v>6.1116625409621994</v>
      </c>
      <c r="BF1017" s="53">
        <f t="shared" si="939"/>
        <v>1.5323273715338444E-6</v>
      </c>
      <c r="BG1017" s="51">
        <f t="shared" si="960"/>
        <v>6.1116640732895711</v>
      </c>
      <c r="BH1017" s="51">
        <f t="shared" si="940"/>
        <v>-8.9372220908599739E-3</v>
      </c>
      <c r="BI1017" s="51">
        <f t="shared" si="941"/>
        <v>-8.3784909462019122E-2</v>
      </c>
    </row>
    <row r="1018" spans="1:61" ht="12.75" customHeight="1" x14ac:dyDescent="0.2">
      <c r="A1018" s="45">
        <f t="shared" si="942"/>
        <v>992</v>
      </c>
      <c r="B1018" s="57">
        <f t="shared" si="961"/>
        <v>9.67639470983402E-2</v>
      </c>
      <c r="C1018" s="16">
        <f t="shared" si="943"/>
        <v>8.5416963195825701E-2</v>
      </c>
      <c r="D1018" s="34">
        <f t="shared" si="944"/>
        <v>1</v>
      </c>
      <c r="E1018" s="49">
        <f t="shared" si="962"/>
        <v>7.394950752205795E-2</v>
      </c>
      <c r="F1018" s="49">
        <f t="shared" si="945"/>
        <v>4.2749607642806775E-2</v>
      </c>
      <c r="G1018" s="20">
        <f t="shared" si="916"/>
        <v>4.2749607642806775E-2</v>
      </c>
      <c r="H1018" s="49">
        <f t="shared" si="946"/>
        <v>30.031868373319458</v>
      </c>
      <c r="I1018" s="20">
        <f t="shared" si="917"/>
        <v>30.031868373319458</v>
      </c>
      <c r="J1018" s="57">
        <f t="shared" si="947"/>
        <v>0</v>
      </c>
      <c r="K1018" s="16">
        <f t="shared" si="918"/>
        <v>30.031868373319458</v>
      </c>
      <c r="L1018" s="34">
        <f t="shared" si="948"/>
        <v>1</v>
      </c>
      <c r="M1018" s="49">
        <f t="shared" si="963"/>
        <v>59.968159214340957</v>
      </c>
      <c r="N1018" s="20">
        <f t="shared" si="964"/>
        <v>59.968159214340957</v>
      </c>
      <c r="O1018" s="16">
        <f t="shared" si="949"/>
        <v>30.031840785659043</v>
      </c>
      <c r="P1018" s="49">
        <f t="shared" si="965"/>
        <v>4.2749607642806796E-2</v>
      </c>
      <c r="Q1018" s="20">
        <f t="shared" si="919"/>
        <v>4.2749607642806796E-2</v>
      </c>
      <c r="R1018" s="49">
        <f t="shared" si="966"/>
        <v>8.541696319602303E-2</v>
      </c>
      <c r="S1018" s="20">
        <f t="shared" si="920"/>
        <v>8.541696319602303E-2</v>
      </c>
      <c r="T1018" s="57">
        <f t="shared" si="967"/>
        <v>-8.3784909462019122E-2</v>
      </c>
      <c r="U1018" s="16">
        <f t="shared" si="950"/>
        <v>-9.835401939961172E-3</v>
      </c>
      <c r="V1018" s="16">
        <f t="shared" si="968"/>
        <v>-9.835401939961172E-3</v>
      </c>
      <c r="W1018" s="34">
        <f t="shared" si="921"/>
        <v>4</v>
      </c>
      <c r="X1018" s="49">
        <f t="shared" si="969"/>
        <v>59.968132114690448</v>
      </c>
      <c r="Y1018" s="20">
        <f t="shared" si="970"/>
        <v>59.968132114690448</v>
      </c>
      <c r="Z1018" s="16">
        <f t="shared" si="951"/>
        <v>30.031867885309552</v>
      </c>
      <c r="AA1018" s="49">
        <f t="shared" si="922"/>
        <v>-5.685768294390282E-3</v>
      </c>
      <c r="AB1018" s="20">
        <f t="shared" si="952"/>
        <v>359.99431423170563</v>
      </c>
      <c r="AC1018" s="49">
        <f t="shared" si="953"/>
        <v>1.1360593802480799E-2</v>
      </c>
      <c r="AD1018" s="20">
        <f t="shared" si="954"/>
        <v>359.98863940619754</v>
      </c>
      <c r="AF1018" s="58">
        <f t="shared" si="971"/>
        <v>6.1116640732895711</v>
      </c>
      <c r="AG1018" s="51">
        <f t="shared" si="955"/>
        <v>366.69984439737425</v>
      </c>
      <c r="AH1018" s="16">
        <f t="shared" si="956"/>
        <v>250.02262118002793</v>
      </c>
      <c r="AI1018" s="52">
        <f t="shared" si="923"/>
        <v>159.86295385872091</v>
      </c>
      <c r="AJ1018" s="52">
        <f t="shared" si="957"/>
        <v>4.8435375937174285E-2</v>
      </c>
      <c r="AK1018" s="16">
        <f t="shared" si="972"/>
        <v>48.021668415450222</v>
      </c>
      <c r="AL1018" s="16">
        <f t="shared" si="973"/>
        <v>48.015982647155852</v>
      </c>
      <c r="AM1018" s="32">
        <f t="shared" si="924"/>
        <v>6.1116639832427389</v>
      </c>
      <c r="AN1018" s="32">
        <f t="shared" si="925"/>
        <v>-1.0491291487513947E-3</v>
      </c>
      <c r="AO1018" s="32">
        <f t="shared" si="926"/>
        <v>4.0882343192465695</v>
      </c>
      <c r="AP1018" s="32">
        <f t="shared" si="927"/>
        <v>-1.0491291487513947E-3</v>
      </c>
      <c r="AQ1018" s="32">
        <f t="shared" si="928"/>
        <v>4.5429920531518704</v>
      </c>
      <c r="AR1018" s="56">
        <f t="shared" si="974"/>
        <v>5382.5329639378515</v>
      </c>
      <c r="AS1018" s="56">
        <f t="shared" si="974"/>
        <v>-0.40967965178532872</v>
      </c>
      <c r="AT1018" s="56">
        <f t="shared" si="974"/>
        <v>2396.9173800017434</v>
      </c>
      <c r="AU1018" s="55">
        <f t="shared" si="959"/>
        <v>0.31005890174502254</v>
      </c>
      <c r="AV1018" s="56">
        <f t="shared" si="929"/>
        <v>11549.095133434001</v>
      </c>
      <c r="AW1018" s="53">
        <f t="shared" si="930"/>
        <v>1.0321682967308487E-2</v>
      </c>
      <c r="AX1018" s="53">
        <f t="shared" si="931"/>
        <v>9.6763968766452907E-2</v>
      </c>
      <c r="AY1018" s="56">
        <f t="shared" si="932"/>
        <v>676.61211035621193</v>
      </c>
      <c r="AZ1018" s="56">
        <f t="shared" si="933"/>
        <v>399.65738464680226</v>
      </c>
      <c r="BA1018" s="53">
        <f t="shared" si="934"/>
        <v>7.4403432051347793E-3</v>
      </c>
      <c r="BB1018" s="56">
        <f t="shared" si="935"/>
        <v>277.13841150145356</v>
      </c>
      <c r="BC1018" s="56">
        <f t="shared" si="936"/>
        <v>-0.1836857920438888</v>
      </c>
      <c r="BD1018" s="53">
        <f t="shared" si="937"/>
        <v>-1.6416407425611327E-7</v>
      </c>
      <c r="BE1018" s="32">
        <f t="shared" si="938"/>
        <v>6.1116639091254967</v>
      </c>
      <c r="BF1018" s="53">
        <f t="shared" si="939"/>
        <v>1.5341648738811165E-6</v>
      </c>
      <c r="BG1018" s="51">
        <f t="shared" si="960"/>
        <v>6.111665443290371</v>
      </c>
      <c r="BH1018" s="51">
        <f t="shared" si="940"/>
        <v>-8.9372220905447365E-3</v>
      </c>
      <c r="BI1018" s="51">
        <f t="shared" si="941"/>
        <v>-8.3784890697319286E-2</v>
      </c>
    </row>
    <row r="1019" spans="1:61" ht="12.75" customHeight="1" x14ac:dyDescent="0.2">
      <c r="A1019" s="45">
        <f t="shared" si="942"/>
        <v>993</v>
      </c>
      <c r="B1019" s="57">
        <f t="shared" si="961"/>
        <v>9.6763968766452907E-2</v>
      </c>
      <c r="C1019" s="16">
        <f t="shared" si="943"/>
        <v>8.5403374963959777E-2</v>
      </c>
      <c r="D1019" s="34">
        <f t="shared" si="944"/>
        <v>1</v>
      </c>
      <c r="E1019" s="49">
        <f t="shared" si="962"/>
        <v>7.3937723332411817E-2</v>
      </c>
      <c r="F1019" s="49">
        <f t="shared" si="945"/>
        <v>4.2742841947883602E-2</v>
      </c>
      <c r="G1019" s="20">
        <f t="shared" si="916"/>
        <v>4.2742841947883602E-2</v>
      </c>
      <c r="H1019" s="49">
        <f t="shared" si="946"/>
        <v>30.031895464208333</v>
      </c>
      <c r="I1019" s="20">
        <f t="shared" si="917"/>
        <v>30.031895464208333</v>
      </c>
      <c r="J1019" s="57">
        <f t="shared" si="947"/>
        <v>0</v>
      </c>
      <c r="K1019" s="16">
        <f t="shared" si="918"/>
        <v>30.031895464208333</v>
      </c>
      <c r="L1019" s="34">
        <f t="shared" si="948"/>
        <v>1</v>
      </c>
      <c r="M1019" s="49">
        <f t="shared" si="963"/>
        <v>59.968132114690448</v>
      </c>
      <c r="N1019" s="20">
        <f t="shared" si="964"/>
        <v>59.968132114690448</v>
      </c>
      <c r="O1019" s="16">
        <f t="shared" si="949"/>
        <v>30.031867885309552</v>
      </c>
      <c r="P1019" s="49">
        <f t="shared" si="965"/>
        <v>4.2742841947883595E-2</v>
      </c>
      <c r="Q1019" s="20">
        <f t="shared" si="919"/>
        <v>4.2742841947883595E-2</v>
      </c>
      <c r="R1019" s="49">
        <f t="shared" si="966"/>
        <v>8.5403374965232745E-2</v>
      </c>
      <c r="S1019" s="20">
        <f t="shared" si="920"/>
        <v>8.5403374965232745E-2</v>
      </c>
      <c r="T1019" s="57">
        <f t="shared" si="967"/>
        <v>-8.3784890697319286E-2</v>
      </c>
      <c r="U1019" s="16">
        <f t="shared" si="950"/>
        <v>-9.8471673649074692E-3</v>
      </c>
      <c r="V1019" s="16">
        <f t="shared" si="968"/>
        <v>-9.8471673649074692E-3</v>
      </c>
      <c r="W1019" s="34">
        <f t="shared" si="921"/>
        <v>4</v>
      </c>
      <c r="X1019" s="49">
        <f t="shared" si="969"/>
        <v>59.968105024970356</v>
      </c>
      <c r="Y1019" s="20">
        <f t="shared" si="970"/>
        <v>59.968105024970356</v>
      </c>
      <c r="Z1019" s="16">
        <f t="shared" si="951"/>
        <v>30.031894975029644</v>
      </c>
      <c r="AA1019" s="49">
        <f t="shared" si="922"/>
        <v>-5.6925760056296395E-3</v>
      </c>
      <c r="AB1019" s="20">
        <f t="shared" si="952"/>
        <v>359.99430742399437</v>
      </c>
      <c r="AC1019" s="49">
        <f t="shared" si="953"/>
        <v>1.1374186808568618E-2</v>
      </c>
      <c r="AD1019" s="20">
        <f t="shared" si="954"/>
        <v>359.98862581319145</v>
      </c>
      <c r="AF1019" s="58">
        <f t="shared" si="971"/>
        <v>6.111665443290371</v>
      </c>
      <c r="AG1019" s="51">
        <f t="shared" si="955"/>
        <v>366.69992659742229</v>
      </c>
      <c r="AH1019" s="16">
        <f t="shared" si="956"/>
        <v>250.02267722551522</v>
      </c>
      <c r="AI1019" s="52">
        <f t="shared" si="923"/>
        <v>159.86302552902109</v>
      </c>
      <c r="AJ1019" s="52">
        <f t="shared" si="957"/>
        <v>4.8435417953498927E-2</v>
      </c>
      <c r="AK1019" s="16">
        <f t="shared" si="972"/>
        <v>48.070103833403721</v>
      </c>
      <c r="AL1019" s="16">
        <f t="shared" si="973"/>
        <v>48.064411257398092</v>
      </c>
      <c r="AM1019" s="32">
        <f t="shared" si="924"/>
        <v>6.1116653530279557</v>
      </c>
      <c r="AN1019" s="32">
        <f t="shared" si="925"/>
        <v>-1.0503843863121514E-3</v>
      </c>
      <c r="AO1019" s="32">
        <f t="shared" si="926"/>
        <v>4.0843938620475004</v>
      </c>
      <c r="AP1019" s="32">
        <f t="shared" si="927"/>
        <v>-1.0503843863121514E-3</v>
      </c>
      <c r="AQ1019" s="32">
        <f t="shared" si="928"/>
        <v>4.5464469827625873</v>
      </c>
      <c r="AR1019" s="56">
        <f t="shared" ref="AR1019:AT1024" si="975">AR1018+AO1019</f>
        <v>5386.6173577998989</v>
      </c>
      <c r="AS1019" s="56">
        <f t="shared" si="975"/>
        <v>-0.41073003617164089</v>
      </c>
      <c r="AT1019" s="56">
        <f t="shared" si="975"/>
        <v>2401.4638269845059</v>
      </c>
      <c r="AU1019" s="55">
        <f t="shared" si="959"/>
        <v>0.31005890174502254</v>
      </c>
      <c r="AV1019" s="56">
        <f t="shared" si="929"/>
        <v>11549.100311163393</v>
      </c>
      <c r="AW1019" s="53">
        <f t="shared" si="930"/>
        <v>1.0321687594760305E-2</v>
      </c>
      <c r="AX1019" s="53">
        <f t="shared" si="931"/>
        <v>9.6763990457225349E-2</v>
      </c>
      <c r="AY1019" s="56">
        <f t="shared" si="932"/>
        <v>676.61195868574805</v>
      </c>
      <c r="AZ1019" s="56">
        <f t="shared" si="933"/>
        <v>399.65756382255273</v>
      </c>
      <c r="BA1019" s="53">
        <f t="shared" si="934"/>
        <v>7.4403432051347793E-3</v>
      </c>
      <c r="BB1019" s="56">
        <f t="shared" si="935"/>
        <v>277.13853574908359</v>
      </c>
      <c r="BC1019" s="56">
        <f t="shared" si="936"/>
        <v>-0.18414088588826871</v>
      </c>
      <c r="BD1019" s="53">
        <f t="shared" si="937"/>
        <v>-1.6457080173803213E-7</v>
      </c>
      <c r="BE1019" s="32">
        <f t="shared" si="938"/>
        <v>6.1116652787195695</v>
      </c>
      <c r="BF1019" s="53">
        <f t="shared" si="939"/>
        <v>1.5360000913548371E-6</v>
      </c>
      <c r="BG1019" s="51">
        <f t="shared" si="960"/>
        <v>6.1116668147196611</v>
      </c>
      <c r="BH1019" s="51">
        <f t="shared" si="940"/>
        <v>-8.9372220902295147E-3</v>
      </c>
      <c r="BI1019" s="51">
        <f t="shared" si="941"/>
        <v>-8.3784871913007666E-2</v>
      </c>
    </row>
    <row r="1020" spans="1:61" ht="12.75" customHeight="1" x14ac:dyDescent="0.2">
      <c r="A1020" s="45">
        <f t="shared" si="942"/>
        <v>994</v>
      </c>
      <c r="B1020" s="57">
        <f t="shared" si="961"/>
        <v>9.6763990457225349E-2</v>
      </c>
      <c r="C1020" s="16">
        <f t="shared" si="943"/>
        <v>8.5389803648695306E-2</v>
      </c>
      <c r="D1020" s="34">
        <f t="shared" si="944"/>
        <v>1</v>
      </c>
      <c r="E1020" s="49">
        <f t="shared" si="962"/>
        <v>7.3925953802079947E-2</v>
      </c>
      <c r="F1020" s="49">
        <f t="shared" si="945"/>
        <v>4.2736084695482381E-2</v>
      </c>
      <c r="G1020" s="20">
        <f t="shared" si="916"/>
        <v>4.2736084695482381E-2</v>
      </c>
      <c r="H1020" s="49">
        <f t="shared" si="946"/>
        <v>30.031922545179089</v>
      </c>
      <c r="I1020" s="20">
        <f t="shared" si="917"/>
        <v>30.031922545179089</v>
      </c>
      <c r="J1020" s="57">
        <f t="shared" si="947"/>
        <v>0</v>
      </c>
      <c r="K1020" s="16">
        <f t="shared" si="918"/>
        <v>30.031922545179089</v>
      </c>
      <c r="L1020" s="34">
        <f t="shared" si="948"/>
        <v>1</v>
      </c>
      <c r="M1020" s="49">
        <f t="shared" si="963"/>
        <v>59.968105024970356</v>
      </c>
      <c r="N1020" s="20">
        <f t="shared" si="964"/>
        <v>59.968105024970356</v>
      </c>
      <c r="O1020" s="16">
        <f t="shared" si="949"/>
        <v>30.031894975029644</v>
      </c>
      <c r="P1020" s="49">
        <f t="shared" si="965"/>
        <v>4.2736084695482374E-2</v>
      </c>
      <c r="Q1020" s="20">
        <f t="shared" si="919"/>
        <v>4.2736084695482374E-2</v>
      </c>
      <c r="R1020" s="49">
        <f t="shared" si="966"/>
        <v>8.538980364691473E-2</v>
      </c>
      <c r="S1020" s="20">
        <f t="shared" si="920"/>
        <v>8.538980364691473E-2</v>
      </c>
      <c r="T1020" s="57">
        <f t="shared" si="967"/>
        <v>-8.3784871913007666E-2</v>
      </c>
      <c r="U1020" s="16">
        <f t="shared" si="950"/>
        <v>-9.8589181109277196E-3</v>
      </c>
      <c r="V1020" s="16">
        <f t="shared" si="968"/>
        <v>-9.8589181109277196E-3</v>
      </c>
      <c r="W1020" s="34">
        <f t="shared" si="921"/>
        <v>4</v>
      </c>
      <c r="X1020" s="49">
        <f t="shared" si="969"/>
        <v>59.968077945168325</v>
      </c>
      <c r="Y1020" s="20">
        <f t="shared" si="970"/>
        <v>59.968077945168325</v>
      </c>
      <c r="Z1020" s="16">
        <f t="shared" si="951"/>
        <v>30.031922054831675</v>
      </c>
      <c r="AA1020" s="49">
        <f t="shared" si="922"/>
        <v>-5.6993752436494596E-3</v>
      </c>
      <c r="AB1020" s="20">
        <f t="shared" si="952"/>
        <v>359.99430062475636</v>
      </c>
      <c r="AC1020" s="49">
        <f t="shared" si="953"/>
        <v>1.1387762885263589E-2</v>
      </c>
      <c r="AD1020" s="20">
        <f t="shared" si="954"/>
        <v>359.98861223711475</v>
      </c>
      <c r="AF1020" s="58">
        <f t="shared" si="971"/>
        <v>6.1116668147196611</v>
      </c>
      <c r="AG1020" s="51">
        <f t="shared" si="955"/>
        <v>366.70000888317969</v>
      </c>
      <c r="AH1020" s="16">
        <f t="shared" si="956"/>
        <v>250.02273332944071</v>
      </c>
      <c r="AI1020" s="52">
        <f t="shared" si="923"/>
        <v>159.86309727406743</v>
      </c>
      <c r="AJ1020" s="52">
        <f t="shared" si="957"/>
        <v>4.8435459939128123E-2</v>
      </c>
      <c r="AK1020" s="16">
        <f t="shared" si="972"/>
        <v>48.118539293342849</v>
      </c>
      <c r="AL1020" s="16">
        <f t="shared" si="973"/>
        <v>48.112839918099212</v>
      </c>
      <c r="AM1020" s="32">
        <f t="shared" si="924"/>
        <v>6.1116667242416751</v>
      </c>
      <c r="AN1020" s="32">
        <f t="shared" si="925"/>
        <v>-1.0516380588992489E-3</v>
      </c>
      <c r="AO1020" s="32">
        <f t="shared" si="926"/>
        <v>4.0805504820656084</v>
      </c>
      <c r="AP1020" s="32">
        <f t="shared" si="927"/>
        <v>-1.0516380588992489E-3</v>
      </c>
      <c r="AQ1020" s="32">
        <f t="shared" si="928"/>
        <v>4.5498986704669697</v>
      </c>
      <c r="AR1020" s="56">
        <f t="shared" si="975"/>
        <v>5390.6979082819644</v>
      </c>
      <c r="AS1020" s="56">
        <f t="shared" si="975"/>
        <v>-0.41178167423054013</v>
      </c>
      <c r="AT1020" s="56">
        <f t="shared" si="975"/>
        <v>2406.0137256549729</v>
      </c>
      <c r="AU1020" s="55">
        <f t="shared" si="959"/>
        <v>0.31005890174502254</v>
      </c>
      <c r="AV1020" s="56">
        <f t="shared" si="929"/>
        <v>11549.105494292726</v>
      </c>
      <c r="AW1020" s="53">
        <f t="shared" si="930"/>
        <v>1.0321692227038172E-2</v>
      </c>
      <c r="AX1020" s="53">
        <f t="shared" si="931"/>
        <v>9.6764012170614616E-2</v>
      </c>
      <c r="AY1020" s="56">
        <f t="shared" si="932"/>
        <v>676.61180685720672</v>
      </c>
      <c r="AZ1020" s="56">
        <f t="shared" si="933"/>
        <v>399.65774318516856</v>
      </c>
      <c r="BA1020" s="53">
        <f t="shared" si="934"/>
        <v>7.4403432051347793E-3</v>
      </c>
      <c r="BB1020" s="56">
        <f t="shared" si="935"/>
        <v>277.13866012629353</v>
      </c>
      <c r="BC1020" s="56">
        <f t="shared" si="936"/>
        <v>-0.18459645425537019</v>
      </c>
      <c r="BD1020" s="53">
        <f t="shared" si="937"/>
        <v>-1.6497795331145224E-7</v>
      </c>
      <c r="BE1020" s="32">
        <f t="shared" si="938"/>
        <v>6.111666649741708</v>
      </c>
      <c r="BF1020" s="53">
        <f t="shared" si="939"/>
        <v>1.5378330191516049E-6</v>
      </c>
      <c r="BG1020" s="51">
        <f t="shared" si="960"/>
        <v>6.1116681875747272</v>
      </c>
      <c r="BH1020" s="51">
        <f t="shared" si="940"/>
        <v>-8.9372220899143102E-3</v>
      </c>
      <c r="BI1020" s="51">
        <f t="shared" si="941"/>
        <v>-8.3784853109121482E-2</v>
      </c>
    </row>
    <row r="1021" spans="1:61" ht="12.75" customHeight="1" x14ac:dyDescent="0.2">
      <c r="A1021" s="45">
        <f t="shared" si="942"/>
        <v>995</v>
      </c>
      <c r="B1021" s="57">
        <f t="shared" si="961"/>
        <v>9.6764012170614616E-2</v>
      </c>
      <c r="C1021" s="16">
        <f t="shared" si="943"/>
        <v>8.5376249285388894E-2</v>
      </c>
      <c r="D1021" s="34">
        <f t="shared" si="944"/>
        <v>1</v>
      </c>
      <c r="E1021" s="49">
        <f t="shared" si="962"/>
        <v>7.3914198961647457E-2</v>
      </c>
      <c r="F1021" s="49">
        <f t="shared" si="945"/>
        <v>4.2729335903341339E-2</v>
      </c>
      <c r="G1021" s="20">
        <f t="shared" si="916"/>
        <v>4.2729335903341339E-2</v>
      </c>
      <c r="H1021" s="49">
        <f t="shared" si="946"/>
        <v>30.031949616244109</v>
      </c>
      <c r="I1021" s="20">
        <f t="shared" si="917"/>
        <v>30.031949616244109</v>
      </c>
      <c r="J1021" s="57">
        <f t="shared" si="947"/>
        <v>0</v>
      </c>
      <c r="K1021" s="16">
        <f t="shared" si="918"/>
        <v>30.031949616244109</v>
      </c>
      <c r="L1021" s="34">
        <f t="shared" si="948"/>
        <v>1</v>
      </c>
      <c r="M1021" s="49">
        <f t="shared" si="963"/>
        <v>59.968077945168325</v>
      </c>
      <c r="N1021" s="20">
        <f t="shared" si="964"/>
        <v>59.968077945168325</v>
      </c>
      <c r="O1021" s="16">
        <f t="shared" si="949"/>
        <v>30.031922054831675</v>
      </c>
      <c r="P1021" s="49">
        <f t="shared" si="965"/>
        <v>4.2729335903341333E-2</v>
      </c>
      <c r="Q1021" s="20">
        <f t="shared" si="919"/>
        <v>4.2729335903341333E-2</v>
      </c>
      <c r="R1021" s="49">
        <f t="shared" si="966"/>
        <v>8.5376249287568748E-2</v>
      </c>
      <c r="S1021" s="20">
        <f t="shared" si="920"/>
        <v>8.5376249287568748E-2</v>
      </c>
      <c r="T1021" s="57">
        <f t="shared" si="967"/>
        <v>-8.3784853109121482E-2</v>
      </c>
      <c r="U1021" s="16">
        <f t="shared" si="950"/>
        <v>-9.8706541474740256E-3</v>
      </c>
      <c r="V1021" s="16">
        <f t="shared" si="968"/>
        <v>-9.8706541474740256E-3</v>
      </c>
      <c r="W1021" s="34">
        <f t="shared" si="921"/>
        <v>4</v>
      </c>
      <c r="X1021" s="49">
        <f t="shared" si="969"/>
        <v>59.968050875271956</v>
      </c>
      <c r="Y1021" s="20">
        <f t="shared" si="970"/>
        <v>59.968050875271956</v>
      </c>
      <c r="Z1021" s="16">
        <f t="shared" si="951"/>
        <v>30.031949124728044</v>
      </c>
      <c r="AA1021" s="49">
        <f t="shared" si="922"/>
        <v>-5.7061659907571283E-3</v>
      </c>
      <c r="AB1021" s="20">
        <f t="shared" si="952"/>
        <v>359.99429383400923</v>
      </c>
      <c r="AC1021" s="49">
        <f t="shared" si="953"/>
        <v>1.1401321997147057E-2</v>
      </c>
      <c r="AD1021" s="20">
        <f t="shared" si="954"/>
        <v>359.98859867800286</v>
      </c>
      <c r="AF1021" s="58">
        <f t="shared" si="971"/>
        <v>6.1116681875747272</v>
      </c>
      <c r="AG1021" s="51">
        <f t="shared" si="955"/>
        <v>366.70009125448365</v>
      </c>
      <c r="AH1021" s="16">
        <f t="shared" si="956"/>
        <v>250.02278949169343</v>
      </c>
      <c r="AI1021" s="52">
        <f t="shared" si="923"/>
        <v>159.86316909371803</v>
      </c>
      <c r="AJ1021" s="52">
        <f t="shared" si="957"/>
        <v>4.8435501894118715E-2</v>
      </c>
      <c r="AK1021" s="16">
        <f t="shared" si="972"/>
        <v>48.166974795236968</v>
      </c>
      <c r="AL1021" s="16">
        <f t="shared" si="973"/>
        <v>48.161268629246194</v>
      </c>
      <c r="AM1021" s="32">
        <f t="shared" si="924"/>
        <v>6.1116680968811821</v>
      </c>
      <c r="AN1021" s="32">
        <f t="shared" si="925"/>
        <v>-1.0528901632535386E-3</v>
      </c>
      <c r="AO1021" s="32">
        <f t="shared" si="926"/>
        <v>4.0767041820328203</v>
      </c>
      <c r="AP1021" s="32">
        <f t="shared" si="927"/>
        <v>-1.0528901632535386E-3</v>
      </c>
      <c r="AQ1021" s="32">
        <f t="shared" si="928"/>
        <v>4.5533471137868853</v>
      </c>
      <c r="AR1021" s="56">
        <f t="shared" si="975"/>
        <v>5394.7746124639971</v>
      </c>
      <c r="AS1021" s="56">
        <f t="shared" si="975"/>
        <v>-0.41283456439379368</v>
      </c>
      <c r="AT1021" s="56">
        <f t="shared" si="975"/>
        <v>2410.5670727687598</v>
      </c>
      <c r="AU1021" s="55">
        <f t="shared" si="959"/>
        <v>0.31005890174502254</v>
      </c>
      <c r="AV1021" s="56">
        <f t="shared" si="929"/>
        <v>11549.11068281175</v>
      </c>
      <c r="AW1021" s="53">
        <f t="shared" si="930"/>
        <v>1.0321696864132923E-2</v>
      </c>
      <c r="AX1021" s="53">
        <f t="shared" si="931"/>
        <v>9.6764033906577701E-2</v>
      </c>
      <c r="AY1021" s="56">
        <f t="shared" si="932"/>
        <v>676.61165487088829</v>
      </c>
      <c r="AZ1021" s="56">
        <f t="shared" si="933"/>
        <v>399.65792273429508</v>
      </c>
      <c r="BA1021" s="53">
        <f t="shared" si="934"/>
        <v>7.4403432051347793E-3</v>
      </c>
      <c r="BB1021" s="56">
        <f t="shared" si="935"/>
        <v>277.13878463283743</v>
      </c>
      <c r="BC1021" s="56">
        <f t="shared" si="936"/>
        <v>-0.18505249624422504</v>
      </c>
      <c r="BD1021" s="53">
        <f t="shared" si="937"/>
        <v>-1.6538552817115823E-7</v>
      </c>
      <c r="BE1021" s="32">
        <f t="shared" si="938"/>
        <v>6.1116680221891988</v>
      </c>
      <c r="BF1021" s="53">
        <f t="shared" si="939"/>
        <v>1.5396636525064382E-6</v>
      </c>
      <c r="BG1021" s="51">
        <f t="shared" si="960"/>
        <v>6.1116695618528514</v>
      </c>
      <c r="BH1021" s="51">
        <f t="shared" si="940"/>
        <v>-8.9372220895991249E-3</v>
      </c>
      <c r="BI1021" s="51">
        <f t="shared" si="941"/>
        <v>-8.3784834285697926E-2</v>
      </c>
    </row>
    <row r="1022" spans="1:61" ht="12.75" customHeight="1" x14ac:dyDescent="0.2">
      <c r="A1022" s="45">
        <f t="shared" si="942"/>
        <v>996</v>
      </c>
      <c r="B1022" s="57">
        <f t="shared" si="961"/>
        <v>9.6764033906577701E-2</v>
      </c>
      <c r="C1022" s="16">
        <f t="shared" si="943"/>
        <v>8.5362711909453992E-2</v>
      </c>
      <c r="D1022" s="34">
        <f t="shared" si="944"/>
        <v>1</v>
      </c>
      <c r="E1022" s="49">
        <f t="shared" si="962"/>
        <v>7.3902458841748689E-2</v>
      </c>
      <c r="F1022" s="49">
        <f t="shared" si="945"/>
        <v>4.2722595589227232E-2</v>
      </c>
      <c r="G1022" s="20">
        <f t="shared" si="916"/>
        <v>4.2722595589227232E-2</v>
      </c>
      <c r="H1022" s="49">
        <f t="shared" si="946"/>
        <v>30.031976677415798</v>
      </c>
      <c r="I1022" s="20">
        <f t="shared" si="917"/>
        <v>30.031976677415798</v>
      </c>
      <c r="J1022" s="57">
        <f t="shared" si="947"/>
        <v>0</v>
      </c>
      <c r="K1022" s="16">
        <f t="shared" si="918"/>
        <v>30.031976677415798</v>
      </c>
      <c r="L1022" s="34">
        <f t="shared" si="948"/>
        <v>1</v>
      </c>
      <c r="M1022" s="49">
        <f t="shared" si="963"/>
        <v>59.968050875271963</v>
      </c>
      <c r="N1022" s="20">
        <f t="shared" si="964"/>
        <v>59.968050875271963</v>
      </c>
      <c r="O1022" s="16">
        <f t="shared" si="949"/>
        <v>30.031949124728037</v>
      </c>
      <c r="P1022" s="49">
        <f t="shared" si="965"/>
        <v>4.2722595589227225E-2</v>
      </c>
      <c r="Q1022" s="20">
        <f t="shared" si="919"/>
        <v>4.2722595589227225E-2</v>
      </c>
      <c r="R1022" s="49">
        <f t="shared" si="966"/>
        <v>8.5362711908084629E-2</v>
      </c>
      <c r="S1022" s="20">
        <f t="shared" si="920"/>
        <v>8.5362711908084629E-2</v>
      </c>
      <c r="T1022" s="57">
        <f t="shared" si="967"/>
        <v>-8.3784834285697926E-2</v>
      </c>
      <c r="U1022" s="16">
        <f t="shared" si="950"/>
        <v>-9.8823754439492373E-3</v>
      </c>
      <c r="V1022" s="16">
        <f t="shared" si="968"/>
        <v>-9.8823754439492373E-3</v>
      </c>
      <c r="W1022" s="34">
        <f t="shared" si="921"/>
        <v>4</v>
      </c>
      <c r="X1022" s="49">
        <f t="shared" si="969"/>
        <v>59.968023815268822</v>
      </c>
      <c r="Y1022" s="20">
        <f t="shared" si="970"/>
        <v>59.968023815268822</v>
      </c>
      <c r="Z1022" s="16">
        <f t="shared" si="951"/>
        <v>30.031976184731178</v>
      </c>
      <c r="AA1022" s="49">
        <f t="shared" si="922"/>
        <v>-5.7129482292315259E-3</v>
      </c>
      <c r="AB1022" s="20">
        <f t="shared" si="952"/>
        <v>359.99428705177075</v>
      </c>
      <c r="AC1022" s="49">
        <f t="shared" si="953"/>
        <v>1.141486407695665E-2</v>
      </c>
      <c r="AD1022" s="20">
        <f t="shared" si="954"/>
        <v>359.98858513592302</v>
      </c>
      <c r="AF1022" s="58">
        <f t="shared" si="971"/>
        <v>6.1116695618528514</v>
      </c>
      <c r="AG1022" s="51">
        <f t="shared" si="955"/>
        <v>366.70017371117109</v>
      </c>
      <c r="AH1022" s="16">
        <f t="shared" si="956"/>
        <v>250.02284571216214</v>
      </c>
      <c r="AI1022" s="52">
        <f t="shared" si="923"/>
        <v>159.86324098783078</v>
      </c>
      <c r="AJ1022" s="52">
        <f t="shared" si="957"/>
        <v>4.8435543818470705E-2</v>
      </c>
      <c r="AK1022" s="16">
        <f t="shared" si="972"/>
        <v>48.215410339055438</v>
      </c>
      <c r="AL1022" s="16">
        <f t="shared" si="973"/>
        <v>48.209697390826193</v>
      </c>
      <c r="AM1022" s="32">
        <f t="shared" si="924"/>
        <v>6.1116694709437631</v>
      </c>
      <c r="AN1022" s="32">
        <f t="shared" si="925"/>
        <v>-1.0541406961106113E-3</v>
      </c>
      <c r="AO1022" s="32">
        <f t="shared" si="926"/>
        <v>4.072854964683156</v>
      </c>
      <c r="AP1022" s="32">
        <f t="shared" si="927"/>
        <v>-1.0541406961106113E-3</v>
      </c>
      <c r="AQ1022" s="32">
        <f t="shared" si="928"/>
        <v>4.5567923102465162</v>
      </c>
      <c r="AR1022" s="56">
        <f t="shared" si="975"/>
        <v>5398.8474674286799</v>
      </c>
      <c r="AS1022" s="56">
        <f t="shared" si="975"/>
        <v>-0.41388870508990427</v>
      </c>
      <c r="AT1022" s="56">
        <f t="shared" si="975"/>
        <v>2415.1238650790065</v>
      </c>
      <c r="AU1022" s="55">
        <f t="shared" si="959"/>
        <v>0.31005890174502254</v>
      </c>
      <c r="AV1022" s="56">
        <f t="shared" si="929"/>
        <v>11549.115876710197</v>
      </c>
      <c r="AW1022" s="53">
        <f t="shared" si="930"/>
        <v>1.0321701506035385E-2</v>
      </c>
      <c r="AX1022" s="53">
        <f t="shared" si="931"/>
        <v>9.6764055665071597E-2</v>
      </c>
      <c r="AY1022" s="56">
        <f t="shared" si="932"/>
        <v>676.61150272709415</v>
      </c>
      <c r="AZ1022" s="56">
        <f t="shared" si="933"/>
        <v>399.65810246957693</v>
      </c>
      <c r="BA1022" s="53">
        <f t="shared" si="934"/>
        <v>7.4403432051347793E-3</v>
      </c>
      <c r="BB1022" s="56">
        <f t="shared" si="935"/>
        <v>277.13890926846886</v>
      </c>
      <c r="BC1022" s="56">
        <f t="shared" si="936"/>
        <v>-0.18550901095164818</v>
      </c>
      <c r="BD1022" s="53">
        <f t="shared" si="937"/>
        <v>-1.6579352550995357E-7</v>
      </c>
      <c r="BE1022" s="32">
        <f t="shared" si="938"/>
        <v>6.1116693960593258</v>
      </c>
      <c r="BF1022" s="53">
        <f t="shared" si="939"/>
        <v>1.5414919866466736E-6</v>
      </c>
      <c r="BG1022" s="51">
        <f t="shared" si="960"/>
        <v>6.1116709375513123</v>
      </c>
      <c r="BH1022" s="51">
        <f t="shared" si="940"/>
        <v>-8.9372220892839603E-3</v>
      </c>
      <c r="BI1022" s="51">
        <f t="shared" si="941"/>
        <v>-8.3784815442774344E-2</v>
      </c>
    </row>
    <row r="1023" spans="1:61" ht="12.75" customHeight="1" x14ac:dyDescent="0.2">
      <c r="A1023" s="45">
        <f t="shared" si="942"/>
        <v>997</v>
      </c>
      <c r="B1023" s="57">
        <f t="shared" si="961"/>
        <v>9.6764055665071597E-2</v>
      </c>
      <c r="C1023" s="16">
        <f t="shared" si="943"/>
        <v>8.534919158807952E-2</v>
      </c>
      <c r="D1023" s="34">
        <f t="shared" si="944"/>
        <v>1</v>
      </c>
      <c r="E1023" s="49">
        <f t="shared" si="962"/>
        <v>7.3890733500527342E-2</v>
      </c>
      <c r="F1023" s="49">
        <f t="shared" si="945"/>
        <v>4.2715863786810006E-2</v>
      </c>
      <c r="G1023" s="20">
        <f t="shared" si="916"/>
        <v>4.2715863786810006E-2</v>
      </c>
      <c r="H1023" s="49">
        <f t="shared" si="946"/>
        <v>30.032003728706648</v>
      </c>
      <c r="I1023" s="20">
        <f t="shared" si="917"/>
        <v>30.032003728706648</v>
      </c>
      <c r="J1023" s="57">
        <f t="shared" si="947"/>
        <v>0</v>
      </c>
      <c r="K1023" s="16">
        <f t="shared" si="918"/>
        <v>30.032003728706648</v>
      </c>
      <c r="L1023" s="34">
        <f t="shared" si="948"/>
        <v>1</v>
      </c>
      <c r="M1023" s="49">
        <f t="shared" si="963"/>
        <v>59.968023815268815</v>
      </c>
      <c r="N1023" s="20">
        <f t="shared" si="964"/>
        <v>59.968023815268815</v>
      </c>
      <c r="O1023" s="16">
        <f t="shared" si="949"/>
        <v>30.031976184731185</v>
      </c>
      <c r="P1023" s="49">
        <f t="shared" si="965"/>
        <v>4.2715863786809999E-2</v>
      </c>
      <c r="Q1023" s="20">
        <f t="shared" si="919"/>
        <v>4.2715863786809999E-2</v>
      </c>
      <c r="R1023" s="49">
        <f t="shared" si="966"/>
        <v>8.5349191584859346E-2</v>
      </c>
      <c r="S1023" s="20">
        <f t="shared" si="920"/>
        <v>8.5349191584859346E-2</v>
      </c>
      <c r="T1023" s="57">
        <f t="shared" si="967"/>
        <v>-8.3784815442774344E-2</v>
      </c>
      <c r="U1023" s="16">
        <f t="shared" si="950"/>
        <v>-9.8940819422470017E-3</v>
      </c>
      <c r="V1023" s="16">
        <f t="shared" si="968"/>
        <v>-9.8940819422470017E-3</v>
      </c>
      <c r="W1023" s="34">
        <f t="shared" si="921"/>
        <v>4</v>
      </c>
      <c r="X1023" s="49">
        <f t="shared" si="969"/>
        <v>59.967996765146459</v>
      </c>
      <c r="Y1023" s="20">
        <f t="shared" si="970"/>
        <v>59.967996765146459</v>
      </c>
      <c r="Z1023" s="16">
        <f t="shared" si="951"/>
        <v>30.032003234853541</v>
      </c>
      <c r="AA1023" s="49">
        <f t="shared" si="922"/>
        <v>-5.7197219254485638E-3</v>
      </c>
      <c r="AB1023" s="20">
        <f t="shared" si="952"/>
        <v>359.99428027807454</v>
      </c>
      <c r="AC1023" s="49">
        <f t="shared" si="953"/>
        <v>1.1428389057658996E-2</v>
      </c>
      <c r="AD1023" s="20">
        <f t="shared" si="954"/>
        <v>359.98857161094236</v>
      </c>
      <c r="AF1023" s="58">
        <f t="shared" si="971"/>
        <v>6.1116709375513123</v>
      </c>
      <c r="AG1023" s="51">
        <f t="shared" si="955"/>
        <v>366.70025625307875</v>
      </c>
      <c r="AH1023" s="16">
        <f t="shared" si="956"/>
        <v>250.02290199073553</v>
      </c>
      <c r="AI1023" s="52">
        <f t="shared" si="923"/>
        <v>159.86331295626331</v>
      </c>
      <c r="AJ1023" s="52">
        <f t="shared" si="957"/>
        <v>4.8435585712240936E-2</v>
      </c>
      <c r="AK1023" s="16">
        <f t="shared" si="972"/>
        <v>48.263845924767679</v>
      </c>
      <c r="AL1023" s="16">
        <f t="shared" si="973"/>
        <v>48.25812620284222</v>
      </c>
      <c r="AM1023" s="32">
        <f t="shared" si="924"/>
        <v>6.1116708464266969</v>
      </c>
      <c r="AN1023" s="32">
        <f t="shared" si="925"/>
        <v>-1.0553896512716756E-3</v>
      </c>
      <c r="AO1023" s="32">
        <f t="shared" si="926"/>
        <v>4.0690028327514733</v>
      </c>
      <c r="AP1023" s="32">
        <f t="shared" si="927"/>
        <v>-1.0553896512716756E-3</v>
      </c>
      <c r="AQ1023" s="32">
        <f t="shared" si="928"/>
        <v>4.5602342573734633</v>
      </c>
      <c r="AR1023" s="56">
        <f t="shared" si="975"/>
        <v>5402.9164702614316</v>
      </c>
      <c r="AS1023" s="56">
        <f t="shared" si="975"/>
        <v>-0.41494409474117594</v>
      </c>
      <c r="AT1023" s="56">
        <f t="shared" si="975"/>
        <v>2419.6840993363799</v>
      </c>
      <c r="AU1023" s="55">
        <f t="shared" si="959"/>
        <v>0.31005890174502254</v>
      </c>
      <c r="AV1023" s="56">
        <f t="shared" si="929"/>
        <v>11549.121075977782</v>
      </c>
      <c r="AW1023" s="53">
        <f t="shared" si="930"/>
        <v>1.0321706152736365E-2</v>
      </c>
      <c r="AX1023" s="53">
        <f t="shared" si="931"/>
        <v>9.676407744605324E-2</v>
      </c>
      <c r="AY1023" s="56">
        <f t="shared" si="932"/>
        <v>676.61135042612568</v>
      </c>
      <c r="AZ1023" s="56">
        <f t="shared" si="933"/>
        <v>399.65828239065831</v>
      </c>
      <c r="BA1023" s="53">
        <f t="shared" si="934"/>
        <v>7.4403432051347793E-3</v>
      </c>
      <c r="BB1023" s="56">
        <f t="shared" si="935"/>
        <v>277.13903403294114</v>
      </c>
      <c r="BC1023" s="56">
        <f t="shared" si="936"/>
        <v>-0.1859659974737724</v>
      </c>
      <c r="BD1023" s="53">
        <f t="shared" si="937"/>
        <v>-1.6620194452003202E-7</v>
      </c>
      <c r="BE1023" s="32">
        <f t="shared" si="938"/>
        <v>6.1116707713493676</v>
      </c>
      <c r="BF1023" s="53">
        <f t="shared" si="939"/>
        <v>1.543318012508652E-6</v>
      </c>
      <c r="BG1023" s="51">
        <f t="shared" si="960"/>
        <v>6.1116723146673806</v>
      </c>
      <c r="BH1023" s="51">
        <f t="shared" si="940"/>
        <v>-8.93722208896882E-3</v>
      </c>
      <c r="BI1023" s="51">
        <f t="shared" si="941"/>
        <v>-8.3784796580388107E-2</v>
      </c>
    </row>
    <row r="1024" spans="1:61" ht="12.75" customHeight="1" x14ac:dyDescent="0.2">
      <c r="A1024" s="45">
        <f t="shared" si="942"/>
        <v>998</v>
      </c>
      <c r="B1024" s="57">
        <f t="shared" si="961"/>
        <v>9.676407744605324E-2</v>
      </c>
      <c r="C1024" s="16">
        <f t="shared" si="943"/>
        <v>8.5335688388397557E-2</v>
      </c>
      <c r="D1024" s="34">
        <f t="shared" si="944"/>
        <v>1</v>
      </c>
      <c r="E1024" s="49">
        <f t="shared" si="962"/>
        <v>7.3879022996077862E-2</v>
      </c>
      <c r="F1024" s="49">
        <f t="shared" si="945"/>
        <v>4.2709140529731272E-2</v>
      </c>
      <c r="G1024" s="20">
        <f t="shared" si="916"/>
        <v>4.2709140529731272E-2</v>
      </c>
      <c r="H1024" s="49">
        <f t="shared" si="946"/>
        <v>30.032030770129129</v>
      </c>
      <c r="I1024" s="20">
        <f t="shared" si="917"/>
        <v>30.032030770129129</v>
      </c>
      <c r="J1024" s="57">
        <f t="shared" si="947"/>
        <v>0</v>
      </c>
      <c r="K1024" s="16">
        <f t="shared" si="918"/>
        <v>30.032030770129129</v>
      </c>
      <c r="L1024" s="34">
        <f t="shared" si="948"/>
        <v>1</v>
      </c>
      <c r="M1024" s="49">
        <f t="shared" si="963"/>
        <v>59.967996765146459</v>
      </c>
      <c r="N1024" s="20">
        <f t="shared" si="964"/>
        <v>59.967996765146459</v>
      </c>
      <c r="O1024" s="16">
        <f t="shared" si="949"/>
        <v>30.032003234853541</v>
      </c>
      <c r="P1024" s="49">
        <f t="shared" si="965"/>
        <v>4.2709140529731258E-2</v>
      </c>
      <c r="Q1024" s="20">
        <f t="shared" si="919"/>
        <v>4.2709140529731258E-2</v>
      </c>
      <c r="R1024" s="49">
        <f t="shared" si="966"/>
        <v>8.5335688390066014E-2</v>
      </c>
      <c r="S1024" s="20">
        <f t="shared" si="920"/>
        <v>8.5335688390066014E-2</v>
      </c>
      <c r="T1024" s="57">
        <f t="shared" si="967"/>
        <v>-8.3784796580388107E-2</v>
      </c>
      <c r="U1024" s="16">
        <f t="shared" si="950"/>
        <v>-9.9057735843102457E-3</v>
      </c>
      <c r="V1024" s="16">
        <f t="shared" si="968"/>
        <v>-9.9057735843102457E-3</v>
      </c>
      <c r="W1024" s="34">
        <f t="shared" si="921"/>
        <v>4</v>
      </c>
      <c r="X1024" s="49">
        <f t="shared" si="969"/>
        <v>59.967969724892363</v>
      </c>
      <c r="Y1024" s="20">
        <f t="shared" si="970"/>
        <v>59.967969724892363</v>
      </c>
      <c r="Z1024" s="16">
        <f t="shared" si="951"/>
        <v>30.032030275107637</v>
      </c>
      <c r="AA1024" s="49">
        <f t="shared" si="922"/>
        <v>-5.7264870458125306E-3</v>
      </c>
      <c r="AB1024" s="20">
        <f t="shared" si="952"/>
        <v>359.99427351295418</v>
      </c>
      <c r="AC1024" s="49">
        <f t="shared" si="953"/>
        <v>1.1441896872500617E-2</v>
      </c>
      <c r="AD1024" s="20">
        <f t="shared" si="954"/>
        <v>359.9885581031275</v>
      </c>
      <c r="AF1024" s="58">
        <f t="shared" si="971"/>
        <v>6.1116723146673806</v>
      </c>
      <c r="AG1024" s="51">
        <f t="shared" si="955"/>
        <v>366.70033888004286</v>
      </c>
      <c r="AH1024" s="16">
        <f t="shared" si="956"/>
        <v>250.02295832730198</v>
      </c>
      <c r="AI1024" s="52">
        <f t="shared" si="923"/>
        <v>159.86338499887296</v>
      </c>
      <c r="AJ1024" s="52">
        <f t="shared" si="957"/>
        <v>4.8435627575543094E-2</v>
      </c>
      <c r="AK1024" s="16">
        <f t="shared" si="972"/>
        <v>48.312281552343222</v>
      </c>
      <c r="AL1024" s="16">
        <f t="shared" si="973"/>
        <v>48.306555065297403</v>
      </c>
      <c r="AM1024" s="32">
        <f t="shared" si="924"/>
        <v>6.1116722233272567</v>
      </c>
      <c r="AN1024" s="32">
        <f t="shared" si="925"/>
        <v>-1.0566370225431865E-3</v>
      </c>
      <c r="AO1024" s="32">
        <f t="shared" si="926"/>
        <v>4.0651477889747234</v>
      </c>
      <c r="AP1024" s="32">
        <f t="shared" si="927"/>
        <v>-1.0566370225431865E-3</v>
      </c>
      <c r="AQ1024" s="32">
        <f t="shared" si="928"/>
        <v>4.5636729526976243</v>
      </c>
      <c r="AR1024" s="56">
        <f t="shared" si="975"/>
        <v>5406.9816180504067</v>
      </c>
      <c r="AS1024" s="56">
        <f t="shared" si="975"/>
        <v>-0.4160007317637191</v>
      </c>
      <c r="AT1024" s="56">
        <f t="shared" si="975"/>
        <v>2424.2477722890776</v>
      </c>
      <c r="AU1024" s="55">
        <f t="shared" si="959"/>
        <v>0.31005890174502254</v>
      </c>
      <c r="AV1024" s="56">
        <f t="shared" si="929"/>
        <v>11549.126280604196</v>
      </c>
      <c r="AW1024" s="53">
        <f t="shared" si="930"/>
        <v>1.032171080422665E-2</v>
      </c>
      <c r="AX1024" s="53">
        <f t="shared" si="931"/>
        <v>9.6764099249479374E-2</v>
      </c>
      <c r="AY1024" s="56">
        <f t="shared" si="932"/>
        <v>676.61119796828518</v>
      </c>
      <c r="AZ1024" s="56">
        <f t="shared" si="933"/>
        <v>399.65846249718243</v>
      </c>
      <c r="BA1024" s="53">
        <f t="shared" si="934"/>
        <v>7.4403432051347793E-3</v>
      </c>
      <c r="BB1024" s="56">
        <f t="shared" si="935"/>
        <v>277.13915892600687</v>
      </c>
      <c r="BC1024" s="56">
        <f t="shared" si="936"/>
        <v>-0.18642345490411572</v>
      </c>
      <c r="BD1024" s="53">
        <f t="shared" si="937"/>
        <v>-1.6661078439125052E-7</v>
      </c>
      <c r="BE1024" s="32">
        <f t="shared" si="938"/>
        <v>6.1116721480565959</v>
      </c>
      <c r="BF1024" s="53">
        <f t="shared" si="939"/>
        <v>1.5451417210364022E-6</v>
      </c>
      <c r="BG1024" s="51">
        <f t="shared" si="960"/>
        <v>6.1116736931983171</v>
      </c>
      <c r="BH1024" s="51">
        <f t="shared" si="940"/>
        <v>-8.9372220886537092E-3</v>
      </c>
      <c r="BI1024" s="51">
        <f t="shared" si="941"/>
        <v>-8.3784777698576673E-2</v>
      </c>
    </row>
    <row r="1025" spans="1:61" ht="12.75" customHeight="1" x14ac:dyDescent="0.2">
      <c r="A1025" s="45">
        <f>A1024+1</f>
        <v>999</v>
      </c>
      <c r="B1025" s="57">
        <f>AX1024</f>
        <v>9.6764099249479374E-2</v>
      </c>
      <c r="C1025" s="16">
        <f t="shared" si="943"/>
        <v>8.5322202376971745E-2</v>
      </c>
      <c r="D1025" s="34">
        <f t="shared" si="944"/>
        <v>1</v>
      </c>
      <c r="E1025" s="49">
        <f t="shared" si="962"/>
        <v>7.3867327386002504E-2</v>
      </c>
      <c r="F1025" s="49">
        <f t="shared" si="945"/>
        <v>4.2702425851348272E-2</v>
      </c>
      <c r="G1025" s="20">
        <f t="shared" si="916"/>
        <v>4.2702425851348272E-2</v>
      </c>
      <c r="H1025" s="49">
        <f t="shared" si="946"/>
        <v>30.03205780169581</v>
      </c>
      <c r="I1025" s="20">
        <f t="shared" si="917"/>
        <v>30.03205780169581</v>
      </c>
      <c r="J1025" s="57">
        <f>J1024</f>
        <v>0</v>
      </c>
      <c r="K1025" s="16">
        <f t="shared" si="918"/>
        <v>30.03205780169581</v>
      </c>
      <c r="L1025" s="34">
        <f t="shared" si="948"/>
        <v>1</v>
      </c>
      <c r="M1025" s="49">
        <f t="shared" si="963"/>
        <v>59.967969724892363</v>
      </c>
      <c r="N1025" s="20">
        <f t="shared" si="964"/>
        <v>59.967969724892363</v>
      </c>
      <c r="O1025" s="16">
        <f t="shared" si="949"/>
        <v>30.032030275107637</v>
      </c>
      <c r="P1025" s="49">
        <f t="shared" si="965"/>
        <v>4.2702425851348265E-2</v>
      </c>
      <c r="Q1025" s="20">
        <f t="shared" si="919"/>
        <v>4.2702425851348265E-2</v>
      </c>
      <c r="R1025" s="49">
        <f t="shared" si="966"/>
        <v>8.5322202378830009E-2</v>
      </c>
      <c r="S1025" s="20">
        <f t="shared" si="920"/>
        <v>8.5322202378830009E-2</v>
      </c>
      <c r="T1025" s="57">
        <f>BI1024</f>
        <v>-8.3784777698576673E-2</v>
      </c>
      <c r="U1025" s="16">
        <f t="shared" si="950"/>
        <v>-9.9174503125741692E-3</v>
      </c>
      <c r="V1025" s="16">
        <f t="shared" si="968"/>
        <v>-9.9174503125741692E-3</v>
      </c>
      <c r="W1025" s="34">
        <f t="shared" si="921"/>
        <v>4</v>
      </c>
      <c r="X1025" s="49">
        <f t="shared" si="969"/>
        <v>59.967942694493949</v>
      </c>
      <c r="Y1025" s="20">
        <f t="shared" si="970"/>
        <v>59.967942694493949</v>
      </c>
      <c r="Z1025" s="16">
        <f t="shared" si="951"/>
        <v>30.032057305506051</v>
      </c>
      <c r="AA1025" s="49">
        <f t="shared" si="922"/>
        <v>-5.733243557012201E-3</v>
      </c>
      <c r="AB1025" s="20">
        <f t="shared" si="952"/>
        <v>359.99426675644298</v>
      </c>
      <c r="AC1025" s="49">
        <f t="shared" si="953"/>
        <v>1.1455387454918862E-2</v>
      </c>
      <c r="AD1025" s="20">
        <f t="shared" si="954"/>
        <v>359.98854461254507</v>
      </c>
      <c r="AF1025" s="58">
        <f>BG1024</f>
        <v>6.1116736931983171</v>
      </c>
      <c r="AG1025" s="51">
        <f t="shared" si="955"/>
        <v>366.70042159189904</v>
      </c>
      <c r="AH1025" s="16">
        <f t="shared" si="956"/>
        <v>250.02301472174938</v>
      </c>
      <c r="AI1025" s="52">
        <f t="shared" si="923"/>
        <v>159.86345711551647</v>
      </c>
      <c r="AJ1025" s="52">
        <f t="shared" si="957"/>
        <v>4.843566940837718E-2</v>
      </c>
      <c r="AK1025" s="16">
        <f t="shared" si="972"/>
        <v>48.360717221751599</v>
      </c>
      <c r="AL1025" s="16">
        <f t="shared" si="973"/>
        <v>48.354983978194582</v>
      </c>
      <c r="AM1025" s="32">
        <f t="shared" si="924"/>
        <v>6.1116736016427069</v>
      </c>
      <c r="AN1025" s="32">
        <f t="shared" si="925"/>
        <v>-1.0578828037840961E-3</v>
      </c>
      <c r="AO1025" s="32">
        <f t="shared" si="926"/>
        <v>4.0612898360919676</v>
      </c>
      <c r="AP1025" s="32">
        <f t="shared" si="927"/>
        <v>-1.0578828037840961E-3</v>
      </c>
      <c r="AQ1025" s="32">
        <f t="shared" si="928"/>
        <v>4.5671083937511732</v>
      </c>
      <c r="AR1025" s="56">
        <f>AR1024+AO1025</f>
        <v>5411.0429078864991</v>
      </c>
      <c r="AS1025" s="56">
        <f>AS1024+AP1025</f>
        <v>-0.41705861456750321</v>
      </c>
      <c r="AT1025" s="56">
        <f>AT1024+AQ1025</f>
        <v>2428.814880682829</v>
      </c>
      <c r="AU1025" s="55">
        <f t="shared" si="959"/>
        <v>0.31005890174502254</v>
      </c>
      <c r="AV1025" s="56">
        <f t="shared" si="929"/>
        <v>11549.131490579095</v>
      </c>
      <c r="AW1025" s="53">
        <f t="shared" si="930"/>
        <v>1.0321715460496995E-2</v>
      </c>
      <c r="AX1025" s="53">
        <f t="shared" si="931"/>
        <v>9.67641210753067E-2</v>
      </c>
      <c r="AY1025" s="56">
        <f t="shared" si="932"/>
        <v>676.61104535387619</v>
      </c>
      <c r="AZ1025" s="56">
        <f t="shared" si="933"/>
        <v>399.65864278879116</v>
      </c>
      <c r="BA1025" s="53">
        <f t="shared" si="934"/>
        <v>7.4403432051347793E-3</v>
      </c>
      <c r="BB1025" s="56">
        <f t="shared" si="935"/>
        <v>277.1392839474176</v>
      </c>
      <c r="BC1025" s="56">
        <f t="shared" si="936"/>
        <v>-0.18688138233255813</v>
      </c>
      <c r="BD1025" s="53">
        <f t="shared" si="937"/>
        <v>-1.6702004431021459E-7</v>
      </c>
      <c r="BE1025" s="32">
        <f t="shared" si="938"/>
        <v>6.1116735261782731</v>
      </c>
      <c r="BF1025" s="53">
        <f t="shared" si="939"/>
        <v>1.5469631032507392E-6</v>
      </c>
      <c r="BG1025" s="51">
        <f t="shared" si="960"/>
        <v>6.1116750731413765</v>
      </c>
      <c r="BH1025" s="51">
        <f t="shared" si="940"/>
        <v>-8.937222088338628E-3</v>
      </c>
      <c r="BI1025" s="51">
        <f t="shared" si="941"/>
        <v>-8.3784758797377637E-2</v>
      </c>
    </row>
  </sheetData>
  <mergeCells count="36">
    <mergeCell ref="AC23:AD23"/>
    <mergeCell ref="AC24:AD24"/>
    <mergeCell ref="BH22:BI22"/>
    <mergeCell ref="AU22:AX22"/>
    <mergeCell ref="BH23:BI23"/>
    <mergeCell ref="AJ22:AL22"/>
    <mergeCell ref="AU23:AX23"/>
    <mergeCell ref="BA23:BB23"/>
    <mergeCell ref="BC23:BD23"/>
    <mergeCell ref="AR23:AT23"/>
    <mergeCell ref="B24:C24"/>
    <mergeCell ref="F24:G24"/>
    <mergeCell ref="H24:I24"/>
    <mergeCell ref="J24:K24"/>
    <mergeCell ref="M24:N24"/>
    <mergeCell ref="R24:S24"/>
    <mergeCell ref="P23:Q23"/>
    <mergeCell ref="AF22:AI22"/>
    <mergeCell ref="AM22:AT22"/>
    <mergeCell ref="AY22:BG22"/>
    <mergeCell ref="T23:V23"/>
    <mergeCell ref="R23:S23"/>
    <mergeCell ref="AJ23:AK23"/>
    <mergeCell ref="X23:Z23"/>
    <mergeCell ref="X24:Y24"/>
    <mergeCell ref="P24:Q24"/>
    <mergeCell ref="AM23:AN23"/>
    <mergeCell ref="AO23:AQ23"/>
    <mergeCell ref="T24:V24"/>
    <mergeCell ref="AA23:AB23"/>
    <mergeCell ref="AA24:AB24"/>
    <mergeCell ref="B23:C23"/>
    <mergeCell ref="F23:G23"/>
    <mergeCell ref="H23:I23"/>
    <mergeCell ref="J23:K23"/>
    <mergeCell ref="M23:O2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Single_Comp</vt:lpstr>
      <vt:lpstr>Series_Comp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Owner</cp:lastModifiedBy>
  <dcterms:created xsi:type="dcterms:W3CDTF">2020-02-11T20:05:29Z</dcterms:created>
  <dcterms:modified xsi:type="dcterms:W3CDTF">2020-06-17T05:34:59Z</dcterms:modified>
</cp:coreProperties>
</file>